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Z:\G_EME_INFOESTAT\4_produtos\2_publicacoes\fp_anexoC\2023\"/>
    </mc:Choice>
  </mc:AlternateContent>
  <xr:revisionPtr revIDLastSave="0" documentId="14_{E734901C-468F-4B80-9E66-8E813AF656EF}" xr6:coauthVersionLast="47" xr6:coauthVersionMax="47" xr10:uidLastSave="{00000000-0000-0000-0000-000000000000}"/>
  <bookViews>
    <workbookView xWindow="-120" yWindow="-120" windowWidth="38640" windowHeight="21120" tabRatio="903" xr2:uid="{00000000-000D-0000-FFFF-FFFF00000000}"/>
  </bookViews>
  <sheets>
    <sheet name="Indice" sheetId="143" r:id="rId1"/>
    <sheet name="Q1" sheetId="38" r:id="rId2"/>
    <sheet name="Q2" sheetId="58" r:id="rId3"/>
    <sheet name="Q3" sheetId="122" r:id="rId4"/>
    <sheet name="Q4" sheetId="61" r:id="rId5"/>
    <sheet name="Q5" sheetId="123" r:id="rId6"/>
    <sheet name="Q6" sheetId="64" r:id="rId7"/>
    <sheet name="Q7" sheetId="41" r:id="rId8"/>
    <sheet name="Q8" sheetId="42" r:id="rId9"/>
    <sheet name="Q9" sheetId="43" r:id="rId10"/>
    <sheet name="Q10" sheetId="116" r:id="rId11"/>
    <sheet name="Q11" sheetId="117" r:id="rId12"/>
    <sheet name="Q12" sheetId="68" r:id="rId13"/>
    <sheet name="Q13" sheetId="92" r:id="rId14"/>
    <sheet name="Q14" sheetId="48" r:id="rId15"/>
    <sheet name="Q15" sheetId="49" r:id="rId16"/>
    <sheet name="Q16.17" sheetId="50" r:id="rId17"/>
    <sheet name="Q18" sheetId="51" r:id="rId18"/>
    <sheet name="Q19" sheetId="52" r:id="rId19"/>
    <sheet name="Q20" sheetId="54" r:id="rId20"/>
    <sheet name="Q21" sheetId="115" r:id="rId21"/>
    <sheet name="Q22" sheetId="44" r:id="rId22"/>
    <sheet name="Q23" sheetId="46" r:id="rId23"/>
    <sheet name="Q24" sheetId="134" r:id="rId24"/>
    <sheet name="Q25" sheetId="89" r:id="rId25"/>
    <sheet name="Q26" sheetId="90" r:id="rId26"/>
    <sheet name="Q27" sheetId="72" r:id="rId27"/>
    <sheet name="Q28" sheetId="74" r:id="rId28"/>
    <sheet name="Q29" sheetId="70" r:id="rId29"/>
    <sheet name="Q30" sheetId="71" r:id="rId30"/>
    <sheet name="Q31" sheetId="75" r:id="rId31"/>
    <sheet name="Q32" sheetId="76" r:id="rId32"/>
    <sheet name="Q33" sheetId="56" r:id="rId33"/>
    <sheet name="Q34" sheetId="57" r:id="rId34"/>
    <sheet name="Q35" sheetId="65" r:id="rId35"/>
    <sheet name="Q36" sheetId="66" r:id="rId36"/>
    <sheet name="Q37" sheetId="94" r:id="rId37"/>
    <sheet name="Q38" sheetId="67" r:id="rId38"/>
    <sheet name="Q39" sheetId="98" r:id="rId39"/>
    <sheet name="Q40" sheetId="139" r:id="rId40"/>
  </sheets>
  <definedNames>
    <definedName name="Auto_Open">#REF!</definedName>
    <definedName name="bbb">#REF!</definedName>
    <definedName name="borgesso">#REF!</definedName>
    <definedName name="dd">#REF!</definedName>
    <definedName name="empresas" localSheetId="23">#REF!</definedName>
    <definedName name="empresas" localSheetId="3">#REF!</definedName>
    <definedName name="empresas" localSheetId="5">#REF!</definedName>
    <definedName name="empresas">#REF!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nn">#REF!</definedName>
    <definedName name="NomeTabela">"Dummy"</definedName>
    <definedName name="Print_Area" localSheetId="10">'Q10'!$B$1:$H$57</definedName>
    <definedName name="Print_Area" localSheetId="18">'Q19'!$B$1:$E$56</definedName>
    <definedName name="Print_Area" localSheetId="20">'Q21'!$B$1:$E$56</definedName>
    <definedName name="Print_Area" localSheetId="22">'Q23'!$B$1:$L$56</definedName>
    <definedName name="Print_Area" localSheetId="23">'Q24'!$B$1:$D$43</definedName>
    <definedName name="Print_Area" localSheetId="26">'Q27'!$B$1:$G$56</definedName>
    <definedName name="Print_Area" localSheetId="27">'Q28'!$B$1:$G$56</definedName>
    <definedName name="Print_Area" localSheetId="29">'Q30'!$B$1:$K$56</definedName>
    <definedName name="Print_Area" localSheetId="7">'Q7'!$B$1:$H$56</definedName>
    <definedName name="Recover">#REF!</definedName>
    <definedName name="total" localSheetId="23">#REF!</definedName>
    <definedName name="total" localSheetId="3">#REF!</definedName>
    <definedName name="total" localSheetId="5">#REF!</definedName>
    <definedName name="total">#REF!</definedName>
    <definedName name="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72" l="1"/>
  <c r="F54" i="90"/>
  <c r="D54" i="90"/>
  <c r="K54" i="139" l="1"/>
  <c r="H48" i="98"/>
  <c r="H50" i="98"/>
  <c r="D14" i="98"/>
  <c r="G14" i="98"/>
  <c r="H14" i="98"/>
  <c r="D15" i="98"/>
  <c r="D16" i="98"/>
  <c r="E16" i="98"/>
  <c r="F16" i="98"/>
  <c r="G16" i="98"/>
  <c r="H16" i="98"/>
  <c r="D17" i="98"/>
  <c r="D18" i="98"/>
  <c r="E18" i="98"/>
  <c r="F18" i="98"/>
  <c r="G18" i="98"/>
  <c r="H18" i="98"/>
  <c r="D19" i="98"/>
  <c r="E20" i="98"/>
  <c r="F20" i="98"/>
  <c r="H20" i="98"/>
  <c r="D21" i="98"/>
  <c r="D22" i="98"/>
  <c r="E22" i="98"/>
  <c r="F22" i="98"/>
  <c r="G22" i="98"/>
  <c r="H22" i="98"/>
  <c r="D23" i="98"/>
  <c r="D24" i="98"/>
  <c r="E24" i="98"/>
  <c r="F24" i="98"/>
  <c r="G24" i="98"/>
  <c r="H24" i="98"/>
  <c r="D25" i="98"/>
  <c r="C26" i="98"/>
  <c r="D26" i="98"/>
  <c r="E26" i="98"/>
  <c r="F26" i="98"/>
  <c r="G26" i="98"/>
  <c r="H26" i="98"/>
  <c r="D27" i="98"/>
  <c r="C28" i="98"/>
  <c r="D28" i="98"/>
  <c r="E28" i="98"/>
  <c r="F28" i="98"/>
  <c r="G28" i="98"/>
  <c r="H28" i="98"/>
  <c r="D29" i="98"/>
  <c r="C30" i="98"/>
  <c r="D30" i="98"/>
  <c r="E30" i="98"/>
  <c r="F30" i="98"/>
  <c r="G30" i="98"/>
  <c r="H30" i="98"/>
  <c r="D31" i="98"/>
  <c r="C32" i="98"/>
  <c r="D32" i="98"/>
  <c r="E32" i="98"/>
  <c r="F32" i="98"/>
  <c r="G32" i="98"/>
  <c r="H32" i="98"/>
  <c r="D33" i="98"/>
  <c r="C34" i="98"/>
  <c r="D34" i="98"/>
  <c r="E34" i="98"/>
  <c r="F34" i="98"/>
  <c r="G34" i="98"/>
  <c r="H34" i="98"/>
  <c r="F32" i="49"/>
  <c r="G19" i="57"/>
  <c r="C20" i="115"/>
  <c r="G21" i="57"/>
  <c r="G23" i="57"/>
  <c r="G25" i="57"/>
  <c r="G27" i="57"/>
  <c r="G29" i="57"/>
  <c r="G31" i="57"/>
  <c r="G33" i="57"/>
  <c r="F15" i="117"/>
  <c r="F19" i="117"/>
  <c r="F27" i="117"/>
  <c r="F31" i="117"/>
  <c r="E54" i="76"/>
  <c r="J14" i="76"/>
  <c r="L15" i="76"/>
  <c r="D17" i="76"/>
  <c r="F18" i="76"/>
  <c r="J20" i="76"/>
  <c r="L21" i="76"/>
  <c r="D23" i="76"/>
  <c r="F24" i="76"/>
  <c r="J26" i="76"/>
  <c r="L27" i="76"/>
  <c r="D29" i="76"/>
  <c r="F30" i="76"/>
  <c r="J32" i="76"/>
  <c r="L33" i="76"/>
  <c r="E54" i="71"/>
  <c r="H14" i="71"/>
  <c r="K14" i="71"/>
  <c r="K15" i="71"/>
  <c r="G16" i="71"/>
  <c r="E17" i="71"/>
  <c r="K18" i="71"/>
  <c r="E20" i="71"/>
  <c r="E21" i="71"/>
  <c r="J21" i="71"/>
  <c r="K23" i="71"/>
  <c r="E24" i="71"/>
  <c r="G24" i="71"/>
  <c r="H26" i="71"/>
  <c r="K26" i="71"/>
  <c r="K27" i="71"/>
  <c r="G28" i="71"/>
  <c r="E29" i="71"/>
  <c r="K30" i="71"/>
  <c r="D31" i="71"/>
  <c r="E32" i="71"/>
  <c r="E33" i="71"/>
  <c r="J33" i="71"/>
  <c r="C14" i="74"/>
  <c r="C26" i="74"/>
  <c r="D34" i="74"/>
  <c r="C9" i="74"/>
  <c r="E54" i="117"/>
  <c r="H49" i="117"/>
  <c r="E16" i="117"/>
  <c r="F18" i="92"/>
  <c r="H19" i="117"/>
  <c r="D20" i="92"/>
  <c r="H22" i="117"/>
  <c r="H23" i="117"/>
  <c r="D24" i="92"/>
  <c r="F24" i="92"/>
  <c r="H24" i="117"/>
  <c r="H25" i="117"/>
  <c r="D26" i="92"/>
  <c r="D28" i="92"/>
  <c r="F28" i="92"/>
  <c r="D30" i="92"/>
  <c r="F30" i="92"/>
  <c r="H31" i="117"/>
  <c r="D32" i="92"/>
  <c r="H16" i="43"/>
  <c r="H18" i="43"/>
  <c r="H22" i="43"/>
  <c r="D24" i="43"/>
  <c r="E24" i="43"/>
  <c r="H24" i="43"/>
  <c r="H26" i="43"/>
  <c r="H28" i="43"/>
  <c r="H32" i="43"/>
  <c r="G33" i="43"/>
  <c r="H34" i="43"/>
  <c r="F26" i="92" l="1"/>
  <c r="F14" i="92"/>
  <c r="D30" i="117"/>
  <c r="H29" i="117"/>
  <c r="F25" i="49"/>
  <c r="H25" i="71"/>
  <c r="D23" i="71"/>
  <c r="H13" i="71"/>
  <c r="D34" i="43"/>
  <c r="D30" i="43"/>
  <c r="D28" i="43"/>
  <c r="D22" i="43"/>
  <c r="D20" i="43"/>
  <c r="D18" i="43"/>
  <c r="E14" i="98"/>
  <c r="H47" i="98"/>
  <c r="F14" i="43"/>
  <c r="C54" i="117"/>
  <c r="C24" i="98"/>
  <c r="C22" i="98"/>
  <c r="C20" i="98"/>
  <c r="C18" i="98"/>
  <c r="C16" i="98"/>
  <c r="C14" i="98"/>
  <c r="H33" i="98"/>
  <c r="H31" i="98"/>
  <c r="H29" i="98"/>
  <c r="H27" i="98"/>
  <c r="H25" i="98"/>
  <c r="H23" i="98"/>
  <c r="H21" i="98"/>
  <c r="H17" i="98"/>
  <c r="H15" i="98"/>
  <c r="F20" i="92"/>
  <c r="D18" i="52"/>
  <c r="C16" i="115"/>
  <c r="F32" i="92"/>
  <c r="C22" i="74"/>
  <c r="F22" i="43"/>
  <c r="D33" i="57"/>
  <c r="D31" i="57"/>
  <c r="D29" i="57"/>
  <c r="D27" i="57"/>
  <c r="G14" i="43"/>
  <c r="D14" i="117"/>
  <c r="D48" i="74"/>
  <c r="E23" i="46"/>
  <c r="F29" i="46"/>
  <c r="F14" i="98"/>
  <c r="F33" i="117"/>
  <c r="H27" i="117"/>
  <c r="H33" i="43"/>
  <c r="H25" i="43"/>
  <c r="F53" i="74"/>
  <c r="D54" i="117"/>
  <c r="F21" i="117"/>
  <c r="D18" i="117"/>
  <c r="E34" i="74"/>
  <c r="H20" i="43"/>
  <c r="G22" i="117"/>
  <c r="H17" i="117"/>
  <c r="J33" i="76"/>
  <c r="H32" i="76"/>
  <c r="F31" i="76"/>
  <c r="D30" i="76"/>
  <c r="L28" i="76"/>
  <c r="J27" i="76"/>
  <c r="H26" i="76"/>
  <c r="F25" i="76"/>
  <c r="D24" i="76"/>
  <c r="L22" i="76"/>
  <c r="J21" i="76"/>
  <c r="F19" i="76"/>
  <c r="D18" i="76"/>
  <c r="L16" i="76"/>
  <c r="J15" i="76"/>
  <c r="H14" i="76"/>
  <c r="F13" i="76"/>
  <c r="G30" i="117"/>
  <c r="H33" i="92"/>
  <c r="H31" i="92"/>
  <c r="D27" i="49"/>
  <c r="G33" i="46"/>
  <c r="L34" i="76"/>
  <c r="H23" i="92"/>
  <c r="D54" i="49"/>
  <c r="G22" i="43"/>
  <c r="E29" i="92"/>
  <c r="D22" i="117"/>
  <c r="H33" i="117"/>
  <c r="H21" i="117"/>
  <c r="G30" i="43"/>
  <c r="H28" i="117"/>
  <c r="H20" i="117"/>
  <c r="F21" i="92"/>
  <c r="F30" i="43"/>
  <c r="G34" i="117"/>
  <c r="G32" i="117"/>
  <c r="G28" i="117"/>
  <c r="G26" i="117"/>
  <c r="G24" i="117"/>
  <c r="G16" i="117"/>
  <c r="G14" i="117"/>
  <c r="C19" i="74"/>
  <c r="E30" i="43"/>
  <c r="E28" i="43"/>
  <c r="E22" i="43"/>
  <c r="E20" i="43"/>
  <c r="E14" i="43"/>
  <c r="L14" i="46"/>
  <c r="D14" i="43"/>
  <c r="C31" i="46"/>
  <c r="K29" i="46"/>
  <c r="G27" i="46"/>
  <c r="C25" i="46"/>
  <c r="K23" i="46"/>
  <c r="G21" i="46"/>
  <c r="C19" i="46"/>
  <c r="K17" i="46"/>
  <c r="G15" i="46"/>
  <c r="C13" i="46"/>
  <c r="D26" i="43"/>
  <c r="D34" i="117"/>
  <c r="D16" i="117"/>
  <c r="K34" i="71"/>
  <c r="E13" i="71"/>
  <c r="G29" i="43"/>
  <c r="G27" i="43"/>
  <c r="G25" i="43"/>
  <c r="G23" i="43"/>
  <c r="G17" i="43"/>
  <c r="G15" i="43"/>
  <c r="G32" i="71"/>
  <c r="E25" i="71"/>
  <c r="K22" i="71"/>
  <c r="E32" i="117"/>
  <c r="E20" i="117"/>
  <c r="D54" i="41"/>
  <c r="H38" i="42"/>
  <c r="D25" i="57"/>
  <c r="D23" i="57"/>
  <c r="D21" i="57"/>
  <c r="D19" i="57"/>
  <c r="D17" i="57"/>
  <c r="D15" i="57"/>
  <c r="D34" i="52"/>
  <c r="D30" i="52"/>
  <c r="D22" i="52"/>
  <c r="F23" i="117"/>
  <c r="J19" i="46"/>
  <c r="E34" i="117"/>
  <c r="E22" i="117"/>
  <c r="H22" i="71"/>
  <c r="E31" i="117"/>
  <c r="E25" i="117"/>
  <c r="E23" i="117"/>
  <c r="E19" i="117"/>
  <c r="G18" i="46"/>
  <c r="H17" i="43"/>
  <c r="H26" i="117"/>
  <c r="H14" i="117"/>
  <c r="H47" i="117"/>
  <c r="F25" i="117"/>
  <c r="F29" i="92"/>
  <c r="H30" i="43"/>
  <c r="H14" i="43"/>
  <c r="C32" i="115"/>
  <c r="C28" i="115"/>
  <c r="E16" i="43"/>
  <c r="G34" i="92"/>
  <c r="D32" i="43"/>
  <c r="H49" i="43"/>
  <c r="H29" i="71"/>
  <c r="E34" i="43"/>
  <c r="F50" i="74"/>
  <c r="K31" i="71"/>
  <c r="G34" i="43"/>
  <c r="G32" i="43"/>
  <c r="G28" i="43"/>
  <c r="G26" i="43"/>
  <c r="G24" i="43"/>
  <c r="G18" i="43"/>
  <c r="G16" i="43"/>
  <c r="E32" i="43"/>
  <c r="G31" i="92"/>
  <c r="G19" i="92"/>
  <c r="D31" i="92"/>
  <c r="H30" i="71"/>
  <c r="J25" i="71"/>
  <c r="H18" i="71"/>
  <c r="J13" i="71"/>
  <c r="F34" i="43"/>
  <c r="F32" i="43"/>
  <c r="F28" i="43"/>
  <c r="F26" i="43"/>
  <c r="F24" i="43"/>
  <c r="F20" i="43"/>
  <c r="F18" i="43"/>
  <c r="F16" i="43"/>
  <c r="G33" i="117"/>
  <c r="G31" i="117"/>
  <c r="G29" i="117"/>
  <c r="G27" i="117"/>
  <c r="G25" i="117"/>
  <c r="G23" i="117"/>
  <c r="G21" i="117"/>
  <c r="G19" i="117"/>
  <c r="G17" i="117"/>
  <c r="G15" i="117"/>
  <c r="G13" i="117"/>
  <c r="E33" i="117"/>
  <c r="G45" i="74"/>
  <c r="H31" i="43"/>
  <c r="H29" i="43"/>
  <c r="H27" i="43"/>
  <c r="H23" i="43"/>
  <c r="H21" i="43"/>
  <c r="H19" i="43"/>
  <c r="H15" i="43"/>
  <c r="E21" i="117"/>
  <c r="G31" i="43"/>
  <c r="G21" i="43"/>
  <c r="G19" i="43"/>
  <c r="G13" i="43"/>
  <c r="H34" i="117"/>
  <c r="H32" i="117"/>
  <c r="H30" i="117"/>
  <c r="H18" i="117"/>
  <c r="H16" i="117"/>
  <c r="E33" i="92"/>
  <c r="D33" i="115"/>
  <c r="D29" i="115"/>
  <c r="D25" i="115"/>
  <c r="D21" i="115"/>
  <c r="D17" i="115"/>
  <c r="G18" i="117"/>
  <c r="C33" i="49"/>
  <c r="C27" i="49"/>
  <c r="C21" i="49"/>
  <c r="C15" i="49"/>
  <c r="C54" i="49"/>
  <c r="C18" i="74"/>
  <c r="D31" i="46"/>
  <c r="F26" i="49"/>
  <c r="F23" i="49"/>
  <c r="F14" i="49"/>
  <c r="E34" i="46"/>
  <c r="C33" i="46"/>
  <c r="K31" i="46"/>
  <c r="I30" i="46"/>
  <c r="G29" i="46"/>
  <c r="E28" i="46"/>
  <c r="C27" i="46"/>
  <c r="K25" i="46"/>
  <c r="I24" i="46"/>
  <c r="G23" i="46"/>
  <c r="E22" i="46"/>
  <c r="C21" i="46"/>
  <c r="K19" i="46"/>
  <c r="I18" i="46"/>
  <c r="G17" i="46"/>
  <c r="E16" i="46"/>
  <c r="C15" i="46"/>
  <c r="I54" i="46"/>
  <c r="D16" i="43"/>
  <c r="E18" i="43"/>
  <c r="H33" i="46"/>
  <c r="L29" i="46"/>
  <c r="H27" i="46"/>
  <c r="D25" i="46"/>
  <c r="L23" i="46"/>
  <c r="H21" i="46"/>
  <c r="D19" i="46"/>
  <c r="L17" i="46"/>
  <c r="H15" i="46"/>
  <c r="F29" i="49"/>
  <c r="F17" i="49"/>
  <c r="D27" i="92"/>
  <c r="D15" i="92"/>
  <c r="H48" i="117"/>
  <c r="C53" i="74"/>
  <c r="H34" i="92"/>
  <c r="H32" i="92"/>
  <c r="H30" i="92"/>
  <c r="H28" i="92"/>
  <c r="G33" i="98"/>
  <c r="G31" i="98"/>
  <c r="G29" i="98"/>
  <c r="G27" i="98"/>
  <c r="G25" i="98"/>
  <c r="G23" i="98"/>
  <c r="G21" i="98"/>
  <c r="G19" i="98"/>
  <c r="G17" i="98"/>
  <c r="G15" i="98"/>
  <c r="G13" i="98"/>
  <c r="F33" i="98"/>
  <c r="F31" i="98"/>
  <c r="F29" i="98"/>
  <c r="F27" i="98"/>
  <c r="F25" i="98"/>
  <c r="F23" i="98"/>
  <c r="F21" i="98"/>
  <c r="F19" i="98"/>
  <c r="F17" i="98"/>
  <c r="F15" i="98"/>
  <c r="E26" i="43"/>
  <c r="D17" i="92"/>
  <c r="G52" i="74"/>
  <c r="D27" i="71"/>
  <c r="H17" i="71"/>
  <c r="D15" i="71"/>
  <c r="C18" i="49"/>
  <c r="E31" i="52"/>
  <c r="E27" i="52"/>
  <c r="E23" i="52"/>
  <c r="E19" i="52"/>
  <c r="E15" i="52"/>
  <c r="E33" i="98"/>
  <c r="E31" i="98"/>
  <c r="E29" i="98"/>
  <c r="E27" i="98"/>
  <c r="E25" i="98"/>
  <c r="E23" i="98"/>
  <c r="E21" i="98"/>
  <c r="E19" i="98"/>
  <c r="E17" i="98"/>
  <c r="E15" i="98"/>
  <c r="E29" i="117"/>
  <c r="E17" i="117"/>
  <c r="D20" i="117"/>
  <c r="D22" i="92"/>
  <c r="F29" i="117"/>
  <c r="E27" i="117"/>
  <c r="E15" i="117"/>
  <c r="E24" i="117"/>
  <c r="E24" i="92"/>
  <c r="F33" i="43"/>
  <c r="F31" i="43"/>
  <c r="F29" i="43"/>
  <c r="F27" i="43"/>
  <c r="F25" i="43"/>
  <c r="F23" i="43"/>
  <c r="F21" i="43"/>
  <c r="F19" i="43"/>
  <c r="F17" i="43"/>
  <c r="F15" i="43"/>
  <c r="D33" i="117"/>
  <c r="D31" i="117"/>
  <c r="D29" i="117"/>
  <c r="D27" i="117"/>
  <c r="D25" i="117"/>
  <c r="D23" i="117"/>
  <c r="D21" i="117"/>
  <c r="D19" i="117"/>
  <c r="D17" i="117"/>
  <c r="D15" i="117"/>
  <c r="F34" i="92"/>
  <c r="F22" i="92"/>
  <c r="F16" i="92"/>
  <c r="F17" i="117"/>
  <c r="E33" i="43"/>
  <c r="E31" i="43"/>
  <c r="E29" i="43"/>
  <c r="E27" i="43"/>
  <c r="E25" i="43"/>
  <c r="E23" i="43"/>
  <c r="E21" i="43"/>
  <c r="E19" i="43"/>
  <c r="E17" i="43"/>
  <c r="E15" i="43"/>
  <c r="D24" i="117"/>
  <c r="E34" i="92"/>
  <c r="E32" i="92"/>
  <c r="E22" i="92"/>
  <c r="E20" i="92"/>
  <c r="E16" i="92"/>
  <c r="E26" i="92"/>
  <c r="E26" i="117"/>
  <c r="E14" i="92"/>
  <c r="E14" i="117"/>
  <c r="D33" i="43"/>
  <c r="D31" i="43"/>
  <c r="D29" i="43"/>
  <c r="D27" i="43"/>
  <c r="D25" i="43"/>
  <c r="D23" i="43"/>
  <c r="D21" i="43"/>
  <c r="D19" i="43"/>
  <c r="D17" i="43"/>
  <c r="D15" i="43"/>
  <c r="D34" i="92"/>
  <c r="D28" i="117"/>
  <c r="C34" i="115"/>
  <c r="J34" i="46"/>
  <c r="K34" i="46"/>
  <c r="D34" i="115"/>
  <c r="E34" i="115"/>
  <c r="C34" i="46"/>
  <c r="C34" i="52"/>
  <c r="F34" i="49"/>
  <c r="C32" i="57"/>
  <c r="F32" i="46"/>
  <c r="D32" i="115"/>
  <c r="G32" i="46"/>
  <c r="C32" i="49"/>
  <c r="L32" i="46"/>
  <c r="D32" i="52"/>
  <c r="E32" i="52"/>
  <c r="C30" i="57"/>
  <c r="C30" i="115"/>
  <c r="C30" i="46"/>
  <c r="G30" i="46"/>
  <c r="H30" i="46"/>
  <c r="D30" i="49"/>
  <c r="C30" i="52"/>
  <c r="D30" i="115"/>
  <c r="E30" i="115"/>
  <c r="J28" i="46"/>
  <c r="F28" i="49"/>
  <c r="D28" i="52"/>
  <c r="E28" i="52"/>
  <c r="D28" i="46"/>
  <c r="D28" i="115"/>
  <c r="K28" i="46"/>
  <c r="C26" i="115"/>
  <c r="F26" i="46"/>
  <c r="C26" i="52"/>
  <c r="G26" i="46"/>
  <c r="D26" i="52"/>
  <c r="K26" i="46"/>
  <c r="L26" i="46"/>
  <c r="D26" i="115"/>
  <c r="E26" i="115"/>
  <c r="C26" i="49"/>
  <c r="C24" i="57"/>
  <c r="D24" i="52"/>
  <c r="E24" i="52"/>
  <c r="C24" i="115"/>
  <c r="D24" i="115"/>
  <c r="D24" i="49"/>
  <c r="C24" i="46"/>
  <c r="G24" i="46"/>
  <c r="C22" i="57"/>
  <c r="C22" i="115"/>
  <c r="J22" i="46"/>
  <c r="D22" i="115"/>
  <c r="E22" i="115"/>
  <c r="F22" i="49"/>
  <c r="C22" i="46"/>
  <c r="D22" i="46"/>
  <c r="K22" i="46"/>
  <c r="C22" i="52"/>
  <c r="F20" i="46"/>
  <c r="D20" i="115"/>
  <c r="C20" i="49"/>
  <c r="C18" i="115"/>
  <c r="C18" i="46"/>
  <c r="C18" i="52"/>
  <c r="H18" i="46"/>
  <c r="D18" i="49"/>
  <c r="D18" i="115"/>
  <c r="E18" i="115"/>
  <c r="C16" i="57"/>
  <c r="J16" i="46"/>
  <c r="C16" i="46"/>
  <c r="D16" i="46"/>
  <c r="K16" i="46"/>
  <c r="D16" i="52"/>
  <c r="F16" i="49"/>
  <c r="E16" i="52"/>
  <c r="D16" i="115"/>
  <c r="C14" i="57"/>
  <c r="C14" i="115"/>
  <c r="F14" i="46"/>
  <c r="C14" i="49"/>
  <c r="C14" i="52"/>
  <c r="D14" i="52"/>
  <c r="D14" i="115"/>
  <c r="E14" i="115"/>
  <c r="G14" i="46"/>
  <c r="K14" i="46"/>
  <c r="E28" i="92"/>
  <c r="E28" i="117"/>
  <c r="F34" i="117"/>
  <c r="F32" i="117"/>
  <c r="F30" i="117"/>
  <c r="F28" i="117"/>
  <c r="F26" i="117"/>
  <c r="F24" i="117"/>
  <c r="F22" i="117"/>
  <c r="F20" i="117"/>
  <c r="F18" i="117"/>
  <c r="F16" i="117"/>
  <c r="F14" i="117"/>
  <c r="D32" i="117"/>
  <c r="H29" i="92"/>
  <c r="H27" i="92"/>
  <c r="H25" i="92"/>
  <c r="H21" i="92"/>
  <c r="H19" i="92"/>
  <c r="H17" i="92"/>
  <c r="H15" i="92"/>
  <c r="H48" i="92"/>
  <c r="C30" i="49"/>
  <c r="C24" i="49"/>
  <c r="D34" i="46"/>
  <c r="E54" i="43"/>
  <c r="I34" i="46"/>
  <c r="E32" i="46"/>
  <c r="I28" i="46"/>
  <c r="E26" i="46"/>
  <c r="I22" i="46"/>
  <c r="I16" i="46"/>
  <c r="E14" i="46"/>
  <c r="K32" i="46"/>
  <c r="D54" i="43"/>
  <c r="F33" i="92"/>
  <c r="F31" i="92"/>
  <c r="F27" i="92"/>
  <c r="F25" i="92"/>
  <c r="F23" i="92"/>
  <c r="E30" i="92"/>
  <c r="E30" i="117"/>
  <c r="C54" i="43"/>
  <c r="E31" i="92"/>
  <c r="E27" i="92"/>
  <c r="E25" i="92"/>
  <c r="E23" i="92"/>
  <c r="E21" i="92"/>
  <c r="E19" i="92"/>
  <c r="E17" i="92"/>
  <c r="E15" i="92"/>
  <c r="E54" i="92"/>
  <c r="C28" i="46"/>
  <c r="E18" i="92"/>
  <c r="E18" i="117"/>
  <c r="H15" i="117"/>
  <c r="D26" i="117"/>
  <c r="H24" i="46"/>
  <c r="D31" i="52"/>
  <c r="D27" i="52"/>
  <c r="D23" i="52"/>
  <c r="D19" i="52"/>
  <c r="D15" i="52"/>
  <c r="H34" i="46"/>
  <c r="F33" i="46"/>
  <c r="D32" i="46"/>
  <c r="L30" i="46"/>
  <c r="J29" i="46"/>
  <c r="H28" i="46"/>
  <c r="F27" i="46"/>
  <c r="D26" i="46"/>
  <c r="L24" i="46"/>
  <c r="J23" i="46"/>
  <c r="H22" i="46"/>
  <c r="F21" i="46"/>
  <c r="L18" i="46"/>
  <c r="J17" i="46"/>
  <c r="H16" i="46"/>
  <c r="F15" i="46"/>
  <c r="D14" i="46"/>
  <c r="E29" i="46"/>
  <c r="I19" i="46"/>
  <c r="F32" i="74"/>
  <c r="G17" i="57"/>
  <c r="G17" i="92"/>
  <c r="G15" i="57"/>
  <c r="G15" i="92"/>
  <c r="G13" i="57"/>
  <c r="G13" i="92"/>
  <c r="G33" i="92"/>
  <c r="D29" i="92"/>
  <c r="D19" i="92"/>
  <c r="E32" i="49"/>
  <c r="E29" i="49"/>
  <c r="E26" i="49"/>
  <c r="E23" i="49"/>
  <c r="E20" i="49"/>
  <c r="E17" i="49"/>
  <c r="E14" i="49"/>
  <c r="D33" i="49"/>
  <c r="F19" i="49"/>
  <c r="C31" i="52"/>
  <c r="C27" i="52"/>
  <c r="C23" i="52"/>
  <c r="C19" i="52"/>
  <c r="C15" i="52"/>
  <c r="G34" i="46"/>
  <c r="E33" i="46"/>
  <c r="C32" i="46"/>
  <c r="K30" i="46"/>
  <c r="I29" i="46"/>
  <c r="G28" i="46"/>
  <c r="E27" i="46"/>
  <c r="C26" i="46"/>
  <c r="K24" i="46"/>
  <c r="I23" i="46"/>
  <c r="G22" i="46"/>
  <c r="E21" i="46"/>
  <c r="C20" i="46"/>
  <c r="K18" i="46"/>
  <c r="I17" i="46"/>
  <c r="G16" i="46"/>
  <c r="E15" i="46"/>
  <c r="C14" i="46"/>
  <c r="K54" i="46"/>
  <c r="I33" i="46"/>
  <c r="E19" i="46"/>
  <c r="F19" i="92"/>
  <c r="F17" i="92"/>
  <c r="F15" i="92"/>
  <c r="G21" i="92"/>
  <c r="D32" i="49"/>
  <c r="D29" i="49"/>
  <c r="D26" i="49"/>
  <c r="D23" i="49"/>
  <c r="D17" i="49"/>
  <c r="D14" i="49"/>
  <c r="E34" i="52"/>
  <c r="E30" i="52"/>
  <c r="E26" i="52"/>
  <c r="E22" i="52"/>
  <c r="E18" i="52"/>
  <c r="E14" i="52"/>
  <c r="E33" i="115"/>
  <c r="E29" i="115"/>
  <c r="E25" i="115"/>
  <c r="E21" i="115"/>
  <c r="E17" i="115"/>
  <c r="F34" i="46"/>
  <c r="D33" i="46"/>
  <c r="L31" i="46"/>
  <c r="J30" i="46"/>
  <c r="H29" i="46"/>
  <c r="F28" i="46"/>
  <c r="D27" i="46"/>
  <c r="L25" i="46"/>
  <c r="J24" i="46"/>
  <c r="H23" i="46"/>
  <c r="F22" i="46"/>
  <c r="D21" i="46"/>
  <c r="L19" i="46"/>
  <c r="J18" i="46"/>
  <c r="H17" i="46"/>
  <c r="F16" i="46"/>
  <c r="D15" i="46"/>
  <c r="J54" i="46"/>
  <c r="F23" i="46"/>
  <c r="D54" i="92"/>
  <c r="D33" i="92"/>
  <c r="G23" i="92"/>
  <c r="C33" i="115"/>
  <c r="C29" i="115"/>
  <c r="C25" i="115"/>
  <c r="C21" i="115"/>
  <c r="C17" i="115"/>
  <c r="C13" i="115"/>
  <c r="I27" i="46"/>
  <c r="C54" i="57"/>
  <c r="G54" i="139" s="1"/>
  <c r="C54" i="92"/>
  <c r="C54" i="139" s="1"/>
  <c r="D21" i="92"/>
  <c r="E34" i="49"/>
  <c r="E31" i="49"/>
  <c r="E28" i="49"/>
  <c r="E25" i="49"/>
  <c r="E22" i="49"/>
  <c r="E19" i="49"/>
  <c r="E16" i="49"/>
  <c r="F31" i="49"/>
  <c r="C17" i="49"/>
  <c r="E33" i="52"/>
  <c r="E29" i="52"/>
  <c r="E25" i="52"/>
  <c r="E21" i="52"/>
  <c r="E17" i="52"/>
  <c r="E32" i="115"/>
  <c r="E28" i="115"/>
  <c r="E24" i="115"/>
  <c r="E20" i="115"/>
  <c r="E16" i="115"/>
  <c r="J31" i="46"/>
  <c r="F17" i="46"/>
  <c r="C34" i="74"/>
  <c r="G14" i="74"/>
  <c r="D34" i="57"/>
  <c r="D32" i="57"/>
  <c r="D30" i="57"/>
  <c r="D28" i="57"/>
  <c r="D26" i="57"/>
  <c r="D24" i="57"/>
  <c r="D22" i="57"/>
  <c r="D20" i="57"/>
  <c r="D18" i="57"/>
  <c r="D16" i="57"/>
  <c r="D14" i="57"/>
  <c r="H26" i="92"/>
  <c r="H24" i="92"/>
  <c r="H22" i="92"/>
  <c r="H20" i="92"/>
  <c r="H18" i="92"/>
  <c r="H16" i="92"/>
  <c r="H14" i="92"/>
  <c r="H49" i="92"/>
  <c r="H47" i="92"/>
  <c r="G25" i="92"/>
  <c r="D34" i="49"/>
  <c r="D31" i="49"/>
  <c r="D28" i="49"/>
  <c r="D25" i="49"/>
  <c r="D22" i="49"/>
  <c r="D19" i="49"/>
  <c r="D16" i="49"/>
  <c r="D33" i="52"/>
  <c r="D29" i="52"/>
  <c r="D25" i="52"/>
  <c r="D21" i="52"/>
  <c r="D17" i="52"/>
  <c r="L33" i="46"/>
  <c r="J32" i="46"/>
  <c r="H31" i="46"/>
  <c r="F30" i="46"/>
  <c r="D29" i="46"/>
  <c r="L27" i="46"/>
  <c r="J26" i="46"/>
  <c r="H25" i="46"/>
  <c r="F24" i="46"/>
  <c r="D23" i="46"/>
  <c r="L21" i="46"/>
  <c r="J20" i="46"/>
  <c r="H19" i="46"/>
  <c r="F18" i="46"/>
  <c r="D17" i="46"/>
  <c r="L15" i="46"/>
  <c r="J14" i="46"/>
  <c r="I31" i="46"/>
  <c r="E17" i="46"/>
  <c r="G33" i="74"/>
  <c r="C29" i="74"/>
  <c r="F54" i="74"/>
  <c r="E28" i="71"/>
  <c r="K19" i="71"/>
  <c r="E16" i="71"/>
  <c r="C34" i="57"/>
  <c r="C28" i="57"/>
  <c r="C26" i="57"/>
  <c r="C20" i="57"/>
  <c r="C18" i="57"/>
  <c r="G32" i="92"/>
  <c r="G30" i="92"/>
  <c r="G28" i="92"/>
  <c r="G26" i="92"/>
  <c r="G24" i="92"/>
  <c r="G22" i="92"/>
  <c r="G18" i="92"/>
  <c r="G16" i="92"/>
  <c r="G14" i="92"/>
  <c r="D23" i="92"/>
  <c r="C34" i="49"/>
  <c r="C31" i="49"/>
  <c r="C28" i="49"/>
  <c r="C25" i="49"/>
  <c r="C22" i="49"/>
  <c r="C19" i="49"/>
  <c r="C16" i="49"/>
  <c r="C13" i="49"/>
  <c r="C23" i="49"/>
  <c r="D15" i="49"/>
  <c r="C33" i="52"/>
  <c r="C29" i="52"/>
  <c r="C25" i="52"/>
  <c r="C21" i="52"/>
  <c r="C17" i="52"/>
  <c r="C13" i="52"/>
  <c r="C54" i="115"/>
  <c r="K33" i="46"/>
  <c r="I32" i="46"/>
  <c r="G31" i="46"/>
  <c r="E30" i="46"/>
  <c r="C29" i="46"/>
  <c r="K27" i="46"/>
  <c r="I26" i="46"/>
  <c r="G25" i="46"/>
  <c r="E24" i="46"/>
  <c r="C23" i="46"/>
  <c r="K21" i="46"/>
  <c r="I20" i="46"/>
  <c r="G19" i="46"/>
  <c r="E18" i="46"/>
  <c r="C17" i="46"/>
  <c r="K15" i="46"/>
  <c r="I14" i="46"/>
  <c r="E31" i="46"/>
  <c r="I21" i="46"/>
  <c r="G27" i="92"/>
  <c r="F33" i="49"/>
  <c r="F30" i="49"/>
  <c r="F27" i="49"/>
  <c r="F24" i="49"/>
  <c r="F21" i="49"/>
  <c r="F18" i="49"/>
  <c r="F15" i="49"/>
  <c r="E31" i="115"/>
  <c r="E27" i="115"/>
  <c r="E23" i="115"/>
  <c r="E19" i="115"/>
  <c r="E15" i="115"/>
  <c r="L34" i="46"/>
  <c r="J33" i="46"/>
  <c r="H32" i="46"/>
  <c r="F31" i="46"/>
  <c r="D30" i="46"/>
  <c r="L28" i="46"/>
  <c r="J27" i="46"/>
  <c r="H26" i="46"/>
  <c r="F25" i="46"/>
  <c r="D24" i="46"/>
  <c r="L22" i="46"/>
  <c r="J21" i="46"/>
  <c r="H20" i="46"/>
  <c r="F19" i="46"/>
  <c r="D18" i="46"/>
  <c r="L16" i="46"/>
  <c r="J15" i="46"/>
  <c r="H14" i="46"/>
  <c r="J25" i="46"/>
  <c r="D25" i="92"/>
  <c r="E33" i="49"/>
  <c r="E30" i="49"/>
  <c r="E27" i="49"/>
  <c r="E24" i="49"/>
  <c r="E21" i="49"/>
  <c r="E18" i="49"/>
  <c r="E15" i="49"/>
  <c r="C29" i="49"/>
  <c r="D21" i="49"/>
  <c r="D31" i="115"/>
  <c r="D27" i="115"/>
  <c r="D23" i="115"/>
  <c r="D19" i="115"/>
  <c r="D15" i="115"/>
  <c r="I25" i="46"/>
  <c r="D18" i="92"/>
  <c r="D16" i="92"/>
  <c r="D14" i="92"/>
  <c r="G29" i="92"/>
  <c r="C32" i="52"/>
  <c r="C28" i="52"/>
  <c r="C24" i="52"/>
  <c r="C20" i="52"/>
  <c r="C16" i="52"/>
  <c r="C54" i="52"/>
  <c r="D54" i="52"/>
  <c r="C31" i="115"/>
  <c r="C27" i="115"/>
  <c r="C23" i="115"/>
  <c r="C19" i="115"/>
  <c r="C15" i="115"/>
  <c r="E25" i="46"/>
  <c r="I15" i="46"/>
  <c r="C21" i="74"/>
  <c r="G53" i="74"/>
  <c r="K33" i="71"/>
  <c r="I32" i="71"/>
  <c r="G31" i="71"/>
  <c r="E30" i="71"/>
  <c r="C29" i="71"/>
  <c r="I26" i="71"/>
  <c r="G25" i="71"/>
  <c r="C23" i="71"/>
  <c r="K21" i="71"/>
  <c r="I20" i="71"/>
  <c r="G19" i="71"/>
  <c r="E18" i="71"/>
  <c r="C17" i="71"/>
  <c r="I14" i="71"/>
  <c r="F33" i="74"/>
  <c r="C24" i="74"/>
  <c r="E54" i="74"/>
  <c r="C52" i="74"/>
  <c r="F49" i="74"/>
  <c r="D47" i="74"/>
  <c r="D34" i="71"/>
  <c r="J31" i="71"/>
  <c r="F29" i="71"/>
  <c r="D28" i="71"/>
  <c r="H24" i="71"/>
  <c r="F23" i="71"/>
  <c r="D22" i="71"/>
  <c r="J19" i="71"/>
  <c r="F17" i="71"/>
  <c r="D16" i="71"/>
  <c r="E33" i="74"/>
  <c r="D54" i="74"/>
  <c r="G51" i="74"/>
  <c r="E49" i="74"/>
  <c r="C47" i="74"/>
  <c r="D33" i="74"/>
  <c r="F51" i="74"/>
  <c r="D49" i="74"/>
  <c r="G46" i="74"/>
  <c r="G32" i="74"/>
  <c r="C28" i="74"/>
  <c r="C16" i="74"/>
  <c r="D51" i="74"/>
  <c r="G48" i="74"/>
  <c r="E46" i="74"/>
  <c r="H32" i="71"/>
  <c r="F31" i="71"/>
  <c r="D30" i="71"/>
  <c r="J27" i="71"/>
  <c r="F25" i="71"/>
  <c r="D24" i="71"/>
  <c r="H20" i="71"/>
  <c r="F19" i="71"/>
  <c r="D18" i="71"/>
  <c r="J15" i="71"/>
  <c r="F13" i="71"/>
  <c r="J34" i="76"/>
  <c r="H33" i="76"/>
  <c r="F32" i="76"/>
  <c r="D31" i="76"/>
  <c r="L29" i="76"/>
  <c r="J28" i="76"/>
  <c r="F26" i="76"/>
  <c r="D25" i="76"/>
  <c r="L23" i="76"/>
  <c r="J22" i="76"/>
  <c r="H21" i="76"/>
  <c r="F20" i="76"/>
  <c r="D19" i="76"/>
  <c r="L17" i="76"/>
  <c r="J16" i="76"/>
  <c r="H15" i="76"/>
  <c r="F14" i="76"/>
  <c r="D13" i="76"/>
  <c r="J54" i="76"/>
  <c r="C23" i="74"/>
  <c r="G15" i="74"/>
  <c r="E53" i="74"/>
  <c r="C51" i="74"/>
  <c r="F48" i="74"/>
  <c r="D46" i="74"/>
  <c r="I34" i="76"/>
  <c r="G33" i="76"/>
  <c r="E32" i="76"/>
  <c r="C31" i="76"/>
  <c r="K29" i="76"/>
  <c r="I28" i="76"/>
  <c r="G27" i="76"/>
  <c r="E26" i="76"/>
  <c r="C25" i="76"/>
  <c r="K23" i="76"/>
  <c r="I22" i="76"/>
  <c r="G21" i="76"/>
  <c r="E20" i="76"/>
  <c r="C19" i="76"/>
  <c r="K17" i="76"/>
  <c r="I16" i="76"/>
  <c r="G15" i="76"/>
  <c r="E14" i="76"/>
  <c r="G34" i="74"/>
  <c r="E32" i="74"/>
  <c r="D53" i="74"/>
  <c r="H33" i="71"/>
  <c r="H21" i="71"/>
  <c r="D19" i="71"/>
  <c r="F34" i="74"/>
  <c r="D32" i="74"/>
  <c r="C25" i="74"/>
  <c r="G34" i="76"/>
  <c r="E33" i="76"/>
  <c r="C32" i="76"/>
  <c r="K30" i="76"/>
  <c r="I29" i="76"/>
  <c r="G28" i="76"/>
  <c r="E27" i="76"/>
  <c r="C26" i="76"/>
  <c r="K24" i="76"/>
  <c r="I23" i="76"/>
  <c r="G22" i="76"/>
  <c r="E21" i="76"/>
  <c r="C20" i="76"/>
  <c r="K18" i="76"/>
  <c r="I17" i="76"/>
  <c r="G16" i="76"/>
  <c r="E15" i="76"/>
  <c r="C14" i="76"/>
  <c r="G34" i="57"/>
  <c r="G32" i="57"/>
  <c r="G30" i="57"/>
  <c r="G28" i="57"/>
  <c r="G26" i="57"/>
  <c r="G24" i="57"/>
  <c r="G22" i="57"/>
  <c r="G18" i="57"/>
  <c r="G16" i="57"/>
  <c r="G14" i="57"/>
  <c r="H48" i="57"/>
  <c r="E50" i="74"/>
  <c r="H34" i="71"/>
  <c r="J29" i="71"/>
  <c r="J17" i="71"/>
  <c r="F34" i="76"/>
  <c r="D33" i="76"/>
  <c r="L31" i="76"/>
  <c r="J30" i="76"/>
  <c r="H29" i="76"/>
  <c r="F28" i="76"/>
  <c r="D27" i="76"/>
  <c r="L25" i="76"/>
  <c r="J24" i="76"/>
  <c r="H23" i="76"/>
  <c r="F22" i="76"/>
  <c r="D21" i="76"/>
  <c r="J18" i="76"/>
  <c r="H17" i="76"/>
  <c r="F16" i="76"/>
  <c r="D15" i="76"/>
  <c r="L13" i="76"/>
  <c r="F52" i="74"/>
  <c r="D50" i="74"/>
  <c r="G47" i="74"/>
  <c r="E45" i="74"/>
  <c r="E52" i="74"/>
  <c r="C50" i="74"/>
  <c r="F47" i="74"/>
  <c r="D45" i="74"/>
  <c r="C34" i="71"/>
  <c r="K32" i="71"/>
  <c r="I31" i="71"/>
  <c r="G30" i="71"/>
  <c r="C28" i="71"/>
  <c r="I25" i="71"/>
  <c r="E23" i="71"/>
  <c r="C22" i="71"/>
  <c r="K20" i="71"/>
  <c r="I19" i="71"/>
  <c r="G18" i="71"/>
  <c r="C16" i="71"/>
  <c r="I13" i="71"/>
  <c r="F34" i="57"/>
  <c r="F32" i="57"/>
  <c r="F30" i="57"/>
  <c r="F28" i="57"/>
  <c r="F26" i="57"/>
  <c r="F24" i="57"/>
  <c r="F22" i="57"/>
  <c r="F20" i="57"/>
  <c r="F18" i="57"/>
  <c r="F16" i="57"/>
  <c r="F14" i="57"/>
  <c r="H47" i="57"/>
  <c r="D52" i="74"/>
  <c r="G49" i="74"/>
  <c r="E47" i="74"/>
  <c r="J32" i="71"/>
  <c r="H31" i="71"/>
  <c r="F30" i="71"/>
  <c r="D29" i="71"/>
  <c r="J26" i="71"/>
  <c r="F24" i="71"/>
  <c r="J20" i="71"/>
  <c r="H19" i="71"/>
  <c r="F18" i="71"/>
  <c r="D17" i="71"/>
  <c r="J14" i="71"/>
  <c r="D54" i="71"/>
  <c r="F33" i="76"/>
  <c r="D32" i="76"/>
  <c r="L30" i="76"/>
  <c r="J29" i="76"/>
  <c r="H28" i="76"/>
  <c r="F27" i="76"/>
  <c r="D26" i="76"/>
  <c r="L24" i="76"/>
  <c r="J23" i="76"/>
  <c r="H22" i="76"/>
  <c r="F21" i="76"/>
  <c r="D20" i="76"/>
  <c r="L18" i="76"/>
  <c r="J17" i="76"/>
  <c r="F15" i="76"/>
  <c r="D14" i="76"/>
  <c r="E34" i="57"/>
  <c r="E32" i="57"/>
  <c r="E30" i="57"/>
  <c r="E28" i="57"/>
  <c r="E26" i="57"/>
  <c r="E24" i="57"/>
  <c r="E22" i="57"/>
  <c r="E20" i="57"/>
  <c r="E18" i="57"/>
  <c r="E16" i="57"/>
  <c r="E14" i="57"/>
  <c r="I33" i="71"/>
  <c r="E31" i="71"/>
  <c r="C30" i="71"/>
  <c r="K28" i="71"/>
  <c r="I27" i="71"/>
  <c r="G26" i="71"/>
  <c r="C24" i="71"/>
  <c r="I21" i="71"/>
  <c r="E19" i="71"/>
  <c r="C18" i="71"/>
  <c r="I15" i="71"/>
  <c r="G14" i="71"/>
  <c r="E34" i="76"/>
  <c r="C33" i="76"/>
  <c r="K31" i="76"/>
  <c r="I30" i="76"/>
  <c r="G29" i="76"/>
  <c r="E28" i="76"/>
  <c r="C27" i="76"/>
  <c r="K25" i="76"/>
  <c r="I24" i="76"/>
  <c r="G23" i="76"/>
  <c r="E22" i="76"/>
  <c r="C21" i="76"/>
  <c r="K19" i="76"/>
  <c r="I18" i="76"/>
  <c r="G17" i="76"/>
  <c r="E16" i="76"/>
  <c r="C15" i="76"/>
  <c r="K13" i="76"/>
  <c r="H33" i="57"/>
  <c r="H31" i="57"/>
  <c r="H29" i="57"/>
  <c r="H27" i="57"/>
  <c r="H25" i="57"/>
  <c r="H23" i="57"/>
  <c r="H21" i="57"/>
  <c r="H19" i="57"/>
  <c r="H17" i="57"/>
  <c r="H15" i="57"/>
  <c r="E51" i="74"/>
  <c r="F46" i="74"/>
  <c r="J34" i="71"/>
  <c r="F32" i="71"/>
  <c r="J28" i="71"/>
  <c r="H27" i="71"/>
  <c r="F26" i="71"/>
  <c r="D25" i="71"/>
  <c r="J22" i="71"/>
  <c r="F20" i="71"/>
  <c r="J16" i="71"/>
  <c r="H15" i="71"/>
  <c r="F14" i="71"/>
  <c r="D13" i="71"/>
  <c r="D34" i="76"/>
  <c r="J31" i="76"/>
  <c r="H30" i="76"/>
  <c r="F29" i="76"/>
  <c r="D28" i="76"/>
  <c r="L26" i="76"/>
  <c r="J25" i="76"/>
  <c r="H24" i="76"/>
  <c r="F23" i="76"/>
  <c r="D22" i="76"/>
  <c r="J19" i="76"/>
  <c r="F17" i="76"/>
  <c r="D16" i="76"/>
  <c r="L14" i="76"/>
  <c r="J13" i="76"/>
  <c r="D54" i="76"/>
  <c r="E54" i="57"/>
  <c r="I34" i="71"/>
  <c r="G33" i="71"/>
  <c r="C31" i="71"/>
  <c r="K29" i="71"/>
  <c r="I28" i="71"/>
  <c r="G27" i="71"/>
  <c r="E26" i="71"/>
  <c r="C25" i="71"/>
  <c r="I22" i="71"/>
  <c r="G21" i="71"/>
  <c r="C19" i="71"/>
  <c r="K17" i="71"/>
  <c r="I16" i="71"/>
  <c r="G15" i="71"/>
  <c r="E14" i="71"/>
  <c r="C34" i="76"/>
  <c r="K32" i="76"/>
  <c r="I31" i="76"/>
  <c r="G30" i="76"/>
  <c r="E29" i="76"/>
  <c r="C28" i="76"/>
  <c r="K26" i="76"/>
  <c r="I25" i="76"/>
  <c r="G24" i="76"/>
  <c r="E23" i="76"/>
  <c r="C22" i="76"/>
  <c r="K20" i="76"/>
  <c r="I19" i="76"/>
  <c r="G18" i="76"/>
  <c r="E17" i="76"/>
  <c r="C16" i="76"/>
  <c r="K14" i="76"/>
  <c r="I13" i="76"/>
  <c r="F33" i="57"/>
  <c r="F31" i="57"/>
  <c r="F29" i="57"/>
  <c r="F27" i="57"/>
  <c r="F25" i="57"/>
  <c r="F23" i="57"/>
  <c r="F21" i="57"/>
  <c r="F19" i="57"/>
  <c r="F17" i="57"/>
  <c r="F15" i="57"/>
  <c r="D54" i="57"/>
  <c r="F33" i="71"/>
  <c r="D32" i="71"/>
  <c r="H28" i="71"/>
  <c r="F27" i="71"/>
  <c r="D26" i="71"/>
  <c r="J23" i="71"/>
  <c r="F21" i="71"/>
  <c r="D20" i="71"/>
  <c r="H16" i="71"/>
  <c r="F15" i="71"/>
  <c r="D14" i="71"/>
  <c r="J54" i="71"/>
  <c r="E33" i="57"/>
  <c r="E31" i="57"/>
  <c r="E29" i="57"/>
  <c r="E27" i="57"/>
  <c r="E25" i="57"/>
  <c r="E23" i="57"/>
  <c r="E21" i="57"/>
  <c r="E19" i="57"/>
  <c r="E17" i="57"/>
  <c r="E15" i="57"/>
  <c r="G50" i="74"/>
  <c r="E48" i="74"/>
  <c r="G34" i="71"/>
  <c r="C32" i="71"/>
  <c r="I29" i="71"/>
  <c r="E27" i="71"/>
  <c r="C26" i="71"/>
  <c r="K24" i="71"/>
  <c r="I23" i="71"/>
  <c r="I17" i="71"/>
  <c r="E15" i="71"/>
  <c r="C14" i="71"/>
  <c r="I54" i="71"/>
  <c r="K33" i="76"/>
  <c r="I32" i="76"/>
  <c r="G31" i="76"/>
  <c r="E30" i="76"/>
  <c r="C29" i="76"/>
  <c r="K27" i="76"/>
  <c r="I26" i="76"/>
  <c r="G25" i="76"/>
  <c r="E24" i="76"/>
  <c r="C23" i="76"/>
  <c r="K21" i="76"/>
  <c r="I20" i="76"/>
  <c r="G19" i="76"/>
  <c r="E18" i="76"/>
  <c r="C17" i="76"/>
  <c r="K15" i="76"/>
  <c r="I14" i="76"/>
  <c r="F34" i="71"/>
  <c r="D33" i="71"/>
  <c r="J30" i="71"/>
  <c r="F28" i="71"/>
  <c r="J24" i="71"/>
  <c r="H23" i="71"/>
  <c r="F22" i="71"/>
  <c r="D21" i="71"/>
  <c r="J18" i="71"/>
  <c r="F16" i="71"/>
  <c r="C33" i="57"/>
  <c r="C31" i="57"/>
  <c r="C29" i="57"/>
  <c r="C27" i="57"/>
  <c r="C25" i="57"/>
  <c r="C23" i="57"/>
  <c r="C21" i="57"/>
  <c r="C19" i="57"/>
  <c r="C17" i="57"/>
  <c r="C15" i="57"/>
  <c r="C13" i="57"/>
  <c r="C33" i="98"/>
  <c r="C31" i="98"/>
  <c r="C29" i="98"/>
  <c r="C27" i="98"/>
  <c r="C25" i="98"/>
  <c r="C23" i="98"/>
  <c r="C21" i="98"/>
  <c r="C19" i="98"/>
  <c r="C17" i="98"/>
  <c r="C15" i="98"/>
  <c r="C13" i="98"/>
  <c r="C48" i="74"/>
  <c r="F45" i="74"/>
  <c r="E34" i="71"/>
  <c r="C33" i="71"/>
  <c r="I30" i="71"/>
  <c r="G29" i="71"/>
  <c r="C27" i="71"/>
  <c r="K25" i="71"/>
  <c r="I24" i="71"/>
  <c r="G23" i="71"/>
  <c r="E22" i="71"/>
  <c r="C21" i="71"/>
  <c r="I18" i="71"/>
  <c r="G17" i="71"/>
  <c r="C15" i="71"/>
  <c r="K34" i="76"/>
  <c r="I33" i="76"/>
  <c r="G32" i="76"/>
  <c r="E31" i="76"/>
  <c r="C30" i="76"/>
  <c r="K28" i="76"/>
  <c r="I27" i="76"/>
  <c r="G26" i="76"/>
  <c r="E25" i="76"/>
  <c r="C24" i="76"/>
  <c r="K22" i="76"/>
  <c r="I21" i="76"/>
  <c r="G20" i="76"/>
  <c r="E19" i="76"/>
  <c r="C18" i="76"/>
  <c r="K16" i="76"/>
  <c r="I15" i="76"/>
  <c r="G14" i="76"/>
  <c r="E13" i="76"/>
  <c r="H34" i="57"/>
  <c r="H32" i="57"/>
  <c r="H30" i="57"/>
  <c r="H28" i="57"/>
  <c r="H26" i="57"/>
  <c r="H24" i="57"/>
  <c r="H22" i="57"/>
  <c r="H20" i="57"/>
  <c r="H18" i="57"/>
  <c r="H16" i="57"/>
  <c r="H14" i="57"/>
  <c r="H49" i="57"/>
  <c r="H50" i="43" l="1"/>
  <c r="H51" i="43"/>
  <c r="C39" i="74"/>
  <c r="D38" i="61" l="1"/>
  <c r="D10" i="61"/>
  <c r="H44" i="71" l="1"/>
  <c r="I44" i="71"/>
  <c r="J44" i="71"/>
  <c r="K44" i="71"/>
  <c r="H45" i="71"/>
  <c r="I45" i="71"/>
  <c r="J45" i="71"/>
  <c r="K45" i="71"/>
  <c r="H46" i="71"/>
  <c r="I46" i="71"/>
  <c r="J46" i="71"/>
  <c r="K46" i="71"/>
  <c r="H47" i="71"/>
  <c r="I47" i="71"/>
  <c r="J47" i="71"/>
  <c r="K47" i="71"/>
  <c r="H48" i="71"/>
  <c r="I48" i="71"/>
  <c r="J48" i="71"/>
  <c r="K48" i="71"/>
  <c r="H49" i="71"/>
  <c r="I49" i="71"/>
  <c r="J49" i="71"/>
  <c r="K49" i="71"/>
  <c r="H50" i="71"/>
  <c r="I50" i="71"/>
  <c r="J50" i="71"/>
  <c r="K50" i="71"/>
  <c r="H51" i="71"/>
  <c r="I51" i="71"/>
  <c r="J51" i="71"/>
  <c r="K51" i="71"/>
  <c r="H52" i="71"/>
  <c r="I52" i="71"/>
  <c r="J52" i="71"/>
  <c r="K52" i="71"/>
  <c r="H53" i="71"/>
  <c r="I53" i="71"/>
  <c r="J53" i="71"/>
  <c r="K53" i="71"/>
  <c r="G44" i="71"/>
  <c r="G45" i="71"/>
  <c r="G46" i="71"/>
  <c r="G47" i="71"/>
  <c r="G48" i="71"/>
  <c r="G49" i="71"/>
  <c r="G50" i="71"/>
  <c r="G51" i="71"/>
  <c r="G52" i="71"/>
  <c r="G53" i="71"/>
  <c r="D44" i="71"/>
  <c r="E44" i="71"/>
  <c r="F44" i="71"/>
  <c r="C45" i="71"/>
  <c r="D45" i="71"/>
  <c r="E45" i="71"/>
  <c r="F45" i="71"/>
  <c r="C46" i="71"/>
  <c r="D46" i="71"/>
  <c r="E46" i="71"/>
  <c r="F46" i="71"/>
  <c r="C47" i="71"/>
  <c r="D47" i="71"/>
  <c r="E47" i="71"/>
  <c r="F47" i="71"/>
  <c r="C48" i="71"/>
  <c r="D48" i="71"/>
  <c r="E48" i="71"/>
  <c r="F48" i="71"/>
  <c r="C49" i="71"/>
  <c r="D49" i="71"/>
  <c r="E49" i="71"/>
  <c r="F49" i="71"/>
  <c r="C50" i="71"/>
  <c r="D50" i="71"/>
  <c r="E50" i="71"/>
  <c r="F50" i="71"/>
  <c r="C51" i="71"/>
  <c r="D51" i="71"/>
  <c r="E51" i="71"/>
  <c r="F51" i="71"/>
  <c r="C52" i="71"/>
  <c r="D52" i="71"/>
  <c r="E52" i="71"/>
  <c r="F52" i="71"/>
  <c r="C53" i="71"/>
  <c r="D53" i="71"/>
  <c r="E53" i="71"/>
  <c r="F53" i="71"/>
  <c r="M38" i="123"/>
  <c r="H52" i="43"/>
  <c r="G46" i="43"/>
  <c r="G47" i="43"/>
  <c r="G48" i="43"/>
  <c r="G49" i="43"/>
  <c r="G50" i="43"/>
  <c r="G51" i="43"/>
  <c r="G52" i="43"/>
  <c r="H35" i="43"/>
  <c r="G12" i="43"/>
  <c r="H9" i="43"/>
  <c r="H8" i="43"/>
  <c r="G9" i="43"/>
  <c r="L38" i="123" l="1"/>
  <c r="D13" i="41"/>
  <c r="C13" i="43"/>
  <c r="C38" i="123"/>
  <c r="E38" i="123"/>
  <c r="J38" i="123"/>
  <c r="I38" i="123"/>
  <c r="L10" i="123"/>
  <c r="K38" i="123"/>
  <c r="F10" i="123"/>
  <c r="D38" i="123"/>
  <c r="E10" i="123"/>
  <c r="M10" i="123"/>
  <c r="K10" i="123"/>
  <c r="I10" i="123"/>
  <c r="G38" i="123"/>
  <c r="F38" i="123"/>
  <c r="J10" i="123"/>
  <c r="H10" i="123"/>
  <c r="G10" i="123"/>
  <c r="H43" i="98"/>
  <c r="C46" i="98"/>
  <c r="D46" i="98"/>
  <c r="E46" i="98"/>
  <c r="F46" i="98"/>
  <c r="G46" i="98"/>
  <c r="C47" i="98"/>
  <c r="D47" i="98"/>
  <c r="E47" i="98"/>
  <c r="F47" i="98"/>
  <c r="G47" i="98"/>
  <c r="C48" i="98"/>
  <c r="D48" i="98"/>
  <c r="E48" i="98"/>
  <c r="F48" i="98"/>
  <c r="G48" i="98"/>
  <c r="C49" i="98"/>
  <c r="D49" i="98"/>
  <c r="E49" i="98"/>
  <c r="F49" i="98"/>
  <c r="G49" i="98"/>
  <c r="C50" i="98"/>
  <c r="D50" i="98"/>
  <c r="E50" i="98"/>
  <c r="F50" i="98"/>
  <c r="G50" i="98"/>
  <c r="C51" i="98"/>
  <c r="D51" i="98"/>
  <c r="E51" i="98"/>
  <c r="F51" i="98"/>
  <c r="G51" i="98"/>
  <c r="H51" i="98"/>
  <c r="C52" i="98"/>
  <c r="K52" i="139" s="1"/>
  <c r="D52" i="98"/>
  <c r="E52" i="98"/>
  <c r="F52" i="98"/>
  <c r="G52" i="98"/>
  <c r="H52" i="98"/>
  <c r="C53" i="98"/>
  <c r="D53" i="98"/>
  <c r="E53" i="98"/>
  <c r="F53" i="98"/>
  <c r="G53" i="98"/>
  <c r="H53" i="98"/>
  <c r="F35" i="98"/>
  <c r="H12" i="98"/>
  <c r="K25" i="139"/>
  <c r="K28" i="139"/>
  <c r="K29" i="139"/>
  <c r="K30" i="139"/>
  <c r="K32" i="139"/>
  <c r="F8" i="98"/>
  <c r="D9" i="98"/>
  <c r="E9" i="98"/>
  <c r="H7" i="98"/>
  <c r="D7" i="98"/>
  <c r="C7" i="98"/>
  <c r="K7" i="139" s="1"/>
  <c r="H37" i="71"/>
  <c r="H37" i="98" l="1"/>
  <c r="C39" i="98"/>
  <c r="K39" i="139" s="1"/>
  <c r="H40" i="98"/>
  <c r="C37" i="98"/>
  <c r="K37" i="139" s="1"/>
  <c r="D41" i="98"/>
  <c r="H36" i="98"/>
  <c r="D42" i="98"/>
  <c r="D36" i="98"/>
  <c r="D37" i="98"/>
  <c r="F39" i="98"/>
  <c r="G44" i="98"/>
  <c r="K20" i="139"/>
  <c r="K18" i="139"/>
  <c r="E36" i="98"/>
  <c r="F38" i="66"/>
  <c r="C9" i="98"/>
  <c r="K9" i="139" s="1"/>
  <c r="H8" i="98"/>
  <c r="K16" i="139"/>
  <c r="E41" i="98"/>
  <c r="C8" i="98"/>
  <c r="K8" i="139" s="1"/>
  <c r="G8" i="98"/>
  <c r="K31" i="139"/>
  <c r="F44" i="98"/>
  <c r="D38" i="70"/>
  <c r="H11" i="98"/>
  <c r="E35" i="98"/>
  <c r="C36" i="98"/>
  <c r="K36" i="139" s="1"/>
  <c r="C41" i="98"/>
  <c r="K41" i="139" s="1"/>
  <c r="G37" i="98"/>
  <c r="G40" i="98"/>
  <c r="E45" i="98"/>
  <c r="E43" i="98"/>
  <c r="G12" i="98"/>
  <c r="F37" i="98"/>
  <c r="H39" i="98"/>
  <c r="F40" i="98"/>
  <c r="D45" i="98"/>
  <c r="D43" i="98"/>
  <c r="F12" i="98"/>
  <c r="K33" i="139"/>
  <c r="K21" i="139"/>
  <c r="K17" i="139"/>
  <c r="E7" i="98"/>
  <c r="G39" i="65"/>
  <c r="K23" i="139"/>
  <c r="D35" i="98"/>
  <c r="G36" i="98"/>
  <c r="F36" i="98"/>
  <c r="E37" i="98"/>
  <c r="G39" i="98"/>
  <c r="C45" i="98"/>
  <c r="K45" i="139" s="1"/>
  <c r="G11" i="98"/>
  <c r="K49" i="139"/>
  <c r="K47" i="139"/>
  <c r="H44" i="98"/>
  <c r="F11" i="98"/>
  <c r="K53" i="139"/>
  <c r="K51" i="139"/>
  <c r="K13" i="139"/>
  <c r="K19" i="139"/>
  <c r="G7" i="98"/>
  <c r="G41" i="98"/>
  <c r="F41" i="98"/>
  <c r="F9" i="98"/>
  <c r="K10" i="70"/>
  <c r="F38" i="56"/>
  <c r="D39" i="65"/>
  <c r="K27" i="139"/>
  <c r="K15" i="139"/>
  <c r="D39" i="98"/>
  <c r="F42" i="98"/>
  <c r="E42" i="98"/>
  <c r="H35" i="98"/>
  <c r="C43" i="98"/>
  <c r="K43" i="139" s="1"/>
  <c r="J38" i="70"/>
  <c r="H38" i="70"/>
  <c r="H9" i="98"/>
  <c r="D11" i="65"/>
  <c r="G38" i="56"/>
  <c r="F39" i="65"/>
  <c r="C38" i="94"/>
  <c r="E39" i="98"/>
  <c r="C42" i="98"/>
  <c r="K42" i="139" s="1"/>
  <c r="F7" i="98"/>
  <c r="C11" i="98"/>
  <c r="K11" i="139" s="1"/>
  <c r="C35" i="98"/>
  <c r="K35" i="139" s="1"/>
  <c r="L38" i="75"/>
  <c r="E38" i="66"/>
  <c r="E38" i="56"/>
  <c r="C40" i="71"/>
  <c r="G11" i="71"/>
  <c r="C38" i="70"/>
  <c r="E10" i="94"/>
  <c r="F38" i="70"/>
  <c r="D10" i="56"/>
  <c r="D38" i="56"/>
  <c r="C42" i="71"/>
  <c r="G42" i="98"/>
  <c r="L10" i="70"/>
  <c r="C11" i="65"/>
  <c r="H12" i="71"/>
  <c r="E38" i="70"/>
  <c r="I10" i="75"/>
  <c r="J10" i="70"/>
  <c r="I10" i="70"/>
  <c r="F10" i="70"/>
  <c r="H9" i="71"/>
  <c r="H36" i="71"/>
  <c r="K10" i="75"/>
  <c r="G8" i="71"/>
  <c r="I9" i="71"/>
  <c r="L38" i="70"/>
  <c r="D11" i="98"/>
  <c r="D10" i="67"/>
  <c r="J38" i="75"/>
  <c r="C10" i="67"/>
  <c r="F38" i="67"/>
  <c r="D10" i="70"/>
  <c r="F36" i="71"/>
  <c r="G9" i="98"/>
  <c r="G43" i="98"/>
  <c r="D10" i="94"/>
  <c r="K38" i="70"/>
  <c r="D11" i="71"/>
  <c r="D35" i="71"/>
  <c r="D40" i="71"/>
  <c r="C10" i="56"/>
  <c r="E10" i="66"/>
  <c r="E11" i="98"/>
  <c r="H42" i="98"/>
  <c r="F45" i="98"/>
  <c r="F43" i="98"/>
  <c r="G38" i="75"/>
  <c r="K34" i="139"/>
  <c r="K22" i="139"/>
  <c r="K50" i="139"/>
  <c r="K48" i="139"/>
  <c r="K46" i="139"/>
  <c r="C44" i="98"/>
  <c r="K44" i="139" s="1"/>
  <c r="G38" i="94"/>
  <c r="E38" i="94"/>
  <c r="H38" i="75"/>
  <c r="C38" i="75"/>
  <c r="K12" i="71"/>
  <c r="F38" i="75"/>
  <c r="H41" i="98"/>
  <c r="H45" i="98"/>
  <c r="F38" i="94"/>
  <c r="D38" i="94"/>
  <c r="G45" i="98"/>
  <c r="C10" i="94"/>
  <c r="G10" i="75"/>
  <c r="L10" i="75"/>
  <c r="H10" i="75"/>
  <c r="H38" i="56"/>
  <c r="E39" i="65"/>
  <c r="F10" i="75"/>
  <c r="I38" i="75"/>
  <c r="C38" i="56"/>
  <c r="D40" i="98"/>
  <c r="D44" i="98"/>
  <c r="C38" i="67"/>
  <c r="K26" i="139"/>
  <c r="K14" i="139"/>
  <c r="E8" i="98"/>
  <c r="D10" i="66"/>
  <c r="E12" i="98"/>
  <c r="D8" i="98"/>
  <c r="K24" i="139"/>
  <c r="C12" i="98"/>
  <c r="K12" i="139" s="1"/>
  <c r="D12" i="98"/>
  <c r="E40" i="98"/>
  <c r="E44" i="98"/>
  <c r="C39" i="65"/>
  <c r="H10" i="66"/>
  <c r="G10" i="56"/>
  <c r="G10" i="66"/>
  <c r="E10" i="67"/>
  <c r="D38" i="67"/>
  <c r="C38" i="66"/>
  <c r="C40" i="98"/>
  <c r="K40" i="139" s="1"/>
  <c r="E38" i="67"/>
  <c r="H38" i="67"/>
  <c r="G38" i="67"/>
  <c r="H10" i="67"/>
  <c r="G10" i="67"/>
  <c r="F10" i="67"/>
  <c r="H38" i="94"/>
  <c r="H10" i="94"/>
  <c r="G10" i="94"/>
  <c r="F10" i="94"/>
  <c r="D38" i="66"/>
  <c r="H38" i="66"/>
  <c r="G38" i="66"/>
  <c r="F10" i="66"/>
  <c r="C10" i="66"/>
  <c r="G11" i="65"/>
  <c r="F11" i="65"/>
  <c r="E11" i="65"/>
  <c r="H10" i="56"/>
  <c r="F10" i="56"/>
  <c r="E10" i="56"/>
  <c r="D38" i="75"/>
  <c r="E38" i="75"/>
  <c r="K38" i="75"/>
  <c r="C10" i="75"/>
  <c r="J10" i="75"/>
  <c r="E10" i="75"/>
  <c r="D10" i="75"/>
  <c r="I38" i="70"/>
  <c r="G38" i="70"/>
  <c r="E10" i="70"/>
  <c r="C10" i="70"/>
  <c r="G10" i="70"/>
  <c r="H10" i="70"/>
  <c r="C43" i="74"/>
  <c r="G36" i="74"/>
  <c r="G12" i="74"/>
  <c r="F14" i="74"/>
  <c r="D16" i="74"/>
  <c r="D17" i="74"/>
  <c r="E19" i="74"/>
  <c r="F19" i="74"/>
  <c r="D21" i="74"/>
  <c r="G21" i="74"/>
  <c r="D22" i="74"/>
  <c r="E22" i="74"/>
  <c r="D24" i="74"/>
  <c r="F26" i="74"/>
  <c r="G26" i="74"/>
  <c r="D28" i="74"/>
  <c r="E29" i="74"/>
  <c r="G31" i="74"/>
  <c r="G11" i="74"/>
  <c r="C11" i="74"/>
  <c r="D43" i="57"/>
  <c r="E43" i="57"/>
  <c r="F43" i="57"/>
  <c r="G43" i="57"/>
  <c r="H43" i="57"/>
  <c r="D44" i="57"/>
  <c r="E44" i="57"/>
  <c r="F44" i="57"/>
  <c r="G44" i="57"/>
  <c r="H44" i="57"/>
  <c r="D45" i="57"/>
  <c r="E45" i="57"/>
  <c r="F45" i="57"/>
  <c r="G45" i="57"/>
  <c r="H45" i="57"/>
  <c r="D46" i="57"/>
  <c r="E46" i="57"/>
  <c r="F46" i="57"/>
  <c r="G46" i="57"/>
  <c r="D47" i="57"/>
  <c r="E47" i="57"/>
  <c r="F47" i="57"/>
  <c r="G47" i="57"/>
  <c r="D48" i="57"/>
  <c r="E48" i="57"/>
  <c r="F48" i="57"/>
  <c r="G48" i="57"/>
  <c r="D49" i="57"/>
  <c r="E49" i="57"/>
  <c r="F49" i="57"/>
  <c r="G49" i="57"/>
  <c r="D50" i="57"/>
  <c r="E50" i="57"/>
  <c r="F50" i="57"/>
  <c r="G50" i="57"/>
  <c r="E51" i="57"/>
  <c r="F51" i="57"/>
  <c r="G51" i="57"/>
  <c r="H51" i="57"/>
  <c r="D52" i="57"/>
  <c r="E52" i="57"/>
  <c r="F52" i="57"/>
  <c r="G52" i="57"/>
  <c r="H52" i="57"/>
  <c r="D53" i="57"/>
  <c r="E53" i="57"/>
  <c r="F53" i="57"/>
  <c r="H53" i="57"/>
  <c r="C44" i="57"/>
  <c r="G44" i="139" s="1"/>
  <c r="C45" i="57"/>
  <c r="G45" i="139" s="1"/>
  <c r="C48" i="57"/>
  <c r="G48" i="139" s="1"/>
  <c r="C49" i="57"/>
  <c r="G49" i="139" s="1"/>
  <c r="C50" i="57"/>
  <c r="G50" i="139" s="1"/>
  <c r="C51" i="57"/>
  <c r="G51" i="139" s="1"/>
  <c r="C52" i="57"/>
  <c r="G52" i="139" s="1"/>
  <c r="C53" i="57"/>
  <c r="G53" i="139" s="1"/>
  <c r="E42" i="57"/>
  <c r="F42" i="57"/>
  <c r="G42" i="57"/>
  <c r="C40" i="57"/>
  <c r="G40" i="139" s="1"/>
  <c r="D40" i="57"/>
  <c r="E40" i="57"/>
  <c r="F40" i="57"/>
  <c r="G40" i="57"/>
  <c r="H40" i="57"/>
  <c r="D41" i="57"/>
  <c r="E41" i="57"/>
  <c r="F41" i="57"/>
  <c r="G41" i="57"/>
  <c r="E39" i="57"/>
  <c r="F39" i="57"/>
  <c r="G39" i="57"/>
  <c r="H39" i="57"/>
  <c r="D39" i="57"/>
  <c r="C39" i="57"/>
  <c r="G39" i="139" s="1"/>
  <c r="D36" i="57"/>
  <c r="E36" i="57"/>
  <c r="F36" i="57"/>
  <c r="G36" i="57"/>
  <c r="H36" i="57"/>
  <c r="F37" i="57"/>
  <c r="G37" i="57"/>
  <c r="H37" i="57"/>
  <c r="E35" i="57"/>
  <c r="F35" i="57"/>
  <c r="H35" i="57"/>
  <c r="D35" i="57"/>
  <c r="C36" i="57"/>
  <c r="G36" i="139" s="1"/>
  <c r="C37" i="57"/>
  <c r="G37" i="139" s="1"/>
  <c r="C35" i="57"/>
  <c r="G35" i="139" s="1"/>
  <c r="C12" i="57"/>
  <c r="G12" i="139" s="1"/>
  <c r="D12" i="57"/>
  <c r="E12" i="57"/>
  <c r="F12" i="57"/>
  <c r="G12" i="57"/>
  <c r="H12" i="57"/>
  <c r="G14" i="139"/>
  <c r="G18" i="139"/>
  <c r="G20" i="139"/>
  <c r="G22" i="139"/>
  <c r="G26" i="139"/>
  <c r="G27" i="139"/>
  <c r="G28" i="139"/>
  <c r="G30" i="139"/>
  <c r="G34" i="139"/>
  <c r="E11" i="57"/>
  <c r="F11" i="57"/>
  <c r="G11" i="57"/>
  <c r="H11" i="57"/>
  <c r="C11" i="57"/>
  <c r="G11" i="139" s="1"/>
  <c r="D8" i="57"/>
  <c r="E8" i="57"/>
  <c r="F8" i="57"/>
  <c r="G8" i="57"/>
  <c r="H8" i="57"/>
  <c r="D9" i="57"/>
  <c r="E9" i="57"/>
  <c r="F9" i="57"/>
  <c r="G9" i="57"/>
  <c r="H9" i="57"/>
  <c r="F7" i="57"/>
  <c r="G7" i="57"/>
  <c r="H7" i="57"/>
  <c r="D7" i="57"/>
  <c r="C8" i="57"/>
  <c r="G8" i="139" s="1"/>
  <c r="C9" i="57"/>
  <c r="G9" i="139" s="1"/>
  <c r="C43" i="76"/>
  <c r="D43" i="76"/>
  <c r="E43" i="76"/>
  <c r="F43" i="76"/>
  <c r="G43" i="76"/>
  <c r="H43" i="76"/>
  <c r="I43" i="76"/>
  <c r="J43" i="76"/>
  <c r="K43" i="76"/>
  <c r="L43" i="76"/>
  <c r="C44" i="76"/>
  <c r="D44" i="76"/>
  <c r="E44" i="76"/>
  <c r="F44" i="76"/>
  <c r="G44" i="76"/>
  <c r="I44" i="76"/>
  <c r="J44" i="76"/>
  <c r="K44" i="76"/>
  <c r="L44" i="76"/>
  <c r="C45" i="76"/>
  <c r="D45" i="76"/>
  <c r="E45" i="76"/>
  <c r="F45" i="76"/>
  <c r="G45" i="76"/>
  <c r="I45" i="76"/>
  <c r="J45" i="76"/>
  <c r="K45" i="76"/>
  <c r="L45" i="76"/>
  <c r="C46" i="76"/>
  <c r="D46" i="76"/>
  <c r="E46" i="76"/>
  <c r="F46" i="76"/>
  <c r="G46" i="76"/>
  <c r="H46" i="76"/>
  <c r="I46" i="76"/>
  <c r="J46" i="76"/>
  <c r="K46" i="76"/>
  <c r="L46" i="76"/>
  <c r="C47" i="76"/>
  <c r="D47" i="76"/>
  <c r="E47" i="76"/>
  <c r="F47" i="76"/>
  <c r="G47" i="76"/>
  <c r="H47" i="76"/>
  <c r="I47" i="76"/>
  <c r="J47" i="76"/>
  <c r="K47" i="76"/>
  <c r="L47" i="76"/>
  <c r="C48" i="76"/>
  <c r="D48" i="76"/>
  <c r="E48" i="76"/>
  <c r="F48" i="76"/>
  <c r="G48" i="76"/>
  <c r="H48" i="76"/>
  <c r="I48" i="76"/>
  <c r="J48" i="76"/>
  <c r="K48" i="76"/>
  <c r="L48" i="76"/>
  <c r="C49" i="76"/>
  <c r="D49" i="76"/>
  <c r="E49" i="76"/>
  <c r="F49" i="76"/>
  <c r="G49" i="76"/>
  <c r="H49" i="76"/>
  <c r="I49" i="76"/>
  <c r="J49" i="76"/>
  <c r="K49" i="76"/>
  <c r="L49" i="76"/>
  <c r="C50" i="76"/>
  <c r="D50" i="76"/>
  <c r="E50" i="76"/>
  <c r="F50" i="76"/>
  <c r="G50" i="76"/>
  <c r="H50" i="76"/>
  <c r="I50" i="76"/>
  <c r="J50" i="76"/>
  <c r="K50" i="76"/>
  <c r="L50" i="76"/>
  <c r="C51" i="76"/>
  <c r="D51" i="76"/>
  <c r="E51" i="76"/>
  <c r="F51" i="76"/>
  <c r="G51" i="76"/>
  <c r="H51" i="76"/>
  <c r="I51" i="76"/>
  <c r="J51" i="76"/>
  <c r="K51" i="76"/>
  <c r="L51" i="76"/>
  <c r="C52" i="76"/>
  <c r="D52" i="76"/>
  <c r="E52" i="76"/>
  <c r="F52" i="76"/>
  <c r="G52" i="76"/>
  <c r="H52" i="76"/>
  <c r="I52" i="76"/>
  <c r="J52" i="76"/>
  <c r="K52" i="76"/>
  <c r="L52" i="76"/>
  <c r="C53" i="76"/>
  <c r="D53" i="76"/>
  <c r="E53" i="76"/>
  <c r="F53" i="76"/>
  <c r="G53" i="76"/>
  <c r="H53" i="76"/>
  <c r="I53" i="76"/>
  <c r="J53" i="76"/>
  <c r="K53" i="76"/>
  <c r="L53" i="76"/>
  <c r="C42" i="76"/>
  <c r="D42" i="76"/>
  <c r="E42" i="76"/>
  <c r="F42" i="76"/>
  <c r="G42" i="76"/>
  <c r="H42" i="76"/>
  <c r="I42" i="76"/>
  <c r="J42" i="76"/>
  <c r="K42" i="76"/>
  <c r="L42" i="76"/>
  <c r="C40" i="76"/>
  <c r="D40" i="76"/>
  <c r="E40" i="76"/>
  <c r="F40" i="76"/>
  <c r="G40" i="76"/>
  <c r="H40" i="76"/>
  <c r="I40" i="76"/>
  <c r="J40" i="76"/>
  <c r="K40" i="76"/>
  <c r="L40" i="76"/>
  <c r="C41" i="76"/>
  <c r="D41" i="76"/>
  <c r="E41" i="76"/>
  <c r="F41" i="76"/>
  <c r="G41" i="76"/>
  <c r="H41" i="76"/>
  <c r="I41" i="76"/>
  <c r="J41" i="76"/>
  <c r="K41" i="76"/>
  <c r="L41" i="76"/>
  <c r="C39" i="76"/>
  <c r="D39" i="76"/>
  <c r="E39" i="76"/>
  <c r="F39" i="76"/>
  <c r="G39" i="76"/>
  <c r="H39" i="76"/>
  <c r="I39" i="76"/>
  <c r="J39" i="76"/>
  <c r="K39" i="76"/>
  <c r="L39" i="76"/>
  <c r="C36" i="76"/>
  <c r="D36" i="76"/>
  <c r="E36" i="76"/>
  <c r="F36" i="76"/>
  <c r="G36" i="76"/>
  <c r="H36" i="76"/>
  <c r="I36" i="76"/>
  <c r="J36" i="76"/>
  <c r="K36" i="76"/>
  <c r="L36" i="76"/>
  <c r="C37" i="76"/>
  <c r="D37" i="76"/>
  <c r="E37" i="76"/>
  <c r="F37" i="76"/>
  <c r="G37" i="76"/>
  <c r="H37" i="76"/>
  <c r="I37" i="76"/>
  <c r="J37" i="76"/>
  <c r="K37" i="76"/>
  <c r="L37" i="76"/>
  <c r="C35" i="76"/>
  <c r="D35" i="76"/>
  <c r="E35" i="76"/>
  <c r="F35" i="76"/>
  <c r="G35" i="76"/>
  <c r="I35" i="76"/>
  <c r="J35" i="76"/>
  <c r="K35" i="76"/>
  <c r="L35" i="76"/>
  <c r="C12" i="76"/>
  <c r="D12" i="76"/>
  <c r="E12" i="76"/>
  <c r="F12" i="76"/>
  <c r="G12" i="76"/>
  <c r="H12" i="76"/>
  <c r="I12" i="76"/>
  <c r="J12" i="76"/>
  <c r="K12" i="76"/>
  <c r="L12" i="76"/>
  <c r="C11" i="76"/>
  <c r="D11" i="76"/>
  <c r="E11" i="76"/>
  <c r="F11" i="76"/>
  <c r="G11" i="76"/>
  <c r="H11" i="76"/>
  <c r="I11" i="76"/>
  <c r="J11" i="76"/>
  <c r="K11" i="76"/>
  <c r="L11" i="76"/>
  <c r="C8" i="76"/>
  <c r="D8" i="76"/>
  <c r="E8" i="76"/>
  <c r="F8" i="76"/>
  <c r="G8" i="76"/>
  <c r="H8" i="76"/>
  <c r="I8" i="76"/>
  <c r="J8" i="76"/>
  <c r="K8" i="76"/>
  <c r="L8" i="76"/>
  <c r="C9" i="76"/>
  <c r="D9" i="76"/>
  <c r="E9" i="76"/>
  <c r="F9" i="76"/>
  <c r="G9" i="76"/>
  <c r="H9" i="76"/>
  <c r="I9" i="76"/>
  <c r="J9" i="76"/>
  <c r="K9" i="76"/>
  <c r="L9" i="76"/>
  <c r="C7" i="76"/>
  <c r="D7" i="76"/>
  <c r="E7" i="76"/>
  <c r="F7" i="76"/>
  <c r="G7" i="76"/>
  <c r="H7" i="76"/>
  <c r="I7" i="76"/>
  <c r="J7" i="76"/>
  <c r="K7" i="76"/>
  <c r="L7" i="76"/>
  <c r="G43" i="71"/>
  <c r="G42" i="71"/>
  <c r="C43" i="71"/>
  <c r="D43" i="71"/>
  <c r="E43" i="71"/>
  <c r="F43" i="71"/>
  <c r="H43" i="71"/>
  <c r="I43" i="71"/>
  <c r="J43" i="71"/>
  <c r="K43" i="71"/>
  <c r="I42" i="71"/>
  <c r="J42" i="71"/>
  <c r="K42" i="71"/>
  <c r="H42" i="71"/>
  <c r="D42" i="71"/>
  <c r="E42" i="71"/>
  <c r="F42" i="71"/>
  <c r="E40" i="71"/>
  <c r="F40" i="71"/>
  <c r="G40" i="71"/>
  <c r="H40" i="71"/>
  <c r="I40" i="71"/>
  <c r="J40" i="71"/>
  <c r="K40" i="71"/>
  <c r="C41" i="71"/>
  <c r="D41" i="71"/>
  <c r="E41" i="71"/>
  <c r="F41" i="71"/>
  <c r="G41" i="71"/>
  <c r="H41" i="71"/>
  <c r="I41" i="71"/>
  <c r="J41" i="71"/>
  <c r="K41" i="71"/>
  <c r="I39" i="71"/>
  <c r="J39" i="71"/>
  <c r="K39" i="71"/>
  <c r="H39" i="71"/>
  <c r="G39" i="71"/>
  <c r="D39" i="71"/>
  <c r="E39" i="71"/>
  <c r="F39" i="71"/>
  <c r="C39" i="71"/>
  <c r="C36" i="71"/>
  <c r="D36" i="71"/>
  <c r="E36" i="71"/>
  <c r="G36" i="71"/>
  <c r="I36" i="71"/>
  <c r="J36" i="71"/>
  <c r="K36" i="71"/>
  <c r="C37" i="71"/>
  <c r="D37" i="71"/>
  <c r="E37" i="71"/>
  <c r="F37" i="71"/>
  <c r="G37" i="71"/>
  <c r="I37" i="71"/>
  <c r="J37" i="71"/>
  <c r="K37" i="71"/>
  <c r="I35" i="71"/>
  <c r="J35" i="71"/>
  <c r="K35" i="71"/>
  <c r="H35" i="71"/>
  <c r="G35" i="71"/>
  <c r="E35" i="71"/>
  <c r="F35" i="71"/>
  <c r="C35" i="71"/>
  <c r="C12" i="71"/>
  <c r="D12" i="71"/>
  <c r="E12" i="71"/>
  <c r="F12" i="71"/>
  <c r="G12" i="71"/>
  <c r="I12" i="71"/>
  <c r="J12" i="71"/>
  <c r="I11" i="71"/>
  <c r="J11" i="71"/>
  <c r="K11" i="71"/>
  <c r="H11" i="71"/>
  <c r="E11" i="71"/>
  <c r="F11" i="71"/>
  <c r="C11" i="71"/>
  <c r="C8" i="71"/>
  <c r="D8" i="71"/>
  <c r="E8" i="71"/>
  <c r="F8" i="71"/>
  <c r="H8" i="71"/>
  <c r="I8" i="71"/>
  <c r="J8" i="71"/>
  <c r="K8" i="71"/>
  <c r="C9" i="71"/>
  <c r="D9" i="71"/>
  <c r="E9" i="71"/>
  <c r="F9" i="71"/>
  <c r="G9" i="71"/>
  <c r="J9" i="71"/>
  <c r="K9" i="71"/>
  <c r="I7" i="71"/>
  <c r="J7" i="71"/>
  <c r="K7" i="71"/>
  <c r="H7" i="71"/>
  <c r="G7" i="71"/>
  <c r="D7" i="71"/>
  <c r="E7" i="71"/>
  <c r="F7" i="71"/>
  <c r="C7" i="71"/>
  <c r="E36" i="74"/>
  <c r="D37" i="74"/>
  <c r="D12" i="74"/>
  <c r="E12" i="74"/>
  <c r="E17" i="74"/>
  <c r="G19" i="74"/>
  <c r="E24" i="74"/>
  <c r="F24" i="74"/>
  <c r="D29" i="74"/>
  <c r="E31" i="74"/>
  <c r="F31" i="74"/>
  <c r="G8" i="74"/>
  <c r="D43" i="43"/>
  <c r="E43" i="43"/>
  <c r="F43" i="43"/>
  <c r="G43" i="43"/>
  <c r="H43" i="43"/>
  <c r="D44" i="43"/>
  <c r="E44" i="43"/>
  <c r="F44" i="43"/>
  <c r="G44" i="43"/>
  <c r="H44" i="43"/>
  <c r="D45" i="43"/>
  <c r="E45" i="43"/>
  <c r="F45" i="43"/>
  <c r="G45" i="43"/>
  <c r="H45" i="43"/>
  <c r="D46" i="43"/>
  <c r="E46" i="43"/>
  <c r="F46" i="43"/>
  <c r="D47" i="43"/>
  <c r="E47" i="43"/>
  <c r="F47" i="43"/>
  <c r="H47" i="43"/>
  <c r="D48" i="43"/>
  <c r="E48" i="43"/>
  <c r="F48" i="43"/>
  <c r="H48" i="43"/>
  <c r="D49" i="43"/>
  <c r="E49" i="43"/>
  <c r="F49" i="43"/>
  <c r="D50" i="43"/>
  <c r="E50" i="43"/>
  <c r="F50" i="43"/>
  <c r="D51" i="43"/>
  <c r="E51" i="43"/>
  <c r="F51" i="43"/>
  <c r="D52" i="43"/>
  <c r="E52" i="43"/>
  <c r="F52" i="43"/>
  <c r="D53" i="43"/>
  <c r="E53" i="43"/>
  <c r="F53" i="43"/>
  <c r="G53" i="43"/>
  <c r="H53" i="43"/>
  <c r="C43" i="43"/>
  <c r="C44" i="43"/>
  <c r="C45" i="43"/>
  <c r="C46" i="43"/>
  <c r="C47" i="43"/>
  <c r="C48" i="43"/>
  <c r="C49" i="43"/>
  <c r="C50" i="43"/>
  <c r="C51" i="43"/>
  <c r="C52" i="43"/>
  <c r="C53" i="43"/>
  <c r="E39" i="43"/>
  <c r="H39" i="43"/>
  <c r="H40" i="43"/>
  <c r="H41" i="43"/>
  <c r="G36" i="43"/>
  <c r="H36" i="43"/>
  <c r="C12" i="43"/>
  <c r="D12" i="43"/>
  <c r="E12" i="43"/>
  <c r="F12" i="43"/>
  <c r="H12" i="43"/>
  <c r="C7" i="43"/>
  <c r="D39" i="89" l="1"/>
  <c r="F37" i="74"/>
  <c r="H42" i="117"/>
  <c r="E37" i="74"/>
  <c r="F31" i="90"/>
  <c r="F19" i="90"/>
  <c r="F34" i="90"/>
  <c r="F28" i="90"/>
  <c r="F22" i="90"/>
  <c r="F16" i="90"/>
  <c r="F37" i="90"/>
  <c r="D52" i="90"/>
  <c r="F52" i="90"/>
  <c r="D34" i="90"/>
  <c r="D28" i="90"/>
  <c r="D22" i="90"/>
  <c r="D16" i="90"/>
  <c r="F36" i="90"/>
  <c r="D51" i="90"/>
  <c r="F51" i="90"/>
  <c r="E21" i="50"/>
  <c r="F33" i="90"/>
  <c r="F27" i="90"/>
  <c r="F21" i="90"/>
  <c r="F15" i="90"/>
  <c r="D37" i="90"/>
  <c r="D50" i="90"/>
  <c r="F50" i="90"/>
  <c r="D33" i="90"/>
  <c r="D27" i="90"/>
  <c r="D21" i="90"/>
  <c r="D15" i="90"/>
  <c r="D36" i="90"/>
  <c r="D49" i="90"/>
  <c r="F49" i="90"/>
  <c r="D7" i="90"/>
  <c r="F32" i="90"/>
  <c r="F26" i="90"/>
  <c r="F20" i="90"/>
  <c r="F14" i="90"/>
  <c r="D39" i="90"/>
  <c r="D48" i="90"/>
  <c r="F48" i="90"/>
  <c r="F7" i="90"/>
  <c r="D32" i="90"/>
  <c r="D26" i="90"/>
  <c r="D20" i="90"/>
  <c r="D14" i="90"/>
  <c r="D41" i="90"/>
  <c r="D47" i="90"/>
  <c r="F47" i="90"/>
  <c r="F9" i="90"/>
  <c r="F25" i="90"/>
  <c r="F13" i="90"/>
  <c r="D40" i="90"/>
  <c r="D46" i="90"/>
  <c r="F46" i="90"/>
  <c r="F8" i="90"/>
  <c r="D31" i="90"/>
  <c r="D25" i="90"/>
  <c r="D19" i="90"/>
  <c r="D13" i="90"/>
  <c r="F39" i="90"/>
  <c r="D45" i="90"/>
  <c r="F45" i="90"/>
  <c r="D9" i="90"/>
  <c r="F30" i="90"/>
  <c r="F24" i="90"/>
  <c r="F18" i="90"/>
  <c r="F12" i="90"/>
  <c r="F41" i="90"/>
  <c r="D44" i="90"/>
  <c r="F44" i="90"/>
  <c r="D8" i="90"/>
  <c r="D30" i="90"/>
  <c r="D24" i="90"/>
  <c r="D18" i="90"/>
  <c r="D12" i="90"/>
  <c r="F40" i="90"/>
  <c r="D43" i="90"/>
  <c r="F43" i="90"/>
  <c r="D11" i="90"/>
  <c r="F29" i="90"/>
  <c r="F23" i="90"/>
  <c r="F17" i="90"/>
  <c r="D35" i="90"/>
  <c r="D42" i="90"/>
  <c r="F42" i="90"/>
  <c r="F11" i="90"/>
  <c r="D29" i="90"/>
  <c r="D23" i="90"/>
  <c r="D17" i="90"/>
  <c r="F35" i="90"/>
  <c r="D53" i="90"/>
  <c r="F53" i="90"/>
  <c r="F14" i="41"/>
  <c r="H14" i="41"/>
  <c r="C14" i="43"/>
  <c r="D14" i="41"/>
  <c r="C25" i="117"/>
  <c r="C25" i="92"/>
  <c r="C25" i="139" s="1"/>
  <c r="F47" i="92"/>
  <c r="F47" i="117"/>
  <c r="C26" i="117"/>
  <c r="C26" i="92"/>
  <c r="C26" i="139" s="1"/>
  <c r="C46" i="117"/>
  <c r="C46" i="92"/>
  <c r="C46" i="139" s="1"/>
  <c r="F50" i="117"/>
  <c r="F50" i="92"/>
  <c r="C24" i="117"/>
  <c r="C24" i="92"/>
  <c r="C24" i="139" s="1"/>
  <c r="G52" i="92"/>
  <c r="G52" i="117"/>
  <c r="E50" i="117"/>
  <c r="E50" i="92"/>
  <c r="E47" i="92"/>
  <c r="E47" i="117"/>
  <c r="C7" i="52"/>
  <c r="C13" i="92"/>
  <c r="C13" i="117"/>
  <c r="H52" i="92"/>
  <c r="H52" i="117"/>
  <c r="C25" i="43"/>
  <c r="H25" i="41"/>
  <c r="F25" i="41"/>
  <c r="D25" i="41"/>
  <c r="F24" i="41"/>
  <c r="H24" i="41"/>
  <c r="C24" i="43"/>
  <c r="D24" i="41"/>
  <c r="C23" i="117"/>
  <c r="C23" i="92"/>
  <c r="C23" i="139" s="1"/>
  <c r="F52" i="92"/>
  <c r="F52" i="117"/>
  <c r="D50" i="117"/>
  <c r="D50" i="92"/>
  <c r="D47" i="92"/>
  <c r="D47" i="117"/>
  <c r="E7" i="52"/>
  <c r="C34" i="92"/>
  <c r="C34" i="139" s="1"/>
  <c r="C34" i="117"/>
  <c r="C22" i="117"/>
  <c r="C22" i="92"/>
  <c r="E52" i="117"/>
  <c r="E52" i="92"/>
  <c r="G49" i="117"/>
  <c r="G49" i="92"/>
  <c r="G46" i="117"/>
  <c r="G46" i="92"/>
  <c r="H37" i="43"/>
  <c r="D7" i="52"/>
  <c r="C33" i="92"/>
  <c r="C33" i="139" s="1"/>
  <c r="C33" i="117"/>
  <c r="C21" i="117"/>
  <c r="C21" i="92"/>
  <c r="C21" i="139" s="1"/>
  <c r="C53" i="117"/>
  <c r="C53" i="92"/>
  <c r="C53" i="139" s="1"/>
  <c r="D52" i="117"/>
  <c r="D52" i="92"/>
  <c r="F49" i="92"/>
  <c r="F49" i="117"/>
  <c r="F46" i="92"/>
  <c r="F46" i="117"/>
  <c r="G8" i="43"/>
  <c r="G37" i="43"/>
  <c r="G47" i="92"/>
  <c r="G47" i="117"/>
  <c r="F26" i="41"/>
  <c r="H26" i="41"/>
  <c r="D26" i="41"/>
  <c r="C26" i="43"/>
  <c r="C32" i="117"/>
  <c r="C32" i="92"/>
  <c r="C32" i="139" s="1"/>
  <c r="C20" i="117"/>
  <c r="C20" i="92"/>
  <c r="C20" i="139" s="1"/>
  <c r="C52" i="117"/>
  <c r="C52" i="92"/>
  <c r="C52" i="139" s="1"/>
  <c r="H51" i="117"/>
  <c r="H51" i="92"/>
  <c r="E49" i="92"/>
  <c r="E49" i="117"/>
  <c r="E46" i="117"/>
  <c r="E46" i="92"/>
  <c r="C15" i="43"/>
  <c r="F15" i="41"/>
  <c r="D15" i="41"/>
  <c r="H15" i="41"/>
  <c r="G50" i="117"/>
  <c r="G50" i="92"/>
  <c r="D23" i="41"/>
  <c r="F23" i="41"/>
  <c r="H23" i="41"/>
  <c r="C23" i="43"/>
  <c r="C31" i="117"/>
  <c r="C31" i="92"/>
  <c r="C31" i="139" s="1"/>
  <c r="C19" i="92"/>
  <c r="C19" i="139" s="1"/>
  <c r="C19" i="117"/>
  <c r="C51" i="117"/>
  <c r="C51" i="92"/>
  <c r="C51" i="139" s="1"/>
  <c r="G51" i="117"/>
  <c r="G51" i="92"/>
  <c r="D49" i="92"/>
  <c r="D49" i="117"/>
  <c r="D46" i="117"/>
  <c r="D46" i="92"/>
  <c r="D35" i="46"/>
  <c r="F21" i="41"/>
  <c r="D21" i="41"/>
  <c r="H21" i="41"/>
  <c r="C21" i="43"/>
  <c r="F20" i="41"/>
  <c r="C20" i="43"/>
  <c r="D20" i="41"/>
  <c r="C18" i="117"/>
  <c r="C18" i="92"/>
  <c r="C18" i="139" s="1"/>
  <c r="C50" i="117"/>
  <c r="C50" i="92"/>
  <c r="C50" i="139" s="1"/>
  <c r="H53" i="117"/>
  <c r="H53" i="92"/>
  <c r="F51" i="92"/>
  <c r="F51" i="117"/>
  <c r="G48" i="117"/>
  <c r="G48" i="92"/>
  <c r="D27" i="41"/>
  <c r="H27" i="41"/>
  <c r="F27" i="41"/>
  <c r="C27" i="43"/>
  <c r="C30" i="117"/>
  <c r="C30" i="92"/>
  <c r="C30" i="139" s="1"/>
  <c r="C29" i="117"/>
  <c r="C29" i="92"/>
  <c r="C29" i="139" s="1"/>
  <c r="C17" i="92"/>
  <c r="C17" i="139" s="1"/>
  <c r="C17" i="117"/>
  <c r="C49" i="117"/>
  <c r="C49" i="92"/>
  <c r="C49" i="139" s="1"/>
  <c r="G53" i="117"/>
  <c r="G53" i="92"/>
  <c r="E51" i="92"/>
  <c r="E51" i="117"/>
  <c r="F48" i="117"/>
  <c r="F48" i="92"/>
  <c r="H22" i="41"/>
  <c r="C22" i="43"/>
  <c r="D22" i="41"/>
  <c r="F22" i="41"/>
  <c r="F31" i="41"/>
  <c r="H31" i="41"/>
  <c r="D31" i="41"/>
  <c r="C31" i="43"/>
  <c r="H18" i="41"/>
  <c r="F18" i="41"/>
  <c r="C18" i="43"/>
  <c r="D18" i="41"/>
  <c r="H17" i="41"/>
  <c r="C17" i="43"/>
  <c r="D17" i="41"/>
  <c r="F17" i="41"/>
  <c r="C16" i="117"/>
  <c r="C16" i="92"/>
  <c r="C16" i="139" s="1"/>
  <c r="C48" i="117"/>
  <c r="C48" i="92"/>
  <c r="C48" i="139" s="1"/>
  <c r="C8" i="52"/>
  <c r="C14" i="117"/>
  <c r="C14" i="92"/>
  <c r="C14" i="139" s="1"/>
  <c r="D53" i="117"/>
  <c r="D53" i="92"/>
  <c r="F34" i="41"/>
  <c r="H34" i="41"/>
  <c r="C34" i="43"/>
  <c r="D34" i="41"/>
  <c r="F33" i="41"/>
  <c r="D33" i="41"/>
  <c r="H33" i="41"/>
  <c r="C33" i="43"/>
  <c r="H32" i="41"/>
  <c r="D32" i="41"/>
  <c r="C32" i="43"/>
  <c r="F32" i="41"/>
  <c r="H19" i="41"/>
  <c r="F19" i="41"/>
  <c r="D19" i="41"/>
  <c r="C19" i="43"/>
  <c r="H30" i="41"/>
  <c r="F30" i="41"/>
  <c r="C30" i="43"/>
  <c r="D30" i="41"/>
  <c r="D29" i="41"/>
  <c r="F29" i="41"/>
  <c r="H29" i="41"/>
  <c r="C29" i="43"/>
  <c r="C28" i="117"/>
  <c r="C28" i="92"/>
  <c r="C28" i="139" s="1"/>
  <c r="F53" i="92"/>
  <c r="F53" i="117"/>
  <c r="D51" i="92"/>
  <c r="D51" i="117"/>
  <c r="E48" i="117"/>
  <c r="E48" i="92"/>
  <c r="F28" i="41"/>
  <c r="H28" i="41"/>
  <c r="C28" i="43"/>
  <c r="D28" i="41"/>
  <c r="F16" i="41"/>
  <c r="H16" i="41"/>
  <c r="C16" i="43"/>
  <c r="D16" i="41"/>
  <c r="F39" i="43"/>
  <c r="C27" i="92"/>
  <c r="C27" i="139" s="1"/>
  <c r="C27" i="117"/>
  <c r="C15" i="92"/>
  <c r="C15" i="139" s="1"/>
  <c r="C15" i="117"/>
  <c r="C47" i="117"/>
  <c r="C47" i="92"/>
  <c r="C47" i="139" s="1"/>
  <c r="E53" i="92"/>
  <c r="E53" i="117"/>
  <c r="H50" i="92"/>
  <c r="H50" i="117"/>
  <c r="D48" i="117"/>
  <c r="D48" i="92"/>
  <c r="G44" i="92"/>
  <c r="F41" i="46"/>
  <c r="J42" i="46"/>
  <c r="D7" i="74"/>
  <c r="C38" i="116"/>
  <c r="D22" i="89"/>
  <c r="C38" i="89"/>
  <c r="D38" i="89" s="1"/>
  <c r="H10" i="98"/>
  <c r="D43" i="41"/>
  <c r="D7" i="43"/>
  <c r="F38" i="98"/>
  <c r="D51" i="41"/>
  <c r="F40" i="92"/>
  <c r="D18" i="134"/>
  <c r="D33" i="134"/>
  <c r="C8" i="117"/>
  <c r="C50" i="49"/>
  <c r="E7" i="92"/>
  <c r="G40" i="92"/>
  <c r="E43" i="74"/>
  <c r="F35" i="117"/>
  <c r="D42" i="74"/>
  <c r="D16" i="134"/>
  <c r="D32" i="134"/>
  <c r="F52" i="49"/>
  <c r="L45" i="46"/>
  <c r="C45" i="117"/>
  <c r="D42" i="115"/>
  <c r="D19" i="134"/>
  <c r="D34" i="134"/>
  <c r="E9" i="52"/>
  <c r="D21" i="134"/>
  <c r="D35" i="134"/>
  <c r="E37" i="92"/>
  <c r="D9" i="52"/>
  <c r="C45" i="52"/>
  <c r="H41" i="92"/>
  <c r="D42" i="92"/>
  <c r="E41" i="52"/>
  <c r="D7" i="117"/>
  <c r="F8" i="117"/>
  <c r="C42" i="117"/>
  <c r="G24" i="139"/>
  <c r="D42" i="117"/>
  <c r="C37" i="49"/>
  <c r="F44" i="74"/>
  <c r="E36" i="43"/>
  <c r="C36" i="49"/>
  <c r="C46" i="49"/>
  <c r="E44" i="74"/>
  <c r="C45" i="49"/>
  <c r="D52" i="49"/>
  <c r="F43" i="49"/>
  <c r="D47" i="52"/>
  <c r="C44" i="49"/>
  <c r="E37" i="49"/>
  <c r="F42" i="49"/>
  <c r="C52" i="49"/>
  <c r="E11" i="52"/>
  <c r="C43" i="49"/>
  <c r="E46" i="49"/>
  <c r="D15" i="134"/>
  <c r="D31" i="134"/>
  <c r="D10" i="89"/>
  <c r="E10" i="98"/>
  <c r="G39" i="74"/>
  <c r="H38" i="61"/>
  <c r="G32" i="139"/>
  <c r="H40" i="41"/>
  <c r="F40" i="41"/>
  <c r="C47" i="49"/>
  <c r="E37" i="57"/>
  <c r="F43" i="92"/>
  <c r="F11" i="117"/>
  <c r="F10" i="58"/>
  <c r="E11" i="117"/>
  <c r="D40" i="43"/>
  <c r="G7" i="117"/>
  <c r="D8" i="117"/>
  <c r="H44" i="117"/>
  <c r="F51" i="49"/>
  <c r="C37" i="52"/>
  <c r="F51" i="46"/>
  <c r="F45" i="46"/>
  <c r="F38" i="48"/>
  <c r="G38" i="72"/>
  <c r="G38" i="41"/>
  <c r="C12" i="117"/>
  <c r="C10" i="58"/>
  <c r="C40" i="117"/>
  <c r="E38" i="41"/>
  <c r="D47" i="49"/>
  <c r="E43" i="49"/>
  <c r="D23" i="50"/>
  <c r="E36" i="52"/>
  <c r="L42" i="46"/>
  <c r="C8" i="134"/>
  <c r="D8" i="134" s="1"/>
  <c r="D15" i="89"/>
  <c r="G10" i="41"/>
  <c r="D38" i="72"/>
  <c r="G11" i="117"/>
  <c r="C45" i="92"/>
  <c r="C45" i="139" s="1"/>
  <c r="G39" i="43"/>
  <c r="D46" i="49"/>
  <c r="D43" i="115"/>
  <c r="K42" i="46"/>
  <c r="L43" i="46"/>
  <c r="D26" i="134"/>
  <c r="D32" i="89"/>
  <c r="G25" i="139"/>
  <c r="E23" i="50"/>
  <c r="E11" i="49"/>
  <c r="D9" i="89"/>
  <c r="D40" i="74"/>
  <c r="E8" i="117"/>
  <c r="E45" i="49"/>
  <c r="C37" i="92"/>
  <c r="C37" i="139" s="1"/>
  <c r="H36" i="92"/>
  <c r="D45" i="49"/>
  <c r="G37" i="46"/>
  <c r="E36" i="46"/>
  <c r="D28" i="134"/>
  <c r="D33" i="89"/>
  <c r="E7" i="57"/>
  <c r="D11" i="92"/>
  <c r="H45" i="92"/>
  <c r="D44" i="41"/>
  <c r="H7" i="117"/>
  <c r="D28" i="89"/>
  <c r="E7" i="43"/>
  <c r="G36" i="92"/>
  <c r="E41" i="92"/>
  <c r="G42" i="92"/>
  <c r="D44" i="117"/>
  <c r="F37" i="49"/>
  <c r="F47" i="49"/>
  <c r="C23" i="50"/>
  <c r="E53" i="52"/>
  <c r="E45" i="52"/>
  <c r="C42" i="115"/>
  <c r="D11" i="134"/>
  <c r="D9" i="134"/>
  <c r="D34" i="89"/>
  <c r="C46" i="115"/>
  <c r="H11" i="117"/>
  <c r="H10" i="58"/>
  <c r="C46" i="57"/>
  <c r="G46" i="139" s="1"/>
  <c r="D35" i="92"/>
  <c r="F36" i="92"/>
  <c r="F42" i="92"/>
  <c r="G43" i="74"/>
  <c r="C9" i="43"/>
  <c r="D44" i="92"/>
  <c r="C11" i="49"/>
  <c r="D40" i="49"/>
  <c r="F36" i="49"/>
  <c r="D45" i="52"/>
  <c r="D46" i="115"/>
  <c r="E47" i="46"/>
  <c r="C46" i="46"/>
  <c r="D21" i="89"/>
  <c r="G10" i="98"/>
  <c r="E38" i="98"/>
  <c r="E14" i="74"/>
  <c r="G29" i="139"/>
  <c r="E44" i="49"/>
  <c r="D53" i="41"/>
  <c r="D42" i="49"/>
  <c r="E53" i="49"/>
  <c r="C7" i="57"/>
  <c r="G7" i="139" s="1"/>
  <c r="E41" i="117"/>
  <c r="F10" i="98"/>
  <c r="E12" i="49"/>
  <c r="C44" i="52"/>
  <c r="G17" i="139"/>
  <c r="F30" i="74"/>
  <c r="D9" i="74"/>
  <c r="G28" i="74"/>
  <c r="F23" i="74"/>
  <c r="G16" i="74"/>
  <c r="D47" i="41"/>
  <c r="D36" i="43"/>
  <c r="E42" i="43"/>
  <c r="F7" i="117"/>
  <c r="E37" i="117"/>
  <c r="H42" i="92"/>
  <c r="H42" i="57"/>
  <c r="E47" i="52"/>
  <c r="C47" i="57"/>
  <c r="G47" i="139" s="1"/>
  <c r="D51" i="57"/>
  <c r="D39" i="115"/>
  <c r="D38" i="44"/>
  <c r="D23" i="134"/>
  <c r="D39" i="134"/>
  <c r="D26" i="89"/>
  <c r="D40" i="89"/>
  <c r="D38" i="98"/>
  <c r="C38" i="98"/>
  <c r="K38" i="139" s="1"/>
  <c r="D10" i="98"/>
  <c r="C42" i="57"/>
  <c r="G42" i="139" s="1"/>
  <c r="H41" i="57"/>
  <c r="G21" i="139"/>
  <c r="D43" i="52"/>
  <c r="C43" i="57"/>
  <c r="G43" i="139" s="1"/>
  <c r="K44" i="46"/>
  <c r="F9" i="117"/>
  <c r="G45" i="92"/>
  <c r="D41" i="49"/>
  <c r="E42" i="49"/>
  <c r="H43" i="46"/>
  <c r="E9" i="92"/>
  <c r="F45" i="92"/>
  <c r="D44" i="49"/>
  <c r="G33" i="139"/>
  <c r="C41" i="49"/>
  <c r="D43" i="49"/>
  <c r="C41" i="52"/>
  <c r="E35" i="92"/>
  <c r="C12" i="74"/>
  <c r="C10" i="98"/>
  <c r="K10" i="139" s="1"/>
  <c r="C40" i="43"/>
  <c r="G8" i="117"/>
  <c r="G39" i="117"/>
  <c r="G25" i="74"/>
  <c r="D48" i="41"/>
  <c r="H37" i="117"/>
  <c r="E51" i="49"/>
  <c r="D38" i="51"/>
  <c r="D7" i="92"/>
  <c r="G12" i="92"/>
  <c r="G44" i="117"/>
  <c r="G18" i="74"/>
  <c r="F39" i="74"/>
  <c r="D9" i="92"/>
  <c r="D45" i="41"/>
  <c r="C41" i="92"/>
  <c r="C41" i="139" s="1"/>
  <c r="F18" i="74"/>
  <c r="F37" i="117"/>
  <c r="D37" i="92"/>
  <c r="D37" i="57"/>
  <c r="C9" i="92"/>
  <c r="C9" i="139" s="1"/>
  <c r="E38" i="44"/>
  <c r="D22" i="134"/>
  <c r="D42" i="57"/>
  <c r="D11" i="43"/>
  <c r="C42" i="43"/>
  <c r="C35" i="117"/>
  <c r="E23" i="74"/>
  <c r="D9" i="43"/>
  <c r="D39" i="43"/>
  <c r="L36" i="46"/>
  <c r="H50" i="57"/>
  <c r="F41" i="49"/>
  <c r="F45" i="49"/>
  <c r="C11" i="115"/>
  <c r="E41" i="115"/>
  <c r="E45" i="115"/>
  <c r="I41" i="46"/>
  <c r="C42" i="46"/>
  <c r="C27" i="134"/>
  <c r="D27" i="134" s="1"/>
  <c r="D24" i="134"/>
  <c r="D40" i="134"/>
  <c r="D11" i="57"/>
  <c r="D41" i="92"/>
  <c r="E26" i="74"/>
  <c r="G31" i="139"/>
  <c r="G23" i="139"/>
  <c r="G19" i="139"/>
  <c r="G15" i="139"/>
  <c r="I43" i="46"/>
  <c r="H35" i="92"/>
  <c r="E43" i="92"/>
  <c r="C43" i="52"/>
  <c r="E41" i="46"/>
  <c r="J44" i="46"/>
  <c r="E11" i="92"/>
  <c r="D31" i="74"/>
  <c r="D19" i="74"/>
  <c r="C39" i="49"/>
  <c r="D41" i="52"/>
  <c r="E9" i="115"/>
  <c r="D49" i="41"/>
  <c r="E45" i="117"/>
  <c r="F9" i="49"/>
  <c r="D45" i="92"/>
  <c r="E44" i="52"/>
  <c r="E42" i="115"/>
  <c r="C41" i="57"/>
  <c r="G41" i="139" s="1"/>
  <c r="F7" i="43"/>
  <c r="E37" i="43"/>
  <c r="D44" i="52"/>
  <c r="F8" i="92"/>
  <c r="F9" i="74"/>
  <c r="G30" i="74"/>
  <c r="G37" i="117"/>
  <c r="G38" i="98"/>
  <c r="F12" i="92"/>
  <c r="F44" i="117"/>
  <c r="E9" i="74"/>
  <c r="F42" i="43"/>
  <c r="G53" i="57"/>
  <c r="D9" i="49"/>
  <c r="D51" i="49"/>
  <c r="D13" i="134"/>
  <c r="D37" i="134"/>
  <c r="H38" i="98"/>
  <c r="G41" i="43"/>
  <c r="D42" i="43"/>
  <c r="E28" i="74"/>
  <c r="F21" i="74"/>
  <c r="E16" i="74"/>
  <c r="F36" i="74"/>
  <c r="C40" i="74"/>
  <c r="C44" i="74"/>
  <c r="E35" i="43"/>
  <c r="F44" i="49"/>
  <c r="C39" i="52"/>
  <c r="G16" i="139"/>
  <c r="G13" i="139"/>
  <c r="H11" i="43"/>
  <c r="E41" i="43"/>
  <c r="F41" i="43"/>
  <c r="F35" i="43"/>
  <c r="E9" i="43"/>
  <c r="C36" i="43"/>
  <c r="C37" i="43"/>
  <c r="F9" i="43"/>
  <c r="F37" i="43"/>
  <c r="C35" i="43"/>
  <c r="D11" i="117"/>
  <c r="D45" i="117"/>
  <c r="G40" i="43"/>
  <c r="D38" i="122"/>
  <c r="C43" i="92"/>
  <c r="C43" i="139" s="1"/>
  <c r="C43" i="117"/>
  <c r="H42" i="43"/>
  <c r="E9" i="117"/>
  <c r="G42" i="117"/>
  <c r="F44" i="92"/>
  <c r="E45" i="92"/>
  <c r="G11" i="43"/>
  <c r="F36" i="43"/>
  <c r="G42" i="43"/>
  <c r="F42" i="117"/>
  <c r="G7" i="92"/>
  <c r="E39" i="92"/>
  <c r="D52" i="41"/>
  <c r="D38" i="42"/>
  <c r="D41" i="43"/>
  <c r="D24" i="50"/>
  <c r="E24" i="50"/>
  <c r="F7" i="92"/>
  <c r="F24" i="50"/>
  <c r="C24" i="50"/>
  <c r="C48" i="115"/>
  <c r="D48" i="115"/>
  <c r="E48" i="115"/>
  <c r="H48" i="46"/>
  <c r="L48" i="46"/>
  <c r="K48" i="46"/>
  <c r="I48" i="46"/>
  <c r="D48" i="52"/>
  <c r="E48" i="52"/>
  <c r="F11" i="43"/>
  <c r="E38" i="122"/>
  <c r="D41" i="117"/>
  <c r="E38" i="42"/>
  <c r="E40" i="43"/>
  <c r="H12" i="117"/>
  <c r="C39" i="117"/>
  <c r="H40" i="117"/>
  <c r="G8" i="92"/>
  <c r="F48" i="49"/>
  <c r="D36" i="74"/>
  <c r="F40" i="43"/>
  <c r="D40" i="41"/>
  <c r="C8" i="43"/>
  <c r="F8" i="43"/>
  <c r="C7" i="117"/>
  <c r="G12" i="117"/>
  <c r="C41" i="117"/>
  <c r="G40" i="117"/>
  <c r="H43" i="117"/>
  <c r="E35" i="49"/>
  <c r="H41" i="41"/>
  <c r="C41" i="43"/>
  <c r="H7" i="43"/>
  <c r="E8" i="43"/>
  <c r="D10" i="42"/>
  <c r="E7" i="117"/>
  <c r="F40" i="117"/>
  <c r="E10" i="116"/>
  <c r="C36" i="74"/>
  <c r="C38" i="42"/>
  <c r="C39" i="43"/>
  <c r="G7" i="43"/>
  <c r="D8" i="43"/>
  <c r="H9" i="117"/>
  <c r="H39" i="117"/>
  <c r="E35" i="117"/>
  <c r="H35" i="46"/>
  <c r="I35" i="46"/>
  <c r="J35" i="46"/>
  <c r="F35" i="46"/>
  <c r="F35" i="49"/>
  <c r="G35" i="46"/>
  <c r="D35" i="49"/>
  <c r="C35" i="92"/>
  <c r="C35" i="139" s="1"/>
  <c r="E10" i="42"/>
  <c r="E11" i="43"/>
  <c r="D43" i="92"/>
  <c r="D43" i="117"/>
  <c r="D50" i="41"/>
  <c r="E10" i="58"/>
  <c r="D10" i="116"/>
  <c r="D39" i="117"/>
  <c r="D38" i="116"/>
  <c r="C38" i="122"/>
  <c r="D46" i="41"/>
  <c r="C13" i="139"/>
  <c r="C11" i="43"/>
  <c r="D35" i="43"/>
  <c r="D37" i="43"/>
  <c r="G9" i="117"/>
  <c r="D35" i="117"/>
  <c r="D41" i="41"/>
  <c r="D9" i="117"/>
  <c r="H41" i="117"/>
  <c r="H8" i="117"/>
  <c r="D36" i="117"/>
  <c r="G41" i="117"/>
  <c r="F26" i="50"/>
  <c r="C26" i="50"/>
  <c r="D26" i="50"/>
  <c r="E8" i="92"/>
  <c r="D12" i="92"/>
  <c r="F37" i="92"/>
  <c r="F39" i="92"/>
  <c r="D40" i="92"/>
  <c r="L50" i="46"/>
  <c r="D50" i="115"/>
  <c r="E50" i="49"/>
  <c r="F50" i="49"/>
  <c r="C50" i="115"/>
  <c r="D50" i="49"/>
  <c r="F7" i="49"/>
  <c r="D7" i="49"/>
  <c r="C38" i="51"/>
  <c r="C40" i="52"/>
  <c r="C52" i="52"/>
  <c r="C48" i="52"/>
  <c r="D37" i="117"/>
  <c r="F41" i="117"/>
  <c r="C44" i="117"/>
  <c r="D8" i="92"/>
  <c r="C22" i="139"/>
  <c r="J12" i="46"/>
  <c r="H12" i="46"/>
  <c r="I12" i="46"/>
  <c r="K12" i="46"/>
  <c r="L12" i="46"/>
  <c r="C12" i="92"/>
  <c r="C12" i="139" s="1"/>
  <c r="D12" i="52"/>
  <c r="E12" i="52"/>
  <c r="C38" i="68"/>
  <c r="G40" i="46"/>
  <c r="H40" i="46"/>
  <c r="E40" i="46"/>
  <c r="C40" i="92"/>
  <c r="C40" i="139" s="1"/>
  <c r="D40" i="46"/>
  <c r="E40" i="49"/>
  <c r="F40" i="49"/>
  <c r="E40" i="52"/>
  <c r="C40" i="49"/>
  <c r="J49" i="46"/>
  <c r="K49" i="46"/>
  <c r="E49" i="52"/>
  <c r="D49" i="49"/>
  <c r="E44" i="92"/>
  <c r="D10" i="48"/>
  <c r="D22" i="50"/>
  <c r="F22" i="50"/>
  <c r="C10" i="42"/>
  <c r="C9" i="117"/>
  <c r="F12" i="117"/>
  <c r="H36" i="117"/>
  <c r="G43" i="117"/>
  <c r="F49" i="49"/>
  <c r="C21" i="50"/>
  <c r="E12" i="117"/>
  <c r="G36" i="117"/>
  <c r="H38" i="116"/>
  <c r="E40" i="117"/>
  <c r="H45" i="117"/>
  <c r="F43" i="117"/>
  <c r="E49" i="49"/>
  <c r="C35" i="52"/>
  <c r="C7" i="74"/>
  <c r="E8" i="74"/>
  <c r="C41" i="74"/>
  <c r="C10" i="116"/>
  <c r="C11" i="117"/>
  <c r="D12" i="117"/>
  <c r="F36" i="117"/>
  <c r="G38" i="116"/>
  <c r="D40" i="117"/>
  <c r="G45" i="117"/>
  <c r="E43" i="117"/>
  <c r="L7" i="46"/>
  <c r="C7" i="46"/>
  <c r="E7" i="115"/>
  <c r="K7" i="46"/>
  <c r="F21" i="50"/>
  <c r="C7" i="115"/>
  <c r="C7" i="49"/>
  <c r="E7" i="49"/>
  <c r="D21" i="50"/>
  <c r="H10" i="68"/>
  <c r="H10" i="57" s="1"/>
  <c r="H12" i="92"/>
  <c r="F35" i="92"/>
  <c r="C39" i="46"/>
  <c r="F39" i="46"/>
  <c r="D39" i="52"/>
  <c r="E39" i="52"/>
  <c r="C39" i="92"/>
  <c r="C39" i="139" s="1"/>
  <c r="H40" i="92"/>
  <c r="C7" i="92"/>
  <c r="C7" i="139" s="1"/>
  <c r="E26" i="50"/>
  <c r="C37" i="117"/>
  <c r="E36" i="117"/>
  <c r="F39" i="117"/>
  <c r="F45" i="117"/>
  <c r="D9" i="115"/>
  <c r="C9" i="49"/>
  <c r="H8" i="92"/>
  <c r="G10" i="68"/>
  <c r="G10" i="57" s="1"/>
  <c r="D38" i="68"/>
  <c r="D38" i="57" s="1"/>
  <c r="D39" i="92"/>
  <c r="F53" i="46"/>
  <c r="G53" i="46"/>
  <c r="I53" i="46"/>
  <c r="J53" i="46"/>
  <c r="C53" i="49"/>
  <c r="D53" i="49"/>
  <c r="H7" i="92"/>
  <c r="C35" i="49"/>
  <c r="C49" i="49"/>
  <c r="F41" i="41"/>
  <c r="C36" i="117"/>
  <c r="H35" i="117"/>
  <c r="E39" i="117"/>
  <c r="L8" i="46"/>
  <c r="C8" i="92"/>
  <c r="C8" i="139" s="1"/>
  <c r="E8" i="49"/>
  <c r="C8" i="46"/>
  <c r="D8" i="52"/>
  <c r="E8" i="52"/>
  <c r="H37" i="92"/>
  <c r="H39" i="92"/>
  <c r="C52" i="115"/>
  <c r="D52" i="115"/>
  <c r="E52" i="115"/>
  <c r="D52" i="46"/>
  <c r="E52" i="49"/>
  <c r="G52" i="46"/>
  <c r="H44" i="92"/>
  <c r="C8" i="49"/>
  <c r="E25" i="50"/>
  <c r="D7" i="46"/>
  <c r="K8" i="46"/>
  <c r="L39" i="46"/>
  <c r="E53" i="46"/>
  <c r="C52" i="46"/>
  <c r="K50" i="46"/>
  <c r="I49" i="46"/>
  <c r="G48" i="46"/>
  <c r="D46" i="46"/>
  <c r="E12" i="92"/>
  <c r="G37" i="92"/>
  <c r="G39" i="92"/>
  <c r="E38" i="68"/>
  <c r="E38" i="57" s="1"/>
  <c r="E40" i="92"/>
  <c r="C51" i="46"/>
  <c r="D51" i="115"/>
  <c r="E51" i="115"/>
  <c r="E51" i="46"/>
  <c r="D51" i="52"/>
  <c r="E51" i="52"/>
  <c r="F8" i="49"/>
  <c r="F12" i="49"/>
  <c r="C25" i="50"/>
  <c r="L9" i="46"/>
  <c r="J8" i="46"/>
  <c r="F37" i="46"/>
  <c r="D36" i="46"/>
  <c r="K39" i="46"/>
  <c r="D53" i="46"/>
  <c r="L51" i="46"/>
  <c r="J50" i="46"/>
  <c r="H49" i="46"/>
  <c r="F48" i="46"/>
  <c r="D47" i="46"/>
  <c r="H11" i="46"/>
  <c r="J11" i="46"/>
  <c r="F11" i="46"/>
  <c r="G11" i="46"/>
  <c r="I11" i="46"/>
  <c r="F11" i="49"/>
  <c r="K37" i="46"/>
  <c r="L37" i="46"/>
  <c r="D37" i="115"/>
  <c r="E37" i="115"/>
  <c r="G41" i="92"/>
  <c r="F47" i="46"/>
  <c r="G47" i="46"/>
  <c r="J47" i="46"/>
  <c r="D47" i="115"/>
  <c r="C47" i="52"/>
  <c r="E47" i="115"/>
  <c r="H43" i="92"/>
  <c r="D8" i="49"/>
  <c r="D12" i="49"/>
  <c r="E48" i="49"/>
  <c r="F39" i="49"/>
  <c r="D37" i="49"/>
  <c r="E11" i="74"/>
  <c r="E30" i="74"/>
  <c r="F25" i="74"/>
  <c r="D23" i="74"/>
  <c r="G20" i="74"/>
  <c r="E18" i="74"/>
  <c r="F13" i="74"/>
  <c r="E35" i="74"/>
  <c r="E42" i="117"/>
  <c r="H9" i="92"/>
  <c r="H11" i="92"/>
  <c r="J36" i="46"/>
  <c r="C36" i="92"/>
  <c r="C36" i="139" s="1"/>
  <c r="E36" i="115"/>
  <c r="D36" i="52"/>
  <c r="F41" i="92"/>
  <c r="G46" i="46"/>
  <c r="E46" i="46"/>
  <c r="H46" i="46"/>
  <c r="G43" i="92"/>
  <c r="C11" i="92"/>
  <c r="C11" i="139" s="1"/>
  <c r="C51" i="49"/>
  <c r="E36" i="49"/>
  <c r="E47" i="49"/>
  <c r="D25" i="50"/>
  <c r="F25" i="50"/>
  <c r="C11" i="52"/>
  <c r="C10" i="51"/>
  <c r="D40" i="52"/>
  <c r="K36" i="46"/>
  <c r="C14" i="89"/>
  <c r="D14" i="89" s="1"/>
  <c r="D16" i="89"/>
  <c r="E7" i="74"/>
  <c r="E40" i="74"/>
  <c r="D30" i="74"/>
  <c r="F20" i="74"/>
  <c r="E13" i="74"/>
  <c r="E44" i="117"/>
  <c r="G9" i="92"/>
  <c r="G11" i="92"/>
  <c r="C10" i="48"/>
  <c r="C12" i="49"/>
  <c r="D48" i="49"/>
  <c r="E39" i="49"/>
  <c r="D11" i="49"/>
  <c r="E35" i="52"/>
  <c r="D53" i="52"/>
  <c r="D49" i="52"/>
  <c r="D36" i="115"/>
  <c r="F9" i="92"/>
  <c r="F11" i="92"/>
  <c r="E36" i="92"/>
  <c r="E42" i="92"/>
  <c r="D36" i="49"/>
  <c r="E38" i="48"/>
  <c r="E41" i="49"/>
  <c r="F23" i="50"/>
  <c r="D11" i="52"/>
  <c r="D35" i="52"/>
  <c r="C53" i="52"/>
  <c r="C49" i="52"/>
  <c r="C51" i="115"/>
  <c r="C47" i="115"/>
  <c r="D36" i="92"/>
  <c r="C48" i="49"/>
  <c r="D39" i="49"/>
  <c r="F46" i="49"/>
  <c r="E37" i="52"/>
  <c r="E52" i="52"/>
  <c r="C51" i="52"/>
  <c r="E8" i="115"/>
  <c r="E12" i="115"/>
  <c r="C39" i="115"/>
  <c r="E50" i="115"/>
  <c r="E46" i="115"/>
  <c r="G7" i="46"/>
  <c r="C11" i="46"/>
  <c r="C35" i="46"/>
  <c r="J37" i="46"/>
  <c r="H36" i="46"/>
  <c r="F40" i="46"/>
  <c r="H53" i="46"/>
  <c r="F52" i="46"/>
  <c r="D51" i="46"/>
  <c r="L49" i="46"/>
  <c r="J48" i="46"/>
  <c r="H47" i="46"/>
  <c r="F46" i="46"/>
  <c r="F53" i="49"/>
  <c r="C22" i="50"/>
  <c r="E22" i="50"/>
  <c r="D37" i="52"/>
  <c r="D52" i="52"/>
  <c r="D8" i="115"/>
  <c r="D12" i="115"/>
  <c r="E39" i="115"/>
  <c r="C9" i="46"/>
  <c r="C42" i="49"/>
  <c r="E50" i="52"/>
  <c r="E46" i="52"/>
  <c r="D50" i="52"/>
  <c r="D46" i="52"/>
  <c r="E43" i="52"/>
  <c r="D7" i="115"/>
  <c r="F9" i="46"/>
  <c r="D8" i="46"/>
  <c r="H52" i="46"/>
  <c r="D50" i="46"/>
  <c r="D44" i="46"/>
  <c r="C12" i="52"/>
  <c r="C50" i="52"/>
  <c r="C46" i="52"/>
  <c r="E43" i="115"/>
  <c r="E9" i="46"/>
  <c r="I36" i="46"/>
  <c r="J41" i="46"/>
  <c r="C50" i="46"/>
  <c r="I47" i="46"/>
  <c r="C44" i="46"/>
  <c r="C30" i="89"/>
  <c r="D30" i="89" s="1"/>
  <c r="C35" i="115"/>
  <c r="E53" i="115"/>
  <c r="E49" i="115"/>
  <c r="K9" i="46"/>
  <c r="I8" i="46"/>
  <c r="E37" i="46"/>
  <c r="C36" i="46"/>
  <c r="D41" i="46"/>
  <c r="J39" i="46"/>
  <c r="C53" i="46"/>
  <c r="K51" i="46"/>
  <c r="I50" i="46"/>
  <c r="G49" i="46"/>
  <c r="E48" i="46"/>
  <c r="C47" i="46"/>
  <c r="K45" i="46"/>
  <c r="I44" i="46"/>
  <c r="G43" i="46"/>
  <c r="E10" i="68"/>
  <c r="C45" i="46"/>
  <c r="E45" i="46"/>
  <c r="C38" i="48"/>
  <c r="C42" i="52"/>
  <c r="E11" i="115"/>
  <c r="E35" i="115"/>
  <c r="D41" i="115"/>
  <c r="D53" i="115"/>
  <c r="D49" i="115"/>
  <c r="D45" i="115"/>
  <c r="G9" i="74"/>
  <c r="F10" i="68"/>
  <c r="F10" i="57" s="1"/>
  <c r="D10" i="68"/>
  <c r="D10" i="57" s="1"/>
  <c r="C44" i="115"/>
  <c r="L44" i="46"/>
  <c r="D44" i="115"/>
  <c r="C9" i="52"/>
  <c r="D10" i="51"/>
  <c r="E42" i="52"/>
  <c r="D11" i="115"/>
  <c r="D35" i="115"/>
  <c r="C41" i="115"/>
  <c r="C53" i="115"/>
  <c r="C49" i="115"/>
  <c r="C45" i="115"/>
  <c r="F29" i="74"/>
  <c r="C10" i="68"/>
  <c r="C10" i="57" s="1"/>
  <c r="G10" i="139" s="1"/>
  <c r="G41" i="46"/>
  <c r="H41" i="46"/>
  <c r="H42" i="46"/>
  <c r="I42" i="46"/>
  <c r="J43" i="46"/>
  <c r="K43" i="46"/>
  <c r="C43" i="115"/>
  <c r="C44" i="92"/>
  <c r="C44" i="139" s="1"/>
  <c r="C42" i="92"/>
  <c r="C42" i="139" s="1"/>
  <c r="C36" i="52"/>
  <c r="D42" i="52"/>
  <c r="E44" i="115"/>
  <c r="F7" i="46"/>
  <c r="L11" i="46"/>
  <c r="L35" i="46"/>
  <c r="I37" i="46"/>
  <c r="G36" i="46"/>
  <c r="C10" i="90"/>
  <c r="G7" i="74"/>
  <c r="D8" i="74"/>
  <c r="G40" i="74"/>
  <c r="C8" i="115"/>
  <c r="C12" i="115"/>
  <c r="E7" i="46"/>
  <c r="K11" i="46"/>
  <c r="K35" i="46"/>
  <c r="H37" i="46"/>
  <c r="F36" i="46"/>
  <c r="F7" i="74"/>
  <c r="C8" i="74"/>
  <c r="F40" i="74"/>
  <c r="F38" i="72"/>
  <c r="G44" i="74"/>
  <c r="E38" i="54"/>
  <c r="J9" i="46"/>
  <c r="H8" i="46"/>
  <c r="D37" i="46"/>
  <c r="L40" i="46"/>
  <c r="I39" i="46"/>
  <c r="G42" i="46"/>
  <c r="L52" i="46"/>
  <c r="J51" i="46"/>
  <c r="H50" i="46"/>
  <c r="F49" i="46"/>
  <c r="D48" i="46"/>
  <c r="L46" i="46"/>
  <c r="J45" i="46"/>
  <c r="H44" i="46"/>
  <c r="F43" i="46"/>
  <c r="E38" i="72"/>
  <c r="D11" i="74"/>
  <c r="G27" i="74"/>
  <c r="E25" i="74"/>
  <c r="D18" i="74"/>
  <c r="D35" i="74"/>
  <c r="D38" i="54"/>
  <c r="E40" i="115"/>
  <c r="I9" i="46"/>
  <c r="G8" i="46"/>
  <c r="G12" i="46"/>
  <c r="C37" i="46"/>
  <c r="C41" i="46"/>
  <c r="K40" i="46"/>
  <c r="H39" i="46"/>
  <c r="F42" i="46"/>
  <c r="K52" i="46"/>
  <c r="I51" i="46"/>
  <c r="G50" i="46"/>
  <c r="E49" i="46"/>
  <c r="C48" i="46"/>
  <c r="K46" i="46"/>
  <c r="I45" i="46"/>
  <c r="G44" i="46"/>
  <c r="E43" i="46"/>
  <c r="E39" i="46"/>
  <c r="C37" i="115"/>
  <c r="C40" i="115"/>
  <c r="D40" i="115"/>
  <c r="H9" i="46"/>
  <c r="F8" i="46"/>
  <c r="E11" i="46"/>
  <c r="F12" i="46"/>
  <c r="E35" i="46"/>
  <c r="C40" i="46"/>
  <c r="J40" i="46"/>
  <c r="G38" i="44"/>
  <c r="G39" i="46"/>
  <c r="E42" i="46"/>
  <c r="L53" i="46"/>
  <c r="J52" i="46"/>
  <c r="H51" i="46"/>
  <c r="F50" i="46"/>
  <c r="D49" i="46"/>
  <c r="L47" i="46"/>
  <c r="J46" i="46"/>
  <c r="H45" i="46"/>
  <c r="F44" i="46"/>
  <c r="D43" i="46"/>
  <c r="D39" i="46"/>
  <c r="C36" i="89"/>
  <c r="D36" i="89" s="1"/>
  <c r="G41" i="74"/>
  <c r="G29" i="74"/>
  <c r="E27" i="74"/>
  <c r="F22" i="74"/>
  <c r="D20" i="74"/>
  <c r="G17" i="74"/>
  <c r="E15" i="74"/>
  <c r="G37" i="74"/>
  <c r="J7" i="46"/>
  <c r="G9" i="46"/>
  <c r="E8" i="46"/>
  <c r="D11" i="46"/>
  <c r="E12" i="46"/>
  <c r="L41" i="46"/>
  <c r="I40" i="46"/>
  <c r="F38" i="44"/>
  <c r="D42" i="46"/>
  <c r="K53" i="46"/>
  <c r="I52" i="46"/>
  <c r="G51" i="46"/>
  <c r="E50" i="46"/>
  <c r="C49" i="46"/>
  <c r="K47" i="46"/>
  <c r="I46" i="46"/>
  <c r="G45" i="46"/>
  <c r="E44" i="46"/>
  <c r="C43" i="46"/>
  <c r="F41" i="74"/>
  <c r="D27" i="74"/>
  <c r="G24" i="74"/>
  <c r="F17" i="74"/>
  <c r="D15" i="74"/>
  <c r="D10" i="54"/>
  <c r="I7" i="46"/>
  <c r="D12" i="46"/>
  <c r="K41" i="46"/>
  <c r="E41" i="74"/>
  <c r="C9" i="115"/>
  <c r="C10" i="54"/>
  <c r="C36" i="115"/>
  <c r="H7" i="46"/>
  <c r="C12" i="46"/>
  <c r="J38" i="44"/>
  <c r="F8" i="74"/>
  <c r="D41" i="74"/>
  <c r="D10" i="134"/>
  <c r="F27" i="74"/>
  <c r="D25" i="74"/>
  <c r="G22" i="74"/>
  <c r="E20" i="74"/>
  <c r="F15" i="74"/>
  <c r="D13" i="74"/>
  <c r="C38" i="90"/>
  <c r="D38" i="90" s="1"/>
  <c r="E39" i="74"/>
  <c r="F12" i="74"/>
  <c r="D44" i="74"/>
  <c r="D39" i="74"/>
  <c r="D41" i="134"/>
  <c r="D29" i="134"/>
  <c r="D41" i="89"/>
  <c r="C42" i="74"/>
  <c r="E10" i="44"/>
  <c r="K38" i="44"/>
  <c r="E38" i="90"/>
  <c r="C37" i="74"/>
  <c r="G42" i="74"/>
  <c r="F43" i="74"/>
  <c r="D10" i="44"/>
  <c r="H10" i="44"/>
  <c r="C27" i="89"/>
  <c r="D27" i="89" s="1"/>
  <c r="C31" i="74"/>
  <c r="F28" i="74"/>
  <c r="D26" i="74"/>
  <c r="G23" i="74"/>
  <c r="E21" i="74"/>
  <c r="F16" i="74"/>
  <c r="D14" i="74"/>
  <c r="F42" i="74"/>
  <c r="G10" i="44"/>
  <c r="L38" i="44"/>
  <c r="I38" i="44"/>
  <c r="C14" i="134"/>
  <c r="D14" i="134" s="1"/>
  <c r="G35" i="74"/>
  <c r="E42" i="74"/>
  <c r="D43" i="74"/>
  <c r="C38" i="44"/>
  <c r="H38" i="44"/>
  <c r="D25" i="134"/>
  <c r="E10" i="90"/>
  <c r="F11" i="74"/>
  <c r="F35" i="74"/>
  <c r="C10" i="72"/>
  <c r="D10" i="72"/>
  <c r="G10" i="72"/>
  <c r="F10" i="72"/>
  <c r="E10" i="72"/>
  <c r="C20" i="89"/>
  <c r="D20" i="89" s="1"/>
  <c r="C8" i="89"/>
  <c r="D8" i="89" s="1"/>
  <c r="D18" i="89"/>
  <c r="D24" i="89"/>
  <c r="D37" i="89"/>
  <c r="D25" i="89"/>
  <c r="D31" i="89"/>
  <c r="D19" i="89"/>
  <c r="D13" i="89"/>
  <c r="D11" i="89"/>
  <c r="D23" i="89"/>
  <c r="D29" i="89"/>
  <c r="D35" i="89"/>
  <c r="C38" i="134"/>
  <c r="D38" i="134" s="1"/>
  <c r="C30" i="134"/>
  <c r="D30" i="134" s="1"/>
  <c r="C20" i="134"/>
  <c r="L10" i="44"/>
  <c r="K10" i="44"/>
  <c r="F10" i="44"/>
  <c r="C10" i="44"/>
  <c r="J10" i="44"/>
  <c r="I10" i="44"/>
  <c r="C38" i="54"/>
  <c r="E10" i="54"/>
  <c r="E38" i="51"/>
  <c r="E10" i="51"/>
  <c r="F10" i="48"/>
  <c r="E10" i="48"/>
  <c r="D38" i="48"/>
  <c r="H38" i="68"/>
  <c r="H38" i="57" s="1"/>
  <c r="G38" i="68"/>
  <c r="G38" i="57" s="1"/>
  <c r="F38" i="68"/>
  <c r="F38" i="57" s="1"/>
  <c r="F38" i="116"/>
  <c r="E38" i="116"/>
  <c r="H10" i="116"/>
  <c r="G10" i="116"/>
  <c r="F10" i="116"/>
  <c r="G38" i="42"/>
  <c r="F38" i="42"/>
  <c r="H10" i="42"/>
  <c r="G10" i="42"/>
  <c r="F10" i="42"/>
  <c r="C38" i="41"/>
  <c r="H36" i="41"/>
  <c r="H37" i="41"/>
  <c r="E10" i="41"/>
  <c r="D10" i="58"/>
  <c r="G10" i="58"/>
  <c r="C10" i="38"/>
  <c r="C10" i="41"/>
  <c r="H38" i="123"/>
  <c r="G38" i="71" s="1"/>
  <c r="E38" i="71"/>
  <c r="F38" i="71"/>
  <c r="C38" i="71"/>
  <c r="D10" i="123"/>
  <c r="C10" i="71" s="1"/>
  <c r="D38" i="49" l="1"/>
  <c r="F38" i="90"/>
  <c r="C12" i="89"/>
  <c r="D12" i="89" s="1"/>
  <c r="C36" i="134"/>
  <c r="D36" i="134" s="1"/>
  <c r="C12" i="134"/>
  <c r="D12" i="134" s="1"/>
  <c r="E38" i="115"/>
  <c r="E10" i="92"/>
  <c r="E38" i="46"/>
  <c r="D38" i="46"/>
  <c r="G38" i="46"/>
  <c r="C38" i="57"/>
  <c r="G38" i="139" s="1"/>
  <c r="E38" i="52"/>
  <c r="E10" i="57"/>
  <c r="D38" i="52"/>
  <c r="F38" i="46"/>
  <c r="H38" i="46"/>
  <c r="F38" i="49"/>
  <c r="C38" i="46"/>
  <c r="L38" i="46"/>
  <c r="K38" i="46"/>
  <c r="E10" i="52"/>
  <c r="E38" i="49"/>
  <c r="J38" i="46"/>
  <c r="C38" i="115"/>
  <c r="I38" i="46"/>
  <c r="D38" i="115"/>
  <c r="C38" i="49"/>
  <c r="D10" i="92"/>
  <c r="D10" i="117"/>
  <c r="E10" i="117"/>
  <c r="F10" i="92"/>
  <c r="F10" i="117"/>
  <c r="D10" i="41"/>
  <c r="C10" i="52"/>
  <c r="E10" i="49"/>
  <c r="C10" i="115"/>
  <c r="G10" i="117"/>
  <c r="L10" i="46"/>
  <c r="D10" i="46"/>
  <c r="F10" i="49"/>
  <c r="C17" i="134"/>
  <c r="D17" i="134" s="1"/>
  <c r="D20" i="134"/>
  <c r="H10" i="92"/>
  <c r="D10" i="52"/>
  <c r="F10" i="41"/>
  <c r="H10" i="117"/>
  <c r="C10" i="49"/>
  <c r="C10" i="43"/>
  <c r="I10" i="46"/>
  <c r="C38" i="52"/>
  <c r="J10" i="46"/>
  <c r="G10" i="92"/>
  <c r="C10" i="46"/>
  <c r="F10" i="46"/>
  <c r="G10" i="46"/>
  <c r="E10" i="46"/>
  <c r="D10" i="115"/>
  <c r="E10" i="115"/>
  <c r="K10" i="46"/>
  <c r="H10" i="46"/>
  <c r="D10" i="49"/>
  <c r="C17" i="89"/>
  <c r="D17" i="89" s="1"/>
  <c r="D38" i="71"/>
  <c r="F10" i="71"/>
  <c r="E10" i="71"/>
  <c r="D10" i="71"/>
  <c r="G10" i="71"/>
  <c r="M38" i="64"/>
  <c r="L38" i="76" s="1"/>
  <c r="L38" i="64"/>
  <c r="K38" i="76" s="1"/>
  <c r="D10" i="64" l="1"/>
  <c r="C10" i="76" s="1"/>
  <c r="M10" i="64"/>
  <c r="L10" i="76" s="1"/>
  <c r="L10" i="64"/>
  <c r="K10" i="76" s="1"/>
  <c r="G10" i="64"/>
  <c r="F10" i="76" s="1"/>
  <c r="H38" i="64"/>
  <c r="G38" i="76" s="1"/>
  <c r="E38" i="64"/>
  <c r="D38" i="76" s="1"/>
  <c r="D38" i="64"/>
  <c r="C38" i="76" s="1"/>
  <c r="G38" i="64"/>
  <c r="F38" i="76" s="1"/>
  <c r="K38" i="64"/>
  <c r="J38" i="76" s="1"/>
  <c r="I38" i="64"/>
  <c r="H38" i="76" s="1"/>
  <c r="F38" i="64"/>
  <c r="E38" i="76" s="1"/>
  <c r="C38" i="64"/>
  <c r="J38" i="64"/>
  <c r="I38" i="76" s="1"/>
  <c r="C10" i="64"/>
  <c r="K10" i="64"/>
  <c r="J10" i="76" s="1"/>
  <c r="J10" i="64"/>
  <c r="I10" i="76" s="1"/>
  <c r="F10" i="64"/>
  <c r="E10" i="76" s="1"/>
  <c r="I10" i="64"/>
  <c r="H10" i="76" s="1"/>
  <c r="H10" i="64"/>
  <c r="G10" i="76" s="1"/>
  <c r="E10" i="64"/>
  <c r="D10" i="76" s="1"/>
  <c r="K38" i="71"/>
  <c r="C38" i="61"/>
  <c r="C38" i="74"/>
  <c r="H10" i="61"/>
  <c r="G10" i="74" s="1"/>
  <c r="I10" i="61"/>
  <c r="C10" i="74"/>
  <c r="E10" i="61"/>
  <c r="D10" i="74" s="1"/>
  <c r="F10" i="61"/>
  <c r="E10" i="74" s="1"/>
  <c r="G10" i="61"/>
  <c r="F10" i="74" s="1"/>
  <c r="C10" i="61"/>
  <c r="H38" i="58"/>
  <c r="E38" i="58"/>
  <c r="D42" i="41"/>
  <c r="D38" i="38"/>
  <c r="D38" i="43" s="1"/>
  <c r="H38" i="38"/>
  <c r="H38" i="43" s="1"/>
  <c r="E38" i="38"/>
  <c r="E38" i="43" s="1"/>
  <c r="F38" i="38"/>
  <c r="F38" i="43" s="1"/>
  <c r="G38" i="38"/>
  <c r="G38" i="43" s="1"/>
  <c r="C38" i="38"/>
  <c r="D10" i="38"/>
  <c r="D10" i="43" s="1"/>
  <c r="E10" i="38"/>
  <c r="E10" i="43" s="1"/>
  <c r="F10" i="38"/>
  <c r="F10" i="43" s="1"/>
  <c r="G10" i="38"/>
  <c r="G10" i="43" s="1"/>
  <c r="H10" i="38"/>
  <c r="H10" i="43" s="1"/>
  <c r="C10" i="92" l="1"/>
  <c r="C10" i="139" s="1"/>
  <c r="C10" i="117"/>
  <c r="E38" i="92"/>
  <c r="E38" i="117"/>
  <c r="H38" i="117"/>
  <c r="H38" i="92"/>
  <c r="H38" i="41"/>
  <c r="F38" i="41"/>
  <c r="C38" i="43"/>
  <c r="D38" i="41"/>
  <c r="H7" i="41"/>
  <c r="F7" i="41"/>
  <c r="D7" i="41"/>
  <c r="D11" i="41"/>
  <c r="F11" i="41"/>
  <c r="H11" i="41"/>
  <c r="D10" i="122"/>
  <c r="D10" i="90" s="1"/>
  <c r="F8" i="41"/>
  <c r="H8" i="41"/>
  <c r="D8" i="41"/>
  <c r="F37" i="41"/>
  <c r="D37" i="41"/>
  <c r="C10" i="122"/>
  <c r="H10" i="71"/>
  <c r="C10" i="123"/>
  <c r="F9" i="41"/>
  <c r="H9" i="41"/>
  <c r="D9" i="41"/>
  <c r="H35" i="41"/>
  <c r="F35" i="41"/>
  <c r="D35" i="41"/>
  <c r="D38" i="58"/>
  <c r="G38" i="58"/>
  <c r="J38" i="71"/>
  <c r="F38" i="58"/>
  <c r="I38" i="71"/>
  <c r="H12" i="41"/>
  <c r="F12" i="41"/>
  <c r="D12" i="41"/>
  <c r="F36" i="41"/>
  <c r="D36" i="41"/>
  <c r="G38" i="74"/>
  <c r="D39" i="41"/>
  <c r="F39" i="41"/>
  <c r="H39" i="41"/>
  <c r="G38" i="61"/>
  <c r="F38" i="74" s="1"/>
  <c r="C38" i="58"/>
  <c r="F38" i="61"/>
  <c r="E38" i="74" s="1"/>
  <c r="K10" i="71"/>
  <c r="E38" i="61"/>
  <c r="D38" i="74" s="1"/>
  <c r="H38" i="71"/>
  <c r="J10" i="71"/>
  <c r="I10" i="71"/>
  <c r="E10" i="122"/>
  <c r="F10" i="90" s="1"/>
  <c r="G38" i="92" l="1"/>
  <c r="G38" i="117"/>
  <c r="F38" i="117"/>
  <c r="F38" i="92"/>
  <c r="C38" i="117"/>
  <c r="C38" i="92"/>
  <c r="C38" i="139" s="1"/>
  <c r="D38" i="117"/>
  <c r="D38" i="92"/>
  <c r="H10" i="41"/>
</calcChain>
</file>

<file path=xl/sharedStrings.xml><?xml version="1.0" encoding="utf-8"?>
<sst xmlns="http://schemas.openxmlformats.org/spreadsheetml/2006/main" count="2886" uniqueCount="343">
  <si>
    <t>Total</t>
  </si>
  <si>
    <t>%</t>
  </si>
  <si>
    <t>Própria empresa</t>
  </si>
  <si>
    <t>Centro Emprego/Formação (IEFP)</t>
  </si>
  <si>
    <t>Assoc. empregadores</t>
  </si>
  <si>
    <t>Assoc. sindicais/profissionais</t>
  </si>
  <si>
    <t>escolas/univers.</t>
  </si>
  <si>
    <t>Empresas Formação</t>
  </si>
  <si>
    <t>Emp. cuja ativ. não é formação</t>
  </si>
  <si>
    <t>Outros</t>
  </si>
  <si>
    <t>direito adq. No ano de ref.</t>
  </si>
  <si>
    <t>Por antecipação do direito</t>
  </si>
  <si>
    <t>Empregador</t>
  </si>
  <si>
    <t>Trabalhador (artº 131, Lei 7/2009)</t>
  </si>
  <si>
    <t>Empresa utiliz. mão de obra</t>
  </si>
  <si>
    <t>Sexo</t>
  </si>
  <si>
    <t>Escalão etário</t>
  </si>
  <si>
    <t>65 e mais anos</t>
  </si>
  <si>
    <t>Menos de 18 anos</t>
  </si>
  <si>
    <t>18 a 34 anos</t>
  </si>
  <si>
    <t>35 a 44 anos</t>
  </si>
  <si>
    <t>45 a 64 anos</t>
  </si>
  <si>
    <t>1 Inferior ao 1º ciclo do ensino básico</t>
  </si>
  <si>
    <t>2 Ensino básico</t>
  </si>
  <si>
    <t>3 Ensino secundário</t>
  </si>
  <si>
    <t>4 Ensino pós secundário não superior nível IV</t>
  </si>
  <si>
    <t>5 Bacharelato</t>
  </si>
  <si>
    <t>6 Licenciatura</t>
  </si>
  <si>
    <t>7 Mestrado</t>
  </si>
  <si>
    <t>8 Doutoramento</t>
  </si>
  <si>
    <t>9 Ignorado</t>
  </si>
  <si>
    <t>1 Representantes do poder legislativo e de órgãos executivos, dirigentes, directores e gestores executivos</t>
  </si>
  <si>
    <t>2 Especialistas das actividades intelectuais e científicas</t>
  </si>
  <si>
    <t>3 Técnicos e profissões de nível intermédio</t>
  </si>
  <si>
    <t>4 Pessoal administrativo</t>
  </si>
  <si>
    <t>5 Trabalhadores dos serviços pessoais, de protecção e segurança e vendedores</t>
  </si>
  <si>
    <t>6 Agricultores e trabalhadores qualificados da agricultura, da pesca e da floresta</t>
  </si>
  <si>
    <t>7 Trabalhadores qualificados da indústria, construção e artífices</t>
  </si>
  <si>
    <t>8 Operadores de instalações e máquinas e trabalhadores da montagem</t>
  </si>
  <si>
    <t>9 Trabalhadores não qualificados</t>
  </si>
  <si>
    <t xml:space="preserve">Encargos globais </t>
  </si>
  <si>
    <t>Encargos entidade empregadora</t>
  </si>
  <si>
    <t>Pag horas formação</t>
  </si>
  <si>
    <t>Restante financ. Entidade empregadora</t>
  </si>
  <si>
    <t>10 - 49 Pessoas</t>
  </si>
  <si>
    <t>50 - 249 Pessoas</t>
  </si>
  <si>
    <t>Atividades (CAE Rev-3)</t>
  </si>
  <si>
    <t>B  Indústrias extrativas</t>
  </si>
  <si>
    <t>C  Indústrias transformadoras</t>
  </si>
  <si>
    <t>F  Construção</t>
  </si>
  <si>
    <t>G Comércio por grosso e a retalho; reparação de veículos automóveis e motociclos</t>
  </si>
  <si>
    <t>H  Transportes e Armazenagem</t>
  </si>
  <si>
    <t>I  Alojamento, restauração e similares</t>
  </si>
  <si>
    <t>A  Agricultura, prod. animal, caça, florest. e pesca</t>
  </si>
  <si>
    <t>1 - 9 Pessoas</t>
  </si>
  <si>
    <t>250 - 499 Pessoas</t>
  </si>
  <si>
    <t>500 ou Mais Pessoas</t>
  </si>
  <si>
    <t>D Eletricidade, gás, vapor, água quente e fria e ar frio</t>
  </si>
  <si>
    <t>E Captação, tratamento e dist. de água; San., gestão de resíduos e despoluição</t>
  </si>
  <si>
    <t>L  Atividades imobiliárias</t>
  </si>
  <si>
    <t>K  Atividades financeiras e de seguros</t>
  </si>
  <si>
    <t>J  Atividades de informação e comunicação</t>
  </si>
  <si>
    <t>M  Actividades de consultoria, cient., téc. e sim.</t>
  </si>
  <si>
    <t>N Actividades adm. e dos serv. de apoio</t>
  </si>
  <si>
    <t>P Educação</t>
  </si>
  <si>
    <t>Q Atividades de saúde humana e apoio social</t>
  </si>
  <si>
    <t>R Atividades artísticas, de espect., desp. e rec.</t>
  </si>
  <si>
    <t>S Outras atividades de serviços</t>
  </si>
  <si>
    <t>U Ativ. dos org. internac. e out. inst. extra-territ.</t>
  </si>
  <si>
    <t>O Adm. pública e defesa; Seg. social obrig.</t>
  </si>
  <si>
    <t>Nº</t>
  </si>
  <si>
    <t>Escolas/ Universidades</t>
  </si>
  <si>
    <t>Entidades Formadoras</t>
  </si>
  <si>
    <t>Período de referência</t>
  </si>
  <si>
    <t>Direito adquirido no ano de referência</t>
  </si>
  <si>
    <t>Direito adquirido nos dois anos anteriores</t>
  </si>
  <si>
    <t>Escalão de pessoal ao serviço</t>
  </si>
  <si>
    <t>Iniciativa da formação</t>
  </si>
  <si>
    <t>Laboral</t>
  </si>
  <si>
    <t>Pós-Laboral</t>
  </si>
  <si>
    <t>Misto</t>
  </si>
  <si>
    <t xml:space="preserve"> Ignorado</t>
  </si>
  <si>
    <t>Doutoramento</t>
  </si>
  <si>
    <t xml:space="preserve"> Mestrado</t>
  </si>
  <si>
    <t>Licenciatura</t>
  </si>
  <si>
    <t>Bacharelato</t>
  </si>
  <si>
    <t xml:space="preserve"> Ensino secundário</t>
  </si>
  <si>
    <t>Ensino básico</t>
  </si>
  <si>
    <t>Ensino pós secundário não superior</t>
  </si>
  <si>
    <t>Inferior ao 1º ciclo do ens. básico</t>
  </si>
  <si>
    <t>Pessoal administrativo</t>
  </si>
  <si>
    <t xml:space="preserve">Dirigentes, diretores e gestores </t>
  </si>
  <si>
    <t>Trab. não qualificados</t>
  </si>
  <si>
    <t>Horas pagas e não trabalhadas</t>
  </si>
  <si>
    <t>Milhares de euros</t>
  </si>
  <si>
    <t>Homens</t>
  </si>
  <si>
    <t>Mulheres</t>
  </si>
  <si>
    <t>* Não inclui trabalhadores com ignorado na variável sexo</t>
  </si>
  <si>
    <t>* Não inclui trabalhadores com ignorado na variável habilitações</t>
  </si>
  <si>
    <t>Habilitações</t>
  </si>
  <si>
    <t>-</t>
  </si>
  <si>
    <t>1 EDUCAÇÃO</t>
  </si>
  <si>
    <t>0 PROGRAMAS GERAIS</t>
  </si>
  <si>
    <t>2 ARTES E HUMANIDADES</t>
  </si>
  <si>
    <t>3 CIÊNCIAS SOCIAIS, COMÉRCIO E DIREITO</t>
  </si>
  <si>
    <t>4 CIÊNCIAS, MATEMÁTICA E INFORMÁTICA</t>
  </si>
  <si>
    <t>5 ENGENHARIA, INDÚSTRIAS TRANSFORMADORAS E CONSTRUÇÃO</t>
  </si>
  <si>
    <t>6 AGRICULTURA</t>
  </si>
  <si>
    <t>7 SAÚDE E PROTEÇÃO SOCIAL</t>
  </si>
  <si>
    <t>8 SERVIÇOS</t>
  </si>
  <si>
    <t>9 DESCONHECIDO OU NÃO ESPECIFICADO</t>
  </si>
  <si>
    <t>Tipo de horário</t>
  </si>
  <si>
    <t>Situação face à frequência de formação</t>
  </si>
  <si>
    <t>Custos com formação</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</si>
  <si>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</si>
  <si>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 xml:space="preserve">CONTINENTE </t>
  </si>
  <si>
    <t>* Não inclui trabalhadores com ignorado na variável escalão etário</t>
  </si>
  <si>
    <t>Area de educação e formação (CNAEF 2005)</t>
  </si>
  <si>
    <t>* O total apresentado refere-se a participações e não a trabalhadores, uma vez que estes contam tantas vezes quantas as diferentes áreas de formação frequentadas. O mesmo se aplica aos outros subtotais a um e a dois dígitos (grandes grupos e subgrupos)</t>
  </si>
  <si>
    <t>Profissão (CPP 2010)</t>
  </si>
  <si>
    <t>Euros</t>
  </si>
  <si>
    <t xml:space="preserve">Média Custos </t>
  </si>
  <si>
    <t>Taxa participação em formação</t>
  </si>
  <si>
    <t>Indicadores de Formação Profissional</t>
  </si>
  <si>
    <t>Média Horas</t>
  </si>
  <si>
    <t>Participações (Nº e %)</t>
  </si>
  <si>
    <t>Duração (nº e %)</t>
  </si>
  <si>
    <t>ignorado</t>
  </si>
  <si>
    <t xml:space="preserve">   010-080 Programas de base e Alfabetização</t>
  </si>
  <si>
    <t xml:space="preserve">   090 Desenvolvimento Pessoal</t>
  </si>
  <si>
    <t>Ignorado</t>
  </si>
  <si>
    <t>* O trabalhador pode ser contado mais que uma vez consoante as diferentes iniciativas que corresponderam às ações de formação frequentadas</t>
  </si>
  <si>
    <t>* O trabalhador pode ser contado mais que uma vez consoante os diferentes períodos  de referência que corresponderam às ações de formação frequentadas</t>
  </si>
  <si>
    <t>* O trabalhador pode ser contado mais que uma vez consoante os diferentes tipos de horário que corresponderam às ações de formação frequentadas</t>
  </si>
  <si>
    <t>* O trabalhador pode ser contado mais que uma vez consoante os diferentes tipos de entidade formadora que corresponderam às ações de formação frequentadas</t>
  </si>
  <si>
    <t>Financiamento Externo</t>
  </si>
  <si>
    <t>QUADRO 1</t>
  </si>
  <si>
    <t>NÚMERO DE EMPRESAS EM OUTUBRO COM TRABALHADORES POR CONTA DE OUTREM, SEGUNDO O ESCALÃO DE PESSOAL AO SERVIÇO POR ATIVIDADE ECONÓMICA</t>
  </si>
  <si>
    <t>QUADRO 2</t>
  </si>
  <si>
    <t>NÚMERO DE PESSOAS AO SERVIÇO NAS EMPRESAS COM TRABALHADORES POR CONTA DE OUTREM EM OUTUBRO  SEGUNDO O ESCALÃO DE PESSOAL AO SERVIÇO POR ATIVIDADE ECONÓMICA</t>
  </si>
  <si>
    <t>QUADRO 3</t>
  </si>
  <si>
    <t>NÚMERO DE TRABALHADORES POR CONTA DE OUTREM EM OUTUBRO, SEGUNDO O SEXO, POR ATIVIDADE ECONÓMICA</t>
  </si>
  <si>
    <t>NÚMERO DE TRABALHADORES POR CONTA DE OUTREM EM OUTUBRO, SEGUNDO O ESCALÃO ETÁRIO, POR ATIVIDADE ECONÓMICA</t>
  </si>
  <si>
    <t>QUADRO 4</t>
  </si>
  <si>
    <t>QUADRO 5</t>
  </si>
  <si>
    <t>NÚMERO DE TRABALHADORES POR CONTA DE OUTREM EM OUTUBRO SEGUNDO AS HABILITAÇÕES, POR ATIVIDADE ECONÓMICA</t>
  </si>
  <si>
    <t>Curso técnico superior profissional</t>
  </si>
  <si>
    <t>QUADRO 6</t>
  </si>
  <si>
    <t>NÚMERO DE TRABALHADORES POR CONTA DE OUTREM EM OUTUBRO SEGUNDO A PROFISSÃO (CPP 2010), POR ATIVIDADE ECONÓMICA</t>
  </si>
  <si>
    <t>Especialistas das ativ. intelectuais e científicas</t>
  </si>
  <si>
    <t>Técnicos e profissões de nível intermédio</t>
  </si>
  <si>
    <t>Trab. dos serviços pessoais, de proteção e segurança e vendedores</t>
  </si>
  <si>
    <t>Agricultores e trab. qualificados da agricultura, pesca e floresta</t>
  </si>
  <si>
    <t>Trab. qualificados da indústria, construção e artífices</t>
  </si>
  <si>
    <t>Operadores de instalações e máquinas e trab. montagem</t>
  </si>
  <si>
    <t>Residual</t>
  </si>
  <si>
    <t>QUADRO 7</t>
  </si>
  <si>
    <t>NÚMERO E PERCENTAGEM DE EMPRESAS SEGUNDO A SITUAÇÃO FACE À FREQUÊNCIA DE FORMAÇÃO, POR ATIVIDADE ECONÓMICA</t>
  </si>
  <si>
    <t>Promoveram ações 
de formação</t>
  </si>
  <si>
    <t xml:space="preserve">Com trabalhadores em regime trab. estudante ou em processo de RVCC </t>
  </si>
  <si>
    <t>Atribuiram compensão 
monetária  ou crédito de horas</t>
  </si>
  <si>
    <t>QUADRO 8</t>
  </si>
  <si>
    <t>QUADRO 9</t>
  </si>
  <si>
    <t>PERCENTAGEM DE  EMPRESAS COM TRABALHADORES ENVOLVIDOS EM FORMAÇÃO OU ATIVIDADE EDUCATIVA OU QUE EM SUBSTITUIÇÃO RECEBERAM COMPENSAÇÃO*, SEGUNDO O  ESCALÃO DE PESSOAL AO SERVIÇO POR ATIVIDADE ECONÓMICA</t>
  </si>
  <si>
    <t>NÚMERO DE  EMPRESAS COM TRABALHADORES ENVOLVIDOS EM FORMAÇÃO OU ATIVIDADE EDUCATIVA OU QUE EM SUBSTITUIÇÃO RECEBERAM COMPENSAÇÃO*, SEGUNDO O  ESCALÃO DE PESSOAL AO SERVIÇO POR ATIVIDADE ECONÓMICA</t>
  </si>
  <si>
    <t>NÚMERO DE TRABALHADORES ENVOLVIDOS EM FORMAÇÃO OU ATIVIDADE EDUCATIVA OU QUE EM SUBSTITUIÇÃO RECEBERAM COMPENSAÇÃO*, SEGUNDO O  ESCALÃO DE PESSOAL AO SERVIÇO POR ATIVIDADE ECONÓMICA</t>
  </si>
  <si>
    <t>QUADRO 10</t>
  </si>
  <si>
    <t>QUADRO 11</t>
  </si>
  <si>
    <t>NÚMERO DE TRABALHADORES EM AÇÕES DE FORMAÇÃO, SEGUNDO O  ESCALÃO DE PESSOAL AO SERVIÇO POR ATIVIDADE ECONÓMICA</t>
  </si>
  <si>
    <t>QUADRO 12</t>
  </si>
  <si>
    <t>QUADRO 13</t>
  </si>
  <si>
    <t>PERCENTAGEM* DE TRABALHADORES EM AÇÕES DE FORMAÇÃO, SEGUNDO O  ESCALÃO DE PESSOAL AO SERVIÇO POR ATIVIDADE ECONÓMICA</t>
  </si>
  <si>
    <t>PERCENTAGEM* DE TRABALHADORES ENVOLVIDOS EM FORMAÇÃO OU ATIVIDADE EDUCATIVA OU QUE EM SUBSTITUIÇÃO RECEBERAM COMPENSAÇÃO**, SEGUNDO O  ESCALÃO DE PESSOAL AO SERVIÇO POR ATIVIDADE ECONÓMICA</t>
  </si>
  <si>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</si>
  <si>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QUADRO 14</t>
  </si>
  <si>
    <t>NÚMERO DE TRABALHADORES* EM AÇÕES DE FORMAÇÃO SEGUNDO O PERÍODO DE REFERÊNCIA DO DIREITO À FORMAÇÃO, POR ATIVIDADE ECONÓMICA</t>
  </si>
  <si>
    <t>PERCENTAGEM* DE TRABALHADORES EM AÇÕES DE FORMAÇÃO SEGUNDO O PERÍODO DE REFERÊNCIA DO DIREITO À FORMAÇÃO, POR ATIVIDADE ECONÓMICA</t>
  </si>
  <si>
    <t>QUADRO 15</t>
  </si>
  <si>
    <t>QUADRO 16</t>
  </si>
  <si>
    <t>QUADRO 17</t>
  </si>
  <si>
    <t>PERCENTAGEM DE TRABALHADORES* EM AÇÕES DE FORMAÇÃO SEGUNDO O PERÍODO DE REFERÊNCIA DO DIREITO À FORMAÇÃO, POR ESCALÃO DE PESSOAL AO SERVIÇO</t>
  </si>
  <si>
    <t>NÚMERO DE TRABALHADORES* EM AÇÕES DE FORMAÇÃO SEGUNDO A INICIATIVA DA FORMAÇÃO, POR ATIVIDADE ECONÓMICA</t>
  </si>
  <si>
    <t>QUADRO 18</t>
  </si>
  <si>
    <t>QUADRO 19</t>
  </si>
  <si>
    <t>PERCENTAGEM DE TRABALHADORES* EM AÇÕES DE FORMAÇÃO SEGUNDO A INICIATIVA DA FORMAÇÃO, POR ATIVIDADE ECONÓMICA</t>
  </si>
  <si>
    <t>QUADRO 20</t>
  </si>
  <si>
    <t>NÚMERO DE TRABALHADORES* EM AÇÕES DE FORMAÇÃO SEGUNDO O TIPO DE HORÁRIO EM QUE DECORREM, POR ATIVIDADE ECONÓMICA</t>
  </si>
  <si>
    <t>PERCENTAGEM DE TRABALHADORES* EM AÇÕES DE FORMAÇÃO SEGUNDO O TIPO DE HORÁRIO EM QUE DECORREM, POR ATIVIDADE ECONÓMICA</t>
  </si>
  <si>
    <t>QUADRO 21</t>
  </si>
  <si>
    <t>QUADRO 22</t>
  </si>
  <si>
    <t>NÚMERO DE TRABALHADORES* EM AÇÕES DE FORMAÇÃO SEGUNDO AS ENTIDADES FORMADORAS, POR ATIVIDADE ECONÓMICA</t>
  </si>
  <si>
    <t>Empresas cuja atividade não é formação</t>
  </si>
  <si>
    <t>Associações sindicais/ profissionais</t>
  </si>
  <si>
    <t>Desc.</t>
  </si>
  <si>
    <t>PERCENTAGEM DE TRABALHADORES* EM AÇÕES DE FORMAÇÃO SEGUNDO AS ENTIDADES FORMADORAS, POR ATIVIDADE ECONÓMICA</t>
  </si>
  <si>
    <t>QUADRO 23</t>
  </si>
  <si>
    <t>PARTICIPAÇÃO EM AÇÕES DE FORMAÇÃO E SUA DISTRIBUIÇÃO PERCENTUAL, SEGUNDO A ÁREA DE EDUCAÇÃO E FORMAÇÃO</t>
  </si>
  <si>
    <t>QUADRO 24</t>
  </si>
  <si>
    <t>QUADRO 25</t>
  </si>
  <si>
    <t>DURAÇÃO DAS AÇÕES DE FORMAÇÃO (nº de horas) E DISTRIBUIÇÃO PERCENTUAL, SEGUNDO A ÁREA DE EDUCAÇÃO E FORMAÇÃO</t>
  </si>
  <si>
    <t>QUADRO 26</t>
  </si>
  <si>
    <t>QUADRO 27</t>
  </si>
  <si>
    <t>NÚMERO DE TRABALHADORES* EM AÇÕES DE FORMAÇÃO SEGUNDO O GRUPO ETÁRIO, POR ATIVIDADE ECONÓMICA</t>
  </si>
  <si>
    <t>QUADRO 28</t>
  </si>
  <si>
    <t>PERCENTAGEM DE TRABALHADORES* EM AÇÕES DE FORMAÇÃO SEGUNDO O GRUPO ETÁRIO, POR ATIVIDADE ECONÓMICA</t>
  </si>
  <si>
    <t>QUADRO 29</t>
  </si>
  <si>
    <t>NÚMERO DE TRABALHADORES* EM AÇÕES DE FORMAÇÃO SEGUNDO AS HABILITAÇÕES, POR ATIVIDADE ECONÓMICA</t>
  </si>
  <si>
    <t>Técnico Superior Profissinal</t>
  </si>
  <si>
    <t>PERCENTAGEM DE TRABALHADORES* EM AÇÕES DE FORMAÇÃO SEGUNDO AS HABILITAÇÕES, POR ATIVIDADE ECONÓMICA</t>
  </si>
  <si>
    <t>QUADRO 30</t>
  </si>
  <si>
    <t>PERCENTAGEM DE TRABALHADORES* EM AÇÕES DE FORMAÇÃO SEGUNDO A PROFISSÃO (CPP 2010), POR ATIVIDADE ECONÓMICA</t>
  </si>
  <si>
    <t>QUADRO 32</t>
  </si>
  <si>
    <t>QUADRO 31</t>
  </si>
  <si>
    <t>TOTAL DE HORAS DE FORMAÇÃO PROMOVIDA PELAS EMPRESAS (VOLUME DE FORMAÇÃO) SEGUNDO O ESCALÃO DE PESSOAL AO SERVIÇO, POR ATIVIDADE ECONÓMICA</t>
  </si>
  <si>
    <t>QUADRO 34</t>
  </si>
  <si>
    <t>QUADRO 33</t>
  </si>
  <si>
    <t>MÉDIA DE HORAS DE FORMAÇÃO POR TRABALHADOR SEGUNDO O ESCALÃO DE PESSOAL AO SERVIÇO, POR ATIVIDADE ECONÓMICA</t>
  </si>
  <si>
    <t>TOTAL DE CUSTOS DE FORMAÇÃO PROFISSIONAL SEGUNDO AS COMPONENTES DO CUSTO, POR ATIVIDADE ECONÓMICA</t>
  </si>
  <si>
    <t>QUADRO 36</t>
  </si>
  <si>
    <t>TOTAL DE CUSTOS DE FORMAÇÃO PROFISSIONAL SEGUNDO O ESCALÃO DE PESSOAL AO SERVIÇO, POR ATIVIDADE ECONÓMICA</t>
  </si>
  <si>
    <t>QUADRO 37</t>
  </si>
  <si>
    <t>NÚMERO DE EMPRESAS QUE DECLARARAM CUSTOS DE FORMAÇÃO PROFISSIONAL SEGUNDO O ESCALÃO DE PESSOAL AO SERVIÇO, POR ATIVIDADE ECONÓMICA</t>
  </si>
  <si>
    <t>QUADRO 38</t>
  </si>
  <si>
    <t>NÚMERO DE FORMANDOS EM EMPRESAS QUE DECLARARAM CUSTOS DE FORMAÇÃO PROFISSIONAL SEGUNDO O ESCALÃO DE PESSOAL AO SERVIÇO, POR ATIVIDADE ECONÓMICA</t>
  </si>
  <si>
    <t>QUADRO 39</t>
  </si>
  <si>
    <t>MÉDIA DE CUSTOS COM FORMAÇÃO POR FORMANDO SEGUNDO O ESCALÃO DE PESSOAL AO SERVIÇO, POR ATIVIDADE ECONÓMICA</t>
  </si>
  <si>
    <t>QUADRO 40</t>
  </si>
  <si>
    <t>Milhares de horas</t>
  </si>
  <si>
    <t>Horas</t>
  </si>
  <si>
    <t>QUADRO 35</t>
  </si>
  <si>
    <t>NÚMERO DE TRABALHADORES EM AÇÕES DE FORMAÇÃO SEGUNDO O PERÍODO DE REFERÊNCIA DO DIREITO À FORMAÇÃO, POR ESCALÃO DE PESSOAL AO SERVIÇO</t>
  </si>
  <si>
    <t>18 a 34
anos</t>
  </si>
  <si>
    <t>35 a 44
anos</t>
  </si>
  <si>
    <t>45 a 64
anos</t>
  </si>
  <si>
    <t>NÚMERO DE TRABALHADORES EM AÇÕES DE FORMAÇÃO SEGUNDO A PROFISSÃO (CPP 2010), POR ATIVIDADE ECONÓMICA</t>
  </si>
  <si>
    <t>NÚMERO DE TRABALHADORES EM AÇÕES DE FORMAÇÃO E PERCENTAGEM RELATIVAMENTE AO TOTAL SEGUNDO O SEXO, POR ATIVIDADE ECONÓMICA</t>
  </si>
  <si>
    <t>1 - 9 
Pessoas</t>
  </si>
  <si>
    <t>Outros encargos com formação</t>
  </si>
  <si>
    <t>1 - 9
Pessoas</t>
  </si>
  <si>
    <t>QUADRO 13 - Percentagem de trabalhadores em ações de formação profissional, segundo o escalão de dimensão, por atividade económica</t>
  </si>
  <si>
    <t>* A empresa pode ser contada mais que uma vez consoante as diferentes "situações face à frequência de formação" praticadas</t>
  </si>
  <si>
    <t>* A percentagem foi calculada relativamente ao número de empresas com trabalhadores por conta de outrem em outubro (Quadro 1)</t>
  </si>
  <si>
    <t>* A percentagem foi calculada relativamente ao total de pessoas ao serviço (Quadro 2)</t>
  </si>
  <si>
    <t>* A percentagem foi calculada relativamente ao total de trabalhadores em ações de formação (Quadro 12)</t>
  </si>
  <si>
    <t>** A percentagem foi calculada relativamente ao total de trabalhadores (Quadro 3)</t>
  </si>
  <si>
    <t>* A percentagem foi calculada relativamente ao total de trabalhadores  (Quadro 4)</t>
  </si>
  <si>
    <t>* A percentagem foi calculada relativamente ao total de trabalhadores (Quadro 5)</t>
  </si>
  <si>
    <t>* A percentagem foi calculada relativamente ao total de trabalhadores (Quadro 6)</t>
  </si>
  <si>
    <t>* Os valores foram calculados tendo por denominador os valores do Quadro 12.</t>
  </si>
  <si>
    <r>
      <rPr>
        <b/>
        <sz val="10"/>
        <color theme="3"/>
        <rFont val="Arial"/>
        <family val="2"/>
      </rPr>
      <t xml:space="preserve">QUADRO 1 </t>
    </r>
    <r>
      <rPr>
        <sz val="10"/>
        <color theme="3"/>
        <rFont val="Arial"/>
        <family val="2"/>
      </rPr>
      <t>- Número de empresas em outubro com trabalhadores por conta de outrem, segundo o escalão de pessoal ao serviço, por atividade económica</t>
    </r>
  </si>
  <si>
    <r>
      <rPr>
        <b/>
        <sz val="10"/>
        <color theme="3"/>
        <rFont val="Arial"/>
        <family val="2"/>
      </rPr>
      <t>QUADRO 2</t>
    </r>
    <r>
      <rPr>
        <sz val="10"/>
        <color theme="3"/>
        <rFont val="Arial"/>
        <family val="2"/>
      </rPr>
      <t xml:space="preserve"> - Número de pessoas ao serviço nas empresas com trabalhadores por conta de outrem em outubro segundo o escalão de pessoal ao serviço, por atividade económica</t>
    </r>
  </si>
  <si>
    <r>
      <rPr>
        <b/>
        <sz val="10"/>
        <color theme="3"/>
        <rFont val="Arial"/>
        <family val="2"/>
      </rPr>
      <t>QUADRO 3</t>
    </r>
    <r>
      <rPr>
        <sz val="10"/>
        <color theme="3"/>
        <rFont val="Arial"/>
        <family val="2"/>
      </rPr>
      <t xml:space="preserve"> - Número de trabalhadores por conta de outrem em outubro segundo o sexo, por atividade económica</t>
    </r>
  </si>
  <si>
    <r>
      <rPr>
        <b/>
        <sz val="10"/>
        <color theme="3"/>
        <rFont val="Arial"/>
        <family val="2"/>
      </rPr>
      <t xml:space="preserve">QUADRO 4 </t>
    </r>
    <r>
      <rPr>
        <sz val="10"/>
        <color theme="3"/>
        <rFont val="Arial"/>
        <family val="2"/>
      </rPr>
      <t>- Número de trabalhadores por conta de outrem em outubro segundo o escalão etário, por atividade económica</t>
    </r>
  </si>
  <si>
    <r>
      <rPr>
        <b/>
        <sz val="10"/>
        <color theme="3"/>
        <rFont val="Arial"/>
        <family val="2"/>
      </rPr>
      <t>QUADRO 5</t>
    </r>
    <r>
      <rPr>
        <sz val="10"/>
        <color theme="3"/>
        <rFont val="Arial"/>
        <family val="2"/>
      </rPr>
      <t xml:space="preserve"> - Número de trabalhadores por conta de outrem em outubro segundo as habilitações, por atividade económica</t>
    </r>
  </si>
  <si>
    <r>
      <rPr>
        <b/>
        <sz val="10"/>
        <color theme="3"/>
        <rFont val="Arial"/>
        <family val="2"/>
      </rPr>
      <t>QUADRO 6</t>
    </r>
    <r>
      <rPr>
        <sz val="10"/>
        <color theme="3"/>
        <rFont val="Arial"/>
        <family val="2"/>
      </rPr>
      <t xml:space="preserve"> - Número de trabalhadores por conta de outrem em outubro segundo a profissão (CPP-10), por atividade económica</t>
    </r>
  </si>
  <si>
    <r>
      <rPr>
        <b/>
        <sz val="10"/>
        <color theme="3"/>
        <rFont val="Arial"/>
        <family val="2"/>
      </rPr>
      <t xml:space="preserve">QUADRO 7 </t>
    </r>
    <r>
      <rPr>
        <sz val="10"/>
        <color theme="3"/>
        <rFont val="Arial"/>
        <family val="2"/>
      </rPr>
      <t>- Número e percentagem de empresas segundo a situação face à frequência de formação profissional, por atividade económica</t>
    </r>
  </si>
  <si>
    <r>
      <rPr>
        <b/>
        <sz val="10"/>
        <color theme="3"/>
        <rFont val="Arial"/>
        <family val="2"/>
      </rPr>
      <t xml:space="preserve">QUADRO 8 </t>
    </r>
    <r>
      <rPr>
        <sz val="10"/>
        <color theme="3"/>
        <rFont val="Arial"/>
        <family val="2"/>
      </rPr>
      <t>- Número de empresas com trabalhadores envolvidos em formação ou atividade educativa, ou que em substituição da formação receberam compensação, por atividade económica</t>
    </r>
  </si>
  <si>
    <r>
      <rPr>
        <b/>
        <sz val="10"/>
        <color theme="3"/>
        <rFont val="Arial"/>
        <family val="2"/>
      </rPr>
      <t xml:space="preserve">QUADRO 9 </t>
    </r>
    <r>
      <rPr>
        <sz val="10"/>
        <color theme="3"/>
        <rFont val="Arial"/>
        <family val="2"/>
      </rPr>
      <t>- Percentagem de empresas com trabalhadores envolvidos em formação ou atividade educativa, ou que em substituição da formação receberam compensação, por atividade económica</t>
    </r>
  </si>
  <si>
    <r>
      <rPr>
        <b/>
        <sz val="10"/>
        <color theme="3"/>
        <rFont val="Arial"/>
        <family val="2"/>
      </rPr>
      <t>QUADRO 10</t>
    </r>
    <r>
      <rPr>
        <sz val="10"/>
        <color theme="3"/>
        <rFont val="Arial"/>
        <family val="2"/>
      </rPr>
      <t xml:space="preserve"> - Número de trabalhadores envolvidos em formação ou atividade educativa, ou que em substituição da formação receberam compensação, por atividade económica</t>
    </r>
  </si>
  <si>
    <r>
      <rPr>
        <b/>
        <sz val="10"/>
        <color theme="3"/>
        <rFont val="Arial"/>
        <family val="2"/>
      </rPr>
      <t xml:space="preserve">QUADRO 11 </t>
    </r>
    <r>
      <rPr>
        <sz val="10"/>
        <color theme="3"/>
        <rFont val="Arial"/>
        <family val="2"/>
      </rPr>
      <t>- Percentagem de trabalhadores envolvidos em formação ou atividade educativa, ou que em substituição da formação receberam compensação, por atividade económica</t>
    </r>
  </si>
  <si>
    <r>
      <rPr>
        <b/>
        <sz val="10"/>
        <color theme="3"/>
        <rFont val="Arial"/>
        <family val="2"/>
      </rPr>
      <t xml:space="preserve">QUADRO 12 </t>
    </r>
    <r>
      <rPr>
        <sz val="10"/>
        <color theme="3"/>
        <rFont val="Arial"/>
        <family val="2"/>
      </rPr>
      <t>- Número de trabalhadores em ações de formação profissional, segundo o escalão de pessoal ao serviço, por atividade económica</t>
    </r>
  </si>
  <si>
    <r>
      <rPr>
        <b/>
        <sz val="10"/>
        <color theme="3"/>
        <rFont val="Arial"/>
        <family val="2"/>
      </rPr>
      <t>QUADRO 14</t>
    </r>
    <r>
      <rPr>
        <sz val="10"/>
        <color theme="3"/>
        <rFont val="Arial"/>
        <family val="2"/>
      </rPr>
      <t xml:space="preserve"> - Número de trabalhadores em ações de formação segundo o período de referência do direito à formação, por atividade económica</t>
    </r>
  </si>
  <si>
    <r>
      <rPr>
        <b/>
        <sz val="10"/>
        <color theme="3"/>
        <rFont val="Arial"/>
        <family val="2"/>
      </rPr>
      <t>QUADRO 15</t>
    </r>
    <r>
      <rPr>
        <sz val="10"/>
        <color theme="3"/>
        <rFont val="Arial"/>
        <family val="2"/>
      </rPr>
      <t xml:space="preserve"> - Percentagem de trabalhadores em ações de formação segundo o período de referência do direito à formação, por atividade económica</t>
    </r>
  </si>
  <si>
    <r>
      <rPr>
        <b/>
        <sz val="10"/>
        <color theme="3"/>
        <rFont val="Arial"/>
        <family val="2"/>
      </rPr>
      <t>QUADRO 16</t>
    </r>
    <r>
      <rPr>
        <sz val="10"/>
        <color theme="3"/>
        <rFont val="Arial"/>
        <family val="2"/>
      </rPr>
      <t xml:space="preserve"> - Número de trabalhadores em ações de formação, segundo o período de referência do direito à formação, por escalão de pessoal ao serviço</t>
    </r>
  </si>
  <si>
    <r>
      <rPr>
        <b/>
        <sz val="10"/>
        <color theme="3"/>
        <rFont val="Arial"/>
        <family val="2"/>
      </rPr>
      <t xml:space="preserve">QUADRO 17 </t>
    </r>
    <r>
      <rPr>
        <sz val="10"/>
        <color theme="3"/>
        <rFont val="Arial"/>
        <family val="2"/>
      </rPr>
      <t>- Percentagem de trabalhadores em ações de formação segundo o período de referência do direito à formação por escalão de pessoal ao serviço</t>
    </r>
  </si>
  <si>
    <r>
      <rPr>
        <b/>
        <sz val="10"/>
        <color theme="3"/>
        <rFont val="Arial"/>
        <family val="2"/>
      </rPr>
      <t>QUADRO 18</t>
    </r>
    <r>
      <rPr>
        <sz val="10"/>
        <color theme="3"/>
        <rFont val="Arial"/>
        <family val="2"/>
      </rPr>
      <t xml:space="preserve"> - Número de trabalhadores em ações de formação segundo a iniciativa da formação, por atividade económica</t>
    </r>
  </si>
  <si>
    <r>
      <rPr>
        <b/>
        <sz val="10"/>
        <color theme="3"/>
        <rFont val="Arial"/>
        <family val="2"/>
      </rPr>
      <t>QUADRO 19</t>
    </r>
    <r>
      <rPr>
        <sz val="10"/>
        <color theme="3"/>
        <rFont val="Arial"/>
        <family val="2"/>
      </rPr>
      <t xml:space="preserve"> - Percentagem de trabalhadores em ações de formação segundo a iniciativa da formação, por atividade económica</t>
    </r>
  </si>
  <si>
    <r>
      <rPr>
        <b/>
        <sz val="10"/>
        <color theme="3"/>
        <rFont val="Arial"/>
        <family val="2"/>
      </rPr>
      <t>QUADRO 20</t>
    </r>
    <r>
      <rPr>
        <sz val="10"/>
        <color theme="3"/>
        <rFont val="Arial"/>
        <family val="2"/>
      </rPr>
      <t xml:space="preserve"> - Número de trabalhadores em ações de formação profissional segundo o tipo de horário em que decorreram, por atividade económica</t>
    </r>
  </si>
  <si>
    <r>
      <rPr>
        <b/>
        <sz val="10"/>
        <color theme="3"/>
        <rFont val="Arial"/>
        <family val="2"/>
      </rPr>
      <t xml:space="preserve">QUADRO 21 </t>
    </r>
    <r>
      <rPr>
        <sz val="10"/>
        <color theme="3"/>
        <rFont val="Arial"/>
        <family val="2"/>
      </rPr>
      <t>- Percentagem de trabalhadores em ações de formação profissional segundo o tipo de horário em que decorreram, por atividade económica</t>
    </r>
  </si>
  <si>
    <r>
      <rPr>
        <b/>
        <sz val="10"/>
        <color theme="3"/>
        <rFont val="Arial"/>
        <family val="2"/>
      </rPr>
      <t>QUADRO 22</t>
    </r>
    <r>
      <rPr>
        <sz val="10"/>
        <color theme="3"/>
        <rFont val="Arial"/>
        <family val="2"/>
      </rPr>
      <t xml:space="preserve"> - Número de trabalhadores em ações de formação segundo as entidades formadoras a que recorreram, por atividade económica</t>
    </r>
  </si>
  <si>
    <r>
      <rPr>
        <b/>
        <sz val="10"/>
        <color theme="3"/>
        <rFont val="Arial"/>
        <family val="2"/>
      </rPr>
      <t xml:space="preserve">QUADRO 23 </t>
    </r>
    <r>
      <rPr>
        <sz val="10"/>
        <color theme="3"/>
        <rFont val="Arial"/>
        <family val="2"/>
      </rPr>
      <t>- Percentagem de trabalhadores em ações de formação segundo as entidades formadoras a que recorreram, por atividade económica</t>
    </r>
  </si>
  <si>
    <r>
      <rPr>
        <b/>
        <sz val="10"/>
        <color theme="3"/>
        <rFont val="Arial"/>
        <family val="2"/>
      </rPr>
      <t>QUADRO 24</t>
    </r>
    <r>
      <rPr>
        <sz val="10"/>
        <color theme="3"/>
        <rFont val="Arial"/>
        <family val="2"/>
      </rPr>
      <t xml:space="preserve"> - Participações em ações de formação e sua distribuição percentual segundo a área de educação e formação</t>
    </r>
  </si>
  <si>
    <r>
      <rPr>
        <b/>
        <sz val="10"/>
        <color theme="3"/>
        <rFont val="Arial"/>
        <family val="2"/>
      </rPr>
      <t xml:space="preserve">QUADRO 25 </t>
    </r>
    <r>
      <rPr>
        <sz val="10"/>
        <color theme="3"/>
        <rFont val="Arial"/>
        <family val="2"/>
      </rPr>
      <t>- Duração das ações de formação (nº de horas) e distribuição percentual segundo a área de educação e formação</t>
    </r>
  </si>
  <si>
    <r>
      <rPr>
        <b/>
        <sz val="10"/>
        <color theme="3"/>
        <rFont val="Arial"/>
        <family val="2"/>
      </rPr>
      <t>QUADRO 26</t>
    </r>
    <r>
      <rPr>
        <sz val="10"/>
        <color theme="3"/>
        <rFont val="Arial"/>
        <family val="2"/>
      </rPr>
      <t xml:space="preserve"> - Número de trabalhadores em ações de formação profissional e percentagem relativamente ao total segundo o sexo, por atividade económica</t>
    </r>
  </si>
  <si>
    <r>
      <rPr>
        <b/>
        <sz val="10"/>
        <color theme="3"/>
        <rFont val="Arial"/>
        <family val="2"/>
      </rPr>
      <t xml:space="preserve">QUADRO 27 </t>
    </r>
    <r>
      <rPr>
        <sz val="10"/>
        <color theme="3"/>
        <rFont val="Arial"/>
        <family val="2"/>
      </rPr>
      <t>- Número de trabalhadores em ações de formação profissional segundo o escalão etário, por atividade económica</t>
    </r>
  </si>
  <si>
    <r>
      <rPr>
        <b/>
        <sz val="10"/>
        <color theme="3"/>
        <rFont val="Arial"/>
        <family val="2"/>
      </rPr>
      <t xml:space="preserve">QUADRO 28 </t>
    </r>
    <r>
      <rPr>
        <sz val="10"/>
        <color theme="3"/>
        <rFont val="Arial"/>
        <family val="2"/>
      </rPr>
      <t>- Percentagem de trabalhadores em ações de formação profissional relativamente ao total de trabalhadores, segundo o escalão etário por atividade económica</t>
    </r>
  </si>
  <si>
    <r>
      <rPr>
        <b/>
        <sz val="10"/>
        <color theme="3"/>
        <rFont val="Arial"/>
        <family val="2"/>
      </rPr>
      <t xml:space="preserve">QUADRO 29 </t>
    </r>
    <r>
      <rPr>
        <sz val="10"/>
        <color theme="3"/>
        <rFont val="Arial"/>
        <family val="2"/>
      </rPr>
      <t>- Número de trabalhadores em ações de formação profissional segundo as habilitações, por atividade económica</t>
    </r>
  </si>
  <si>
    <r>
      <rPr>
        <b/>
        <sz val="10"/>
        <color theme="3"/>
        <rFont val="Arial"/>
        <family val="2"/>
      </rPr>
      <t>QUADRO 30</t>
    </r>
    <r>
      <rPr>
        <sz val="10"/>
        <color theme="3"/>
        <rFont val="Arial"/>
        <family val="2"/>
      </rPr>
      <t xml:space="preserve"> - Percentagem de trabalhadores em ações de formação profissional relativamente ao total de trabalhadores, segundo as habilitações por atividade económica</t>
    </r>
  </si>
  <si>
    <r>
      <rPr>
        <b/>
        <sz val="10"/>
        <color theme="3"/>
        <rFont val="Arial"/>
        <family val="2"/>
      </rPr>
      <t>QUADRO 31</t>
    </r>
    <r>
      <rPr>
        <sz val="10"/>
        <color theme="3"/>
        <rFont val="Arial"/>
        <family val="2"/>
      </rPr>
      <t xml:space="preserve"> - Número de trabalhadores em ações de formação profissional segundo a profissão (CPP-10), por atividade económica</t>
    </r>
  </si>
  <si>
    <r>
      <rPr>
        <b/>
        <sz val="10"/>
        <color theme="3"/>
        <rFont val="Arial"/>
        <family val="2"/>
      </rPr>
      <t>QUADRO 32</t>
    </r>
    <r>
      <rPr>
        <sz val="10"/>
        <color theme="3"/>
        <rFont val="Arial"/>
        <family val="2"/>
      </rPr>
      <t xml:space="preserve"> - Percentagem de trabalhadores em ações de formação profissional relativamente ao total de trabalhadores, segundo a profissão (CPP-10), por atividade económica</t>
    </r>
  </si>
  <si>
    <r>
      <rPr>
        <b/>
        <sz val="10"/>
        <color theme="3"/>
        <rFont val="Arial"/>
        <family val="2"/>
      </rPr>
      <t xml:space="preserve">QUADRO 33 </t>
    </r>
    <r>
      <rPr>
        <sz val="10"/>
        <color theme="3"/>
        <rFont val="Arial"/>
        <family val="2"/>
      </rPr>
      <t>- Total de horas de formação promovida pelas empresas, segundo o escalão de pessoal ao serviço por atividade económica</t>
    </r>
  </si>
  <si>
    <r>
      <rPr>
        <b/>
        <sz val="10"/>
        <color theme="3"/>
        <rFont val="Arial"/>
        <family val="2"/>
      </rPr>
      <t>QUADRO 34</t>
    </r>
    <r>
      <rPr>
        <sz val="10"/>
        <color theme="3"/>
        <rFont val="Arial"/>
        <family val="2"/>
      </rPr>
      <t xml:space="preserve"> - Média de horas de formação por trabalhador segundo o escalão de pessoal ao serviço, por atividade económica</t>
    </r>
  </si>
  <si>
    <r>
      <rPr>
        <b/>
        <sz val="10"/>
        <color theme="3"/>
        <rFont val="Arial"/>
        <family val="2"/>
      </rPr>
      <t>QUADRO 35</t>
    </r>
    <r>
      <rPr>
        <sz val="10"/>
        <color theme="3"/>
        <rFont val="Arial"/>
        <family val="2"/>
      </rPr>
      <t xml:space="preserve"> - Total de custos de formação profissional, segundo os componentes do custo por atividade económica</t>
    </r>
  </si>
  <si>
    <r>
      <rPr>
        <b/>
        <sz val="10"/>
        <color theme="3"/>
        <rFont val="Arial"/>
        <family val="2"/>
      </rPr>
      <t>QUADRO 36</t>
    </r>
    <r>
      <rPr>
        <sz val="10"/>
        <color theme="3"/>
        <rFont val="Arial"/>
        <family val="2"/>
      </rPr>
      <t xml:space="preserve"> - Total de custos de formação profissional, segundo o escalão de pessoal ao serviço, por atividade económica</t>
    </r>
  </si>
  <si>
    <r>
      <rPr>
        <b/>
        <sz val="10"/>
        <color theme="3"/>
        <rFont val="Arial"/>
        <family val="2"/>
      </rPr>
      <t>QUADRO 37</t>
    </r>
    <r>
      <rPr>
        <sz val="10"/>
        <color theme="3"/>
        <rFont val="Arial"/>
        <family val="2"/>
      </rPr>
      <t xml:space="preserve"> - Número de empresas que declararam custos de formação profissional, segundo o escalão de pessoal ao serviço, por atividade económica</t>
    </r>
  </si>
  <si>
    <r>
      <rPr>
        <b/>
        <sz val="10"/>
        <color theme="3"/>
        <rFont val="Arial"/>
        <family val="2"/>
      </rPr>
      <t>QUADRO 38</t>
    </r>
    <r>
      <rPr>
        <sz val="10"/>
        <color theme="3"/>
        <rFont val="Arial"/>
        <family val="2"/>
      </rPr>
      <t xml:space="preserve"> - Número de formandos em empresas que declararam custos de formação profissional, segundo o escalão de pessoal ao serviço, por atividade económica</t>
    </r>
  </si>
  <si>
    <r>
      <rPr>
        <b/>
        <sz val="10"/>
        <color theme="3"/>
        <rFont val="Arial"/>
        <family val="2"/>
      </rPr>
      <t>QUADRO 39</t>
    </r>
    <r>
      <rPr>
        <sz val="10"/>
        <color theme="3"/>
        <rFont val="Arial"/>
        <family val="2"/>
      </rPr>
      <t xml:space="preserve"> - Média de custos com formação, por formando, segundo o escalão de pessoal ao serviço, por atividade económica</t>
    </r>
  </si>
  <si>
    <r>
      <rPr>
        <b/>
        <sz val="10"/>
        <color theme="3"/>
        <rFont val="Arial"/>
        <family val="2"/>
      </rPr>
      <t>QUADRO 40</t>
    </r>
    <r>
      <rPr>
        <sz val="10"/>
        <color theme="3"/>
        <rFont val="Arial"/>
        <family val="2"/>
      </rPr>
      <t xml:space="preserve"> - Evolução dos principais indicadores de formação profissional (2017, 2016, 2015), por atividade económica</t>
    </r>
  </si>
  <si>
    <t>*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frequência da formação ou a compensação financeira.</t>
  </si>
  <si>
    <t>Centro de Emprego e/ou de Formação Profissional de Gestão Direta</t>
  </si>
  <si>
    <t xml:space="preserve">Associações de Empregadores ou Outras Associações Empresariais </t>
  </si>
  <si>
    <t>Centro de Formação Profissional de Gestão Participada (Centros Protocolares)</t>
  </si>
  <si>
    <t>10 Indústrias alimentares</t>
  </si>
  <si>
    <t>11 Indústria das bebidas</t>
  </si>
  <si>
    <t>12 Indústria do tabaco</t>
  </si>
  <si>
    <t xml:space="preserve">13 Fabricação de têxteis </t>
  </si>
  <si>
    <t>14 Indústria do vestuário</t>
  </si>
  <si>
    <t>15 Indústria do couro e dos produtos do couro</t>
  </si>
  <si>
    <t>16 Ind. mad. e cortiça e suas obras, exc. mobil.; fabr. cest.e espart.</t>
  </si>
  <si>
    <t>17 Fabricação de pasta, de papel, de cartão e seus artigos</t>
  </si>
  <si>
    <t>18 Impressão e reprodução de suportes gravados</t>
  </si>
  <si>
    <t>19 Fabr. coque, prod. petrolíferos refinados e aglom. de comb.</t>
  </si>
  <si>
    <t>20 Fabr. prod. químicos e fibras sintét./artificiais, exc. prod. farm.</t>
  </si>
  <si>
    <t>21 Fabr. produtos farmacêuticos de base e de  preparações farm.</t>
  </si>
  <si>
    <t>22 Fabricação de artigos de borracha e de matérias plásticas</t>
  </si>
  <si>
    <t xml:space="preserve">23 Fabrico de outros produtos minerais não metálicos </t>
  </si>
  <si>
    <t>24 Indústrias metalúrgicas de base</t>
  </si>
  <si>
    <t>25 Fabricação de produtos metálicos, excepto máquinas e equip.</t>
  </si>
  <si>
    <t>26 Fab. eq. Inform., eq. p/ comunicações e prod. electrón. e ópticos</t>
  </si>
  <si>
    <t>27 Fabricação de equipamento elétrico</t>
  </si>
  <si>
    <t>28 Fabricação de máquinas e de equipamentos, n.e.</t>
  </si>
  <si>
    <t>29 Fab. veíc. auto., reboques, semi-reboques e comp. p/ veíc. auto.</t>
  </si>
  <si>
    <t>30 Fabricação de outro equipamento de transporte</t>
  </si>
  <si>
    <t>31 Fabrico de mobiliário e de colchões</t>
  </si>
  <si>
    <t>32 Outras indústrias transformadoras</t>
  </si>
  <si>
    <t>33 Reparação, manutenção e instalação de máquinas e equip.</t>
  </si>
  <si>
    <t>45 Comércio, manutenção e reparação de veículos auto. e motociclos</t>
  </si>
  <si>
    <t>46 Comércio por grosso, exceto veíc. auto. e motociclos</t>
  </si>
  <si>
    <t>47 Comércio a retalho,  exceto veíc. auto. e motociclos</t>
  </si>
  <si>
    <t>31 Ciências sociais e do comportamento</t>
  </si>
  <si>
    <t>32 Informação e Jornalismo</t>
  </si>
  <si>
    <t>34 Ciências Empresariais</t>
  </si>
  <si>
    <t>341-342  Comercio, Marketing e Publicidade</t>
  </si>
  <si>
    <t>343-345  Finanças, Contabilidade e Gestão</t>
  </si>
  <si>
    <t>346  Secretariado e trabalho administrativo</t>
  </si>
  <si>
    <t>347  Enquadramento na organização/empresa</t>
  </si>
  <si>
    <t>349  Ciências empresariais - programas não classificados noutra área de formação</t>
  </si>
  <si>
    <t>38 Direito</t>
  </si>
  <si>
    <t>42/44/46 Ciências da Vida/Ciências Físicas/Matemática e Estatística</t>
  </si>
  <si>
    <t>48 Informática</t>
  </si>
  <si>
    <t>52 Engenharia e Técnicas afins</t>
  </si>
  <si>
    <t>54 Indústrias Transformadoras</t>
  </si>
  <si>
    <t>58 Arquitetura e Construção</t>
  </si>
  <si>
    <t>86 Serviços de Segurança</t>
  </si>
  <si>
    <t>81-85 Serviços Sociais/Transportes/Ambiente</t>
  </si>
  <si>
    <t>862 Segurança e higiene no trabalho</t>
  </si>
  <si>
    <t>861;863-869  Outras serviços de segurança</t>
  </si>
  <si>
    <t>21 Artes</t>
  </si>
  <si>
    <t>22 Humanidades</t>
  </si>
  <si>
    <t>222 Linguas Estrangeiras</t>
  </si>
  <si>
    <t xml:space="preserve">221; 223-229 Outras humanidades </t>
  </si>
  <si>
    <t>2023, 2022 e 2021</t>
  </si>
  <si>
    <t>EVOLUÇÃO DOS PRINCIPAIS INDICADORES DE FORMAÇÃO PROFISSIONAL (2023, 2022 e 2021), POR ATIVIDADE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</si>
</sst>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
    <numFmt numFmtId="167" formatCode="#\ ###\ ###"/>
  </numFmts>
  <fonts count="23" x14ac:knownFonts="1">
    <font>
      <sz val="11"/>
      <color theme="1"/>
      <name val="Calibri"/>
      <family val="2"/>
      <scheme val="minor"/>
    </font>
    <font>
      <sz val="10"/>
      <name val="Arial"/>
      <family val="2"/>
    </font>
    <font>
      <sz val="10"/>
      <name val="Arial"/>
      <family val="2"/>
    </font>
    <font>
      <sz val="9"/>
      <name val="Berlin Sans FB"/>
      <family val="2"/>
    </font>
    <font>
      <sz val="9"/>
      <name val="Agency FB"/>
      <family val="2"/>
    </font>
    <font>
      <sz val="7"/>
      <name val="Berlin Sans FB"/>
      <family val="2"/>
    </font>
    <font>
      <sz val="11"/>
      <color theme="1"/>
      <name val="Calibri"/>
      <family val="2"/>
      <scheme val="minor"/>
    </font>
    <font>
      <sz val="10"/>
      <name val="Arial"/>
      <family val="2"/>
    </font>
    <font>
      <sz val="8"/>
      <name val="Arial"/>
      <family val="2"/>
    </font>
    <font>
      <sz val="10"/>
      <name val="Arial"/>
      <family val="2"/>
    </font>
    <font>
      <sz val="7"/>
      <name val="Arial"/>
      <family val="2"/>
    </font>
    <font>
      <sz val="8"/>
      <color theme="1"/>
      <name val="Arial"/>
      <family val="2"/>
    </font>
    <font>
      <b/>
      <sz val="11"/>
      <color theme="1"/>
      <name val="Arial"/>
      <family val="2"/>
    </font>
    <font>
      <sz val="9"/>
      <color theme="1"/>
      <name val="Arial"/>
      <family val="2"/>
    </font>
    <font>
      <b/>
      <sz val="9"/>
      <color theme="1"/>
      <name val="Arial"/>
      <family val="2"/>
    </font>
    <font>
      <b/>
      <sz val="8"/>
      <name val="Arial"/>
      <family val="2"/>
    </font>
    <font>
      <b/>
      <sz val="8"/>
      <color theme="1"/>
      <name val="Arial"/>
      <family val="2"/>
    </font>
    <font>
      <u/>
      <sz val="11"/>
      <color theme="10"/>
      <name val="Calibri"/>
      <family val="2"/>
      <scheme val="minor"/>
    </font>
    <font>
      <sz val="10"/>
      <color theme="3"/>
      <name val="Arial"/>
      <family val="2"/>
    </font>
    <font>
      <sz val="12"/>
      <color theme="3"/>
      <name val="Arial"/>
      <family val="2"/>
    </font>
    <font>
      <b/>
      <sz val="10"/>
      <color theme="3"/>
      <name val="Arial"/>
      <family val="2"/>
    </font>
    <font>
      <sz val="11"/>
      <color theme="1"/>
      <name val="Arial"/>
      <family val="2"/>
    </font>
    <font>
      <b/>
      <sz val="9"/>
      <name val="Agency FB"/>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99BA56"/>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84">
    <xf numFmtId="0" fontId="0" fillId="0" borderId="0"/>
    <xf numFmtId="0" fontId="1" fillId="0" borderId="0"/>
    <xf numFmtId="165" fontId="1" fillId="0" borderId="0" applyFont="0" applyFill="0" applyBorder="0" applyAlignment="0" applyProtection="0"/>
    <xf numFmtId="0" fontId="2" fillId="0" borderId="0"/>
    <xf numFmtId="0" fontId="1" fillId="0" borderId="0"/>
    <xf numFmtId="0" fontId="7" fillId="0" borderId="0"/>
    <xf numFmtId="0" fontId="9" fillId="0" borderId="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1" fillId="0" borderId="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1" fillId="0" borderId="0"/>
    <xf numFmtId="0" fontId="6" fillId="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2" borderId="3" applyNumberFormat="0" applyFont="0" applyAlignment="0" applyProtection="0"/>
    <xf numFmtId="0" fontId="6" fillId="2" borderId="3" applyNumberFormat="0" applyFont="0" applyAlignment="0" applyProtection="0"/>
    <xf numFmtId="0" fontId="17" fillId="0" borderId="0" applyNumberFormat="0" applyFill="0" applyBorder="0" applyAlignment="0" applyProtection="0"/>
    <xf numFmtId="0" fontId="1" fillId="0" borderId="0"/>
  </cellStyleXfs>
  <cellXfs count="190">
    <xf numFmtId="0" fontId="0" fillId="0" borderId="0" xfId="0"/>
    <xf numFmtId="0" fontId="4" fillId="0" borderId="0" xfId="1" applyFont="1"/>
    <xf numFmtId="1" fontId="3" fillId="0" borderId="0" xfId="1" applyNumberFormat="1" applyFont="1" applyAlignment="1">
      <alignment vertical="center"/>
    </xf>
    <xf numFmtId="0" fontId="4" fillId="0" borderId="0" xfId="1" applyFont="1" applyAlignment="1">
      <alignment horizontal="right"/>
    </xf>
    <xf numFmtId="1" fontId="3" fillId="0" borderId="0" xfId="1" applyNumberFormat="1" applyFont="1" applyAlignment="1">
      <alignment horizontal="right" vertical="center"/>
    </xf>
    <xf numFmtId="0" fontId="3" fillId="0" borderId="0" xfId="1" applyFont="1"/>
    <xf numFmtId="0" fontId="5" fillId="0" borderId="0" xfId="1" applyFont="1" applyAlignment="1">
      <alignment vertical="top" wrapText="1"/>
    </xf>
    <xf numFmtId="3" fontId="4" fillId="0" borderId="0" xfId="1" applyNumberFormat="1" applyFont="1"/>
    <xf numFmtId="167" fontId="8" fillId="0" borderId="0" xfId="0" applyNumberFormat="1" applyFont="1" applyAlignment="1">
      <alignment horizontal="right"/>
    </xf>
    <xf numFmtId="3" fontId="4" fillId="0" borderId="0" xfId="1" applyNumberFormat="1" applyFont="1" applyAlignment="1">
      <alignment horizontal="right"/>
    </xf>
    <xf numFmtId="0" fontId="8" fillId="0" borderId="0" xfId="1" applyFont="1"/>
    <xf numFmtId="0" fontId="8" fillId="0" borderId="0" xfId="1" applyFont="1" applyAlignment="1">
      <alignment horizontal="right"/>
    </xf>
    <xf numFmtId="166" fontId="8" fillId="0" borderId="0" xfId="1" applyNumberFormat="1" applyFont="1" applyAlignment="1">
      <alignment vertical="center"/>
    </xf>
    <xf numFmtId="166" fontId="8" fillId="0" borderId="0" xfId="1" applyNumberFormat="1" applyFont="1" applyAlignment="1">
      <alignment horizontal="right" vertical="center"/>
    </xf>
    <xf numFmtId="3" fontId="8" fillId="0" borderId="0" xfId="1" applyNumberFormat="1" applyFont="1" applyAlignment="1">
      <alignment horizontal="right" vertical="center"/>
    </xf>
    <xf numFmtId="3" fontId="8" fillId="0" borderId="0" xfId="1" applyNumberFormat="1" applyFont="1" applyAlignment="1">
      <alignment vertical="center"/>
    </xf>
    <xf numFmtId="1" fontId="8" fillId="0" borderId="0" xfId="1" applyNumberFormat="1" applyFont="1" applyAlignment="1">
      <alignment horizontal="right"/>
    </xf>
    <xf numFmtId="1" fontId="8" fillId="0" borderId="0" xfId="1" applyNumberFormat="1" applyFont="1" applyAlignment="1">
      <alignment vertical="center"/>
    </xf>
    <xf numFmtId="3" fontId="8" fillId="0" borderId="0" xfId="1" applyNumberFormat="1" applyFont="1" applyAlignment="1">
      <alignment horizontal="right"/>
    </xf>
    <xf numFmtId="3" fontId="8" fillId="0" borderId="0" xfId="1" applyNumberFormat="1" applyFont="1"/>
    <xf numFmtId="164" fontId="8" fillId="0" borderId="0" xfId="1" applyNumberFormat="1" applyFont="1" applyAlignment="1">
      <alignment vertical="center"/>
    </xf>
    <xf numFmtId="0" fontId="8" fillId="0" borderId="0" xfId="1" applyFont="1" applyAlignment="1">
      <alignment vertical="top" wrapText="1"/>
    </xf>
    <xf numFmtId="0" fontId="8" fillId="0" borderId="0" xfId="5" applyFont="1"/>
    <xf numFmtId="0" fontId="8" fillId="0" borderId="0" xfId="5" applyFont="1" applyAlignment="1">
      <alignment horizontal="right"/>
    </xf>
    <xf numFmtId="166" fontId="8" fillId="0" borderId="0" xfId="5" applyNumberFormat="1" applyFont="1" applyAlignment="1">
      <alignment vertical="center"/>
    </xf>
    <xf numFmtId="0" fontId="8" fillId="0" borderId="0" xfId="1" applyFont="1" applyAlignment="1">
      <alignment wrapText="1"/>
    </xf>
    <xf numFmtId="0" fontId="8" fillId="0" borderId="0" xfId="1" applyFont="1" applyAlignment="1">
      <alignment horizontal="right" wrapText="1"/>
    </xf>
    <xf numFmtId="0" fontId="8" fillId="0" borderId="0" xfId="4" applyFont="1"/>
    <xf numFmtId="0" fontId="8" fillId="0" borderId="0" xfId="4" applyFont="1" applyAlignment="1">
      <alignment horizontal="right"/>
    </xf>
    <xf numFmtId="166" fontId="8" fillId="0" borderId="0" xfId="4" applyNumberFormat="1" applyFont="1" applyAlignment="1">
      <alignment vertical="center"/>
    </xf>
    <xf numFmtId="3" fontId="8" fillId="0" borderId="0" xfId="4" applyNumberFormat="1" applyFont="1" applyAlignment="1">
      <alignment vertical="center"/>
    </xf>
    <xf numFmtId="0" fontId="8" fillId="0" borderId="0" xfId="4" applyFont="1" applyAlignment="1">
      <alignment vertical="top" wrapText="1"/>
    </xf>
    <xf numFmtId="164" fontId="8" fillId="0" borderId="0" xfId="1" applyNumberFormat="1" applyFont="1" applyAlignment="1">
      <alignment horizontal="right" vertical="center"/>
    </xf>
    <xf numFmtId="0" fontId="10" fillId="0" borderId="0" xfId="1" applyFont="1"/>
    <xf numFmtId="0" fontId="10" fillId="0" borderId="0" xfId="4" applyFont="1"/>
    <xf numFmtId="4" fontId="8" fillId="0" borderId="0" xfId="1" applyNumberFormat="1" applyFont="1" applyAlignment="1">
      <alignment vertical="center"/>
    </xf>
    <xf numFmtId="166" fontId="4" fillId="0" borderId="0" xfId="1" applyNumberFormat="1" applyFont="1"/>
    <xf numFmtId="0" fontId="12" fillId="0" borderId="0" xfId="0" applyFont="1" applyAlignment="1">
      <alignment horizontal="right" vertical="center"/>
    </xf>
    <xf numFmtId="0" fontId="15" fillId="15" borderId="0" xfId="1" applyFont="1" applyFill="1" applyAlignment="1">
      <alignment horizontal="right" vertical="top"/>
    </xf>
    <xf numFmtId="3" fontId="16" fillId="0" borderId="1" xfId="1" applyNumberFormat="1" applyFont="1" applyBorder="1" applyAlignment="1">
      <alignment vertical="center"/>
    </xf>
    <xf numFmtId="3" fontId="15" fillId="0" borderId="1" xfId="1" applyNumberFormat="1" applyFont="1" applyBorder="1" applyAlignment="1">
      <alignment vertical="center"/>
    </xf>
    <xf numFmtId="0" fontId="15" fillId="0" borderId="0" xfId="1" applyFont="1"/>
    <xf numFmtId="0" fontId="15" fillId="0" borderId="0" xfId="1" applyFont="1" applyAlignment="1">
      <alignment horizontal="center" vertical="center"/>
    </xf>
    <xf numFmtId="0" fontId="15" fillId="0" borderId="0" xfId="1" applyFont="1" applyAlignment="1">
      <alignment horizontal="center" vertical="center" wrapText="1"/>
    </xf>
    <xf numFmtId="0" fontId="15" fillId="15" borderId="2" xfId="1" applyFont="1" applyFill="1" applyBorder="1"/>
    <xf numFmtId="0" fontId="15" fillId="15" borderId="0" xfId="1" applyFont="1" applyFill="1" applyAlignment="1">
      <alignment horizontal="right"/>
    </xf>
    <xf numFmtId="0" fontId="8" fillId="15" borderId="0" xfId="1" applyFont="1" applyFill="1" applyAlignment="1">
      <alignment horizontal="right" vertical="top"/>
    </xf>
    <xf numFmtId="3" fontId="8" fillId="0" borderId="2" xfId="1" quotePrefix="1" applyNumberFormat="1" applyFont="1" applyBorder="1" applyAlignment="1">
      <alignment horizontal="right" vertical="center"/>
    </xf>
    <xf numFmtId="0" fontId="15" fillId="15" borderId="0" xfId="1" applyFont="1" applyFill="1" applyAlignment="1">
      <alignment horizontal="center" vertical="center"/>
    </xf>
    <xf numFmtId="0" fontId="15" fillId="15" borderId="0" xfId="5" applyFont="1" applyFill="1" applyAlignment="1">
      <alignment horizontal="right" vertical="center"/>
    </xf>
    <xf numFmtId="0" fontId="15" fillId="15" borderId="0" xfId="4" applyFont="1" applyFill="1" applyAlignment="1">
      <alignment horizontal="right" vertical="top"/>
    </xf>
    <xf numFmtId="0" fontId="15" fillId="15" borderId="0" xfId="4" applyFont="1" applyFill="1" applyAlignment="1">
      <alignment horizontal="center" vertical="center" wrapText="1"/>
    </xf>
    <xf numFmtId="164" fontId="8" fillId="0" borderId="2" xfId="1" applyNumberFormat="1" applyFont="1" applyBorder="1" applyAlignment="1">
      <alignment horizontal="right" vertical="center"/>
    </xf>
    <xf numFmtId="1" fontId="8" fillId="0" borderId="0" xfId="1" applyNumberFormat="1" applyFont="1" applyAlignment="1">
      <alignment horizontal="right" vertical="center"/>
    </xf>
    <xf numFmtId="0" fontId="15" fillId="15" borderId="0" xfId="1" applyFont="1" applyFill="1" applyAlignment="1">
      <alignment horizontal="right" vertical="center"/>
    </xf>
    <xf numFmtId="164" fontId="4" fillId="0" borderId="0" xfId="1" applyNumberFormat="1" applyFont="1"/>
    <xf numFmtId="3" fontId="15" fillId="0" borderId="1" xfId="1" applyNumberFormat="1" applyFont="1" applyBorder="1" applyAlignment="1">
      <alignment horizontal="right" vertical="center"/>
    </xf>
    <xf numFmtId="3" fontId="8" fillId="0" borderId="0" xfId="1" quotePrefix="1" applyNumberFormat="1" applyFont="1" applyAlignment="1">
      <alignment horizontal="right" vertical="center"/>
    </xf>
    <xf numFmtId="3" fontId="15" fillId="0" borderId="0" xfId="1" applyNumberFormat="1" applyFont="1" applyAlignment="1">
      <alignment vertical="center"/>
    </xf>
    <xf numFmtId="3" fontId="15" fillId="0" borderId="0" xfId="1" applyNumberFormat="1" applyFont="1" applyAlignment="1">
      <alignment horizontal="right" vertical="center"/>
    </xf>
    <xf numFmtId="3" fontId="15" fillId="0" borderId="2" xfId="1" applyNumberFormat="1" applyFont="1" applyBorder="1" applyAlignment="1">
      <alignment vertical="center"/>
    </xf>
    <xf numFmtId="3" fontId="16" fillId="0" borderId="0" xfId="1" applyNumberFormat="1" applyFont="1" applyAlignment="1">
      <alignment vertical="center"/>
    </xf>
    <xf numFmtId="3" fontId="16" fillId="0" borderId="0" xfId="1" applyNumberFormat="1" applyFont="1" applyAlignment="1">
      <alignment horizontal="right" vertical="center"/>
    </xf>
    <xf numFmtId="164" fontId="15" fillId="0" borderId="1" xfId="1" applyNumberFormat="1" applyFont="1" applyBorder="1" applyAlignment="1">
      <alignment vertical="center"/>
    </xf>
    <xf numFmtId="164" fontId="15" fillId="0" borderId="0" xfId="1" applyNumberFormat="1" applyFont="1" applyAlignment="1">
      <alignment vertical="center"/>
    </xf>
    <xf numFmtId="164" fontId="15" fillId="0" borderId="0" xfId="1" applyNumberFormat="1" applyFont="1" applyAlignment="1">
      <alignment horizontal="right" vertical="center"/>
    </xf>
    <xf numFmtId="166" fontId="15" fillId="0" borderId="1" xfId="1" applyNumberFormat="1" applyFont="1" applyBorder="1" applyAlignment="1">
      <alignment vertical="center"/>
    </xf>
    <xf numFmtId="166" fontId="15" fillId="0" borderId="0" xfId="1" applyNumberFormat="1" applyFont="1" applyAlignment="1">
      <alignment vertical="center"/>
    </xf>
    <xf numFmtId="166" fontId="15" fillId="0" borderId="1" xfId="1" applyNumberFormat="1" applyFont="1" applyBorder="1" applyAlignment="1">
      <alignment horizontal="right" vertical="center"/>
    </xf>
    <xf numFmtId="0" fontId="4" fillId="0" borderId="0" xfId="1" applyFont="1" applyAlignment="1">
      <alignment horizontal="right" vertical="center"/>
    </xf>
    <xf numFmtId="164" fontId="15" fillId="0" borderId="1" xfId="1" applyNumberFormat="1" applyFont="1" applyBorder="1" applyAlignment="1">
      <alignment horizontal="right" vertical="center"/>
    </xf>
    <xf numFmtId="3" fontId="15" fillId="0" borderId="1" xfId="4" applyNumberFormat="1" applyFont="1" applyBorder="1" applyAlignment="1">
      <alignment vertical="center"/>
    </xf>
    <xf numFmtId="166" fontId="15" fillId="0" borderId="1" xfId="4" applyNumberFormat="1" applyFont="1" applyBorder="1" applyAlignment="1">
      <alignment vertical="center"/>
    </xf>
    <xf numFmtId="4" fontId="15" fillId="0" borderId="0" xfId="1" applyNumberFormat="1" applyFont="1" applyAlignment="1">
      <alignment vertical="center"/>
    </xf>
    <xf numFmtId="0" fontId="18" fillId="0" borderId="0" xfId="82" applyFont="1" applyBorder="1" applyAlignment="1">
      <alignment horizontal="left" vertical="center" wrapText="1"/>
    </xf>
    <xf numFmtId="0" fontId="18" fillId="0" borderId="0" xfId="46" applyFont="1" applyAlignment="1">
      <alignment horizontal="left" vertical="center" wrapText="1"/>
    </xf>
    <xf numFmtId="0" fontId="19" fillId="0" borderId="0" xfId="46" applyFont="1" applyAlignment="1">
      <alignment horizontal="left" vertical="center" wrapText="1"/>
    </xf>
    <xf numFmtId="0" fontId="18" fillId="0" borderId="0" xfId="82" applyFont="1"/>
    <xf numFmtId="0" fontId="10" fillId="0" borderId="0" xfId="1" applyFont="1" applyAlignment="1">
      <alignment vertical="top" wrapText="1"/>
    </xf>
    <xf numFmtId="3" fontId="11" fillId="0" borderId="0" xfId="1" applyNumberFormat="1" applyFont="1" applyAlignment="1">
      <alignment vertical="center"/>
    </xf>
    <xf numFmtId="3" fontId="11" fillId="0" borderId="0" xfId="1" applyNumberFormat="1" applyFont="1" applyAlignment="1">
      <alignment horizontal="right" vertical="center"/>
    </xf>
    <xf numFmtId="3" fontId="11" fillId="0" borderId="2" xfId="1" applyNumberFormat="1" applyFont="1" applyBorder="1" applyAlignment="1">
      <alignment vertical="center"/>
    </xf>
    <xf numFmtId="3" fontId="11" fillId="0" borderId="0" xfId="1" applyNumberFormat="1" applyFont="1" applyAlignment="1">
      <alignment vertical="center" wrapText="1"/>
    </xf>
    <xf numFmtId="3" fontId="11" fillId="0" borderId="2" xfId="1" applyNumberFormat="1" applyFont="1" applyBorder="1" applyAlignment="1">
      <alignment vertical="center" wrapText="1"/>
    </xf>
    <xf numFmtId="164" fontId="8" fillId="0" borderId="0" xfId="1" applyNumberFormat="1" applyFont="1" applyAlignment="1">
      <alignment vertical="center" wrapText="1"/>
    </xf>
    <xf numFmtId="164" fontId="8" fillId="0" borderId="2" xfId="1" applyNumberFormat="1" applyFont="1" applyBorder="1" applyAlignment="1">
      <alignment vertical="center" wrapText="1"/>
    </xf>
    <xf numFmtId="0" fontId="15" fillId="0" borderId="0" xfId="1" applyFont="1" applyAlignment="1">
      <alignment horizontal="right" vertical="center"/>
    </xf>
    <xf numFmtId="0" fontId="15" fillId="0" borderId="0" xfId="1" applyFont="1" applyAlignment="1">
      <alignment horizontal="right" vertical="center" wrapText="1"/>
    </xf>
    <xf numFmtId="0" fontId="8" fillId="0" borderId="2" xfId="1" applyFont="1" applyBorder="1"/>
    <xf numFmtId="0" fontId="11" fillId="0" borderId="0" xfId="0" applyFont="1" applyAlignment="1">
      <alignment horizontal="right"/>
    </xf>
    <xf numFmtId="166" fontId="8" fillId="0" borderId="0" xfId="1" applyNumberFormat="1" applyFont="1" applyAlignment="1">
      <alignment horizontal="right" vertical="center" wrapText="1" shrinkToFit="1"/>
    </xf>
    <xf numFmtId="0" fontId="8" fillId="0" borderId="0" xfId="1" applyFont="1" applyAlignment="1">
      <alignment horizontal="right" vertical="center" wrapText="1" shrinkToFit="1"/>
    </xf>
    <xf numFmtId="49" fontId="8" fillId="0" borderId="0" xfId="1" applyNumberFormat="1" applyFont="1"/>
    <xf numFmtId="0" fontId="8" fillId="0" borderId="0" xfId="1" applyFont="1" applyAlignment="1">
      <alignment vertical="center" wrapText="1"/>
    </xf>
    <xf numFmtId="0" fontId="8" fillId="15" borderId="2" xfId="1" applyFont="1" applyFill="1" applyBorder="1"/>
    <xf numFmtId="0" fontId="8" fillId="0" borderId="2" xfId="1" applyFont="1" applyBorder="1" applyAlignment="1">
      <alignment vertical="center" wrapText="1"/>
    </xf>
    <xf numFmtId="0" fontId="15" fillId="15" borderId="2" xfId="5" applyFont="1" applyFill="1" applyBorder="1" applyAlignment="1">
      <alignment vertical="center"/>
    </xf>
    <xf numFmtId="0" fontId="8" fillId="0" borderId="2" xfId="5" applyFont="1" applyBorder="1"/>
    <xf numFmtId="0" fontId="15" fillId="15" borderId="2" xfId="4" applyFont="1" applyFill="1" applyBorder="1"/>
    <xf numFmtId="0" fontId="15" fillId="15" borderId="2" xfId="1" applyFont="1" applyFill="1" applyBorder="1" applyAlignment="1">
      <alignment vertical="center" wrapText="1"/>
    </xf>
    <xf numFmtId="0" fontId="21" fillId="0" borderId="0" xfId="0" applyFont="1" applyAlignment="1">
      <alignment vertical="center"/>
    </xf>
    <xf numFmtId="0" fontId="10" fillId="16" borderId="0" xfId="0" applyFont="1" applyFill="1" applyAlignment="1">
      <alignment horizontal="left" vertical="center" indent="2"/>
    </xf>
    <xf numFmtId="0" fontId="8" fillId="0" borderId="0" xfId="1" applyFont="1" applyAlignment="1">
      <alignment horizontal="left" wrapText="1"/>
    </xf>
    <xf numFmtId="0" fontId="4" fillId="0" borderId="0" xfId="1" applyFont="1" applyAlignment="1">
      <alignment horizontal="left"/>
    </xf>
    <xf numFmtId="0" fontId="8" fillId="0" borderId="0" xfId="1" applyFont="1" applyAlignment="1">
      <alignment horizontal="left"/>
    </xf>
    <xf numFmtId="0" fontId="15" fillId="15" borderId="2" xfId="1" applyFont="1" applyFill="1" applyBorder="1" applyAlignment="1">
      <alignment horizontal="left"/>
    </xf>
    <xf numFmtId="0" fontId="8" fillId="0" borderId="2" xfId="1" applyFont="1" applyBorder="1" applyAlignment="1">
      <alignment horizontal="left"/>
    </xf>
    <xf numFmtId="0" fontId="15" fillId="0" borderId="0" xfId="1" applyFont="1" applyAlignment="1">
      <alignment horizontal="left"/>
    </xf>
    <xf numFmtId="0" fontId="5" fillId="0" borderId="0" xfId="1" applyFont="1" applyAlignment="1">
      <alignment horizontal="left" vertical="top" wrapText="1"/>
    </xf>
    <xf numFmtId="0" fontId="3" fillId="0" borderId="0" xfId="1" applyFont="1" applyAlignment="1">
      <alignment horizontal="left"/>
    </xf>
    <xf numFmtId="0" fontId="10" fillId="0" borderId="0" xfId="1" applyFont="1" applyAlignment="1">
      <alignment horizontal="left" vertical="center"/>
    </xf>
    <xf numFmtId="3" fontId="15" fillId="16" borderId="0" xfId="1" applyNumberFormat="1" applyFont="1" applyFill="1" applyAlignment="1">
      <alignment horizontal="right" vertical="center"/>
    </xf>
    <xf numFmtId="3" fontId="8" fillId="16" borderId="0" xfId="1" applyNumberFormat="1" applyFont="1" applyFill="1" applyAlignment="1">
      <alignment horizontal="right" vertical="center"/>
    </xf>
    <xf numFmtId="3" fontId="15" fillId="16" borderId="0" xfId="1" applyNumberFormat="1" applyFont="1" applyFill="1" applyAlignment="1">
      <alignment vertical="center"/>
    </xf>
    <xf numFmtId="3" fontId="8" fillId="16" borderId="0" xfId="1" applyNumberFormat="1" applyFont="1" applyFill="1" applyAlignment="1">
      <alignment vertical="center"/>
    </xf>
    <xf numFmtId="164" fontId="8" fillId="16" borderId="0" xfId="1" applyNumberFormat="1" applyFont="1" applyFill="1" applyAlignment="1">
      <alignment horizontal="right" vertical="center"/>
    </xf>
    <xf numFmtId="3" fontId="11" fillId="16" borderId="0" xfId="1" applyNumberFormat="1" applyFont="1" applyFill="1" applyAlignment="1">
      <alignment horizontal="right" vertical="center"/>
    </xf>
    <xf numFmtId="164" fontId="15" fillId="16" borderId="0" xfId="1" applyNumberFormat="1" applyFont="1" applyFill="1" applyAlignment="1">
      <alignment vertical="center"/>
    </xf>
    <xf numFmtId="164" fontId="8" fillId="16" borderId="0" xfId="1" applyNumberFormat="1" applyFont="1" applyFill="1" applyAlignment="1">
      <alignment vertical="center"/>
    </xf>
    <xf numFmtId="164" fontId="15" fillId="0" borderId="2" xfId="1" applyNumberFormat="1" applyFont="1" applyBorder="1" applyAlignment="1">
      <alignment vertical="center"/>
    </xf>
    <xf numFmtId="166" fontId="8" fillId="16" borderId="0" xfId="1" applyNumberFormat="1" applyFont="1" applyFill="1" applyAlignment="1">
      <alignment vertical="center"/>
    </xf>
    <xf numFmtId="166" fontId="15" fillId="16" borderId="0" xfId="1" applyNumberFormat="1" applyFont="1" applyFill="1" applyAlignment="1">
      <alignment vertical="center"/>
    </xf>
    <xf numFmtId="0" fontId="15" fillId="0" borderId="0" xfId="1" applyFont="1" applyAlignment="1">
      <alignment vertical="center"/>
    </xf>
    <xf numFmtId="166" fontId="8" fillId="16" borderId="0" xfId="5" applyNumberFormat="1" applyFont="1" applyFill="1" applyAlignment="1">
      <alignment vertical="center"/>
    </xf>
    <xf numFmtId="0" fontId="15" fillId="0" borderId="0" xfId="5" applyFont="1"/>
    <xf numFmtId="166" fontId="15" fillId="0" borderId="1" xfId="5" applyNumberFormat="1" applyFont="1" applyBorder="1" applyAlignment="1">
      <alignment vertical="center"/>
    </xf>
    <xf numFmtId="18" fontId="15" fillId="0" borderId="0" xfId="1" applyNumberFormat="1" applyFont="1"/>
    <xf numFmtId="0" fontId="15" fillId="0" borderId="0" xfId="1" applyFont="1" applyAlignment="1">
      <alignment wrapText="1"/>
    </xf>
    <xf numFmtId="0" fontId="15" fillId="0" borderId="2" xfId="1" applyFont="1" applyBorder="1" applyAlignment="1">
      <alignment wrapText="1"/>
    </xf>
    <xf numFmtId="0" fontId="8" fillId="0" borderId="0" xfId="1" applyFont="1" applyAlignment="1">
      <alignment horizontal="left" indent="2"/>
    </xf>
    <xf numFmtId="0" fontId="8" fillId="0" borderId="0" xfId="1" applyFont="1" applyAlignment="1">
      <alignment horizontal="left" indent="4"/>
    </xf>
    <xf numFmtId="49" fontId="8" fillId="0" borderId="0" xfId="1" applyNumberFormat="1" applyFont="1" applyAlignment="1">
      <alignment horizontal="left" indent="2"/>
    </xf>
    <xf numFmtId="0" fontId="15" fillId="0" borderId="0" xfId="4" applyFont="1"/>
    <xf numFmtId="166" fontId="8" fillId="16" borderId="0" xfId="4" applyNumberFormat="1" applyFont="1" applyFill="1" applyAlignment="1">
      <alignment vertical="center"/>
    </xf>
    <xf numFmtId="166" fontId="8" fillId="0" borderId="2" xfId="1" applyNumberFormat="1" applyFont="1" applyBorder="1" applyAlignment="1">
      <alignment horizontal="right" vertical="center"/>
    </xf>
    <xf numFmtId="0" fontId="15" fillId="0" borderId="0" xfId="1" applyFont="1" applyAlignment="1">
      <alignment horizontal="right"/>
    </xf>
    <xf numFmtId="0" fontId="22" fillId="0" borderId="0" xfId="1" applyFont="1" applyAlignment="1">
      <alignment horizontal="right"/>
    </xf>
    <xf numFmtId="0" fontId="22" fillId="0" borderId="0" xfId="1" applyFont="1"/>
    <xf numFmtId="164" fontId="15" fillId="16" borderId="0" xfId="1" applyNumberFormat="1" applyFont="1" applyFill="1" applyAlignment="1">
      <alignment horizontal="right" vertical="center"/>
    </xf>
    <xf numFmtId="4" fontId="8" fillId="16" borderId="0" xfId="1" applyNumberFormat="1" applyFont="1" applyFill="1" applyAlignment="1">
      <alignment vertical="center"/>
    </xf>
    <xf numFmtId="4" fontId="15" fillId="16" borderId="0" xfId="1" applyNumberFormat="1" applyFont="1" applyFill="1" applyAlignment="1">
      <alignment vertical="center"/>
    </xf>
    <xf numFmtId="0" fontId="4" fillId="16" borderId="0" xfId="1" applyFont="1" applyFill="1"/>
    <xf numFmtId="0" fontId="21" fillId="16" borderId="0" xfId="0" applyFont="1" applyFill="1" applyAlignment="1">
      <alignment vertical="center"/>
    </xf>
    <xf numFmtId="166" fontId="8" fillId="0" borderId="0" xfId="1" quotePrefix="1" applyNumberFormat="1" applyFont="1" applyAlignment="1">
      <alignment horizontal="right" vertical="center"/>
    </xf>
    <xf numFmtId="164" fontId="8" fillId="0" borderId="0" xfId="1" quotePrefix="1" applyNumberFormat="1" applyFont="1" applyAlignment="1">
      <alignment horizontal="right" vertical="center"/>
    </xf>
    <xf numFmtId="3" fontId="8" fillId="0" borderId="2" xfId="1" applyNumberFormat="1" applyFont="1" applyBorder="1" applyAlignment="1">
      <alignment vertical="center"/>
    </xf>
    <xf numFmtId="3" fontId="16" fillId="0" borderId="2" xfId="1" applyNumberFormat="1" applyFont="1" applyBorder="1" applyAlignment="1">
      <alignment vertical="center"/>
    </xf>
    <xf numFmtId="3" fontId="8" fillId="0" borderId="2" xfId="1" applyNumberFormat="1" applyFont="1" applyBorder="1" applyAlignment="1">
      <alignment horizontal="right" vertical="center"/>
    </xf>
    <xf numFmtId="3" fontId="15" fillId="0" borderId="2" xfId="1" applyNumberFormat="1" applyFont="1" applyBorder="1" applyAlignment="1">
      <alignment horizontal="right" vertical="center"/>
    </xf>
    <xf numFmtId="164" fontId="8" fillId="0" borderId="2" xfId="1" applyNumberFormat="1" applyFont="1" applyBorder="1" applyAlignment="1">
      <alignment vertical="center"/>
    </xf>
    <xf numFmtId="166" fontId="15" fillId="0" borderId="2" xfId="1" applyNumberFormat="1" applyFont="1" applyBorder="1" applyAlignment="1">
      <alignment vertical="center"/>
    </xf>
    <xf numFmtId="166" fontId="8" fillId="0" borderId="2" xfId="1" applyNumberFormat="1" applyFont="1" applyBorder="1" applyAlignment="1">
      <alignment vertical="center"/>
    </xf>
    <xf numFmtId="166" fontId="8" fillId="0" borderId="2" xfId="5" applyNumberFormat="1" applyFont="1" applyBorder="1" applyAlignment="1">
      <alignment vertical="center"/>
    </xf>
    <xf numFmtId="3" fontId="8" fillId="0" borderId="2" xfId="4" applyNumberFormat="1" applyFont="1" applyBorder="1" applyAlignment="1">
      <alignment vertical="center"/>
    </xf>
    <xf numFmtId="164" fontId="15" fillId="0" borderId="2" xfId="1" applyNumberFormat="1" applyFont="1" applyBorder="1" applyAlignment="1">
      <alignment horizontal="right" vertical="center"/>
    </xf>
    <xf numFmtId="166" fontId="8" fillId="0" borderId="2" xfId="4" applyNumberFormat="1" applyFont="1" applyBorder="1" applyAlignment="1">
      <alignment vertical="center"/>
    </xf>
    <xf numFmtId="166" fontId="8" fillId="16" borderId="0" xfId="1" applyNumberFormat="1" applyFont="1" applyFill="1" applyAlignment="1">
      <alignment horizontal="right" vertical="center"/>
    </xf>
    <xf numFmtId="166" fontId="15" fillId="0" borderId="2" xfId="1" applyNumberFormat="1" applyFont="1" applyBorder="1" applyAlignment="1">
      <alignment horizontal="right" vertical="center"/>
    </xf>
    <xf numFmtId="164" fontId="8" fillId="16" borderId="0" xfId="1" quotePrefix="1" applyNumberFormat="1" applyFont="1" applyFill="1" applyAlignment="1">
      <alignment horizontal="right" vertical="center"/>
    </xf>
    <xf numFmtId="164" fontId="8" fillId="0" borderId="2" xfId="1" quotePrefix="1" applyNumberFormat="1" applyFont="1" applyBorder="1" applyAlignment="1">
      <alignment horizontal="right" vertical="center"/>
    </xf>
    <xf numFmtId="166" fontId="8" fillId="0" borderId="2" xfId="1" quotePrefix="1" applyNumberFormat="1" applyFont="1" applyBorder="1" applyAlignment="1">
      <alignment horizontal="right" vertical="center"/>
    </xf>
    <xf numFmtId="166" fontId="8" fillId="16" borderId="0" xfId="1" quotePrefix="1" applyNumberFormat="1" applyFont="1" applyFill="1" applyAlignment="1">
      <alignment horizontal="right" vertical="center"/>
    </xf>
    <xf numFmtId="166" fontId="8" fillId="16" borderId="0" xfId="5" quotePrefix="1" applyNumberFormat="1" applyFont="1" applyFill="1" applyAlignment="1">
      <alignment horizontal="right" vertical="center"/>
    </xf>
    <xf numFmtId="166" fontId="8" fillId="0" borderId="2" xfId="5" quotePrefix="1" applyNumberFormat="1" applyFont="1" applyBorder="1" applyAlignment="1">
      <alignment horizontal="right" vertical="center"/>
    </xf>
    <xf numFmtId="4" fontId="8" fillId="16" borderId="0" xfId="1" quotePrefix="1" applyNumberFormat="1" applyFont="1" applyFill="1" applyAlignment="1">
      <alignment horizontal="right" vertical="center"/>
    </xf>
    <xf numFmtId="4" fontId="8" fillId="0" borderId="0" xfId="1" quotePrefix="1" applyNumberFormat="1" applyFont="1" applyAlignment="1">
      <alignment horizontal="right" vertical="center"/>
    </xf>
    <xf numFmtId="4" fontId="8" fillId="0" borderId="2" xfId="1" quotePrefix="1" applyNumberFormat="1" applyFont="1" applyBorder="1" applyAlignment="1">
      <alignment horizontal="right" vertical="center"/>
    </xf>
    <xf numFmtId="4" fontId="15" fillId="0" borderId="2" xfId="1" quotePrefix="1" applyNumberFormat="1" applyFont="1" applyBorder="1" applyAlignment="1">
      <alignment horizontal="right"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15" borderId="0" xfId="1" applyFont="1" applyFill="1" applyAlignment="1">
      <alignment horizontal="center" vertical="center" wrapText="1"/>
    </xf>
    <xf numFmtId="0" fontId="15" fillId="15" borderId="0" xfId="1" applyFont="1" applyFill="1" applyAlignment="1">
      <alignment horizontal="center" vertical="center"/>
    </xf>
    <xf numFmtId="0" fontId="15" fillId="15" borderId="2" xfId="1" applyFont="1" applyFill="1" applyBorder="1" applyAlignment="1">
      <alignment horizontal="center" vertical="center" wrapText="1"/>
    </xf>
    <xf numFmtId="0" fontId="15" fillId="15" borderId="0" xfId="1" applyFont="1" applyFill="1" applyAlignment="1">
      <alignment horizontal="center" vertical="center" textRotation="90" wrapText="1"/>
    </xf>
    <xf numFmtId="0" fontId="15" fillId="15" borderId="0" xfId="1" applyFont="1" applyFill="1" applyAlignment="1">
      <alignment horizontal="center" vertical="center" textRotation="90"/>
    </xf>
    <xf numFmtId="0" fontId="10" fillId="0" borderId="0" xfId="1" applyFont="1" applyAlignment="1">
      <alignment horizontal="left" vertical="center" wrapText="1"/>
    </xf>
    <xf numFmtId="0" fontId="10" fillId="0" borderId="0" xfId="4" applyFont="1" applyAlignment="1">
      <alignment horizontal="left" vertical="top" wrapText="1"/>
    </xf>
    <xf numFmtId="0" fontId="10" fillId="0" borderId="0" xfId="1" applyFont="1" applyAlignment="1">
      <alignment horizontal="left" vertical="top" wrapText="1"/>
    </xf>
    <xf numFmtId="0" fontId="8" fillId="15" borderId="0" xfId="1" applyFont="1" applyFill="1" applyAlignment="1">
      <alignment horizontal="center" vertical="center"/>
    </xf>
    <xf numFmtId="0" fontId="8" fillId="15" borderId="0" xfId="1" applyFont="1" applyFill="1" applyAlignment="1">
      <alignment horizontal="center" vertical="center" wrapText="1"/>
    </xf>
    <xf numFmtId="0" fontId="8" fillId="15" borderId="2" xfId="1" applyFont="1" applyFill="1" applyBorder="1" applyAlignment="1">
      <alignment horizontal="center" vertical="center"/>
    </xf>
    <xf numFmtId="0" fontId="8" fillId="15" borderId="2" xfId="1" applyFont="1" applyFill="1" applyBorder="1" applyAlignment="1">
      <alignment horizontal="center" vertical="center" wrapText="1"/>
    </xf>
    <xf numFmtId="0" fontId="15" fillId="15" borderId="0" xfId="5" applyFont="1" applyFill="1" applyAlignment="1">
      <alignment horizontal="center" vertical="center" wrapText="1"/>
    </xf>
    <xf numFmtId="0" fontId="15" fillId="15" borderId="2" xfId="1" applyFont="1" applyFill="1" applyBorder="1" applyAlignment="1">
      <alignment horizontal="center" vertical="center" textRotation="90" wrapText="1"/>
    </xf>
    <xf numFmtId="0" fontId="10" fillId="0" borderId="0" xfId="1" applyFont="1" applyAlignment="1">
      <alignment horizontal="left" wrapText="1"/>
    </xf>
    <xf numFmtId="0" fontId="15" fillId="15" borderId="0" xfId="4" applyFont="1" applyFill="1" applyAlignment="1">
      <alignment horizontal="center" vertical="center" wrapText="1"/>
    </xf>
    <xf numFmtId="0" fontId="13" fillId="0" borderId="0" xfId="0" applyFont="1" applyAlignment="1">
      <alignment horizontal="center" vertical="center" wrapText="1"/>
    </xf>
    <xf numFmtId="0" fontId="15" fillId="15" borderId="2" xfId="1" applyFont="1" applyFill="1" applyBorder="1" applyAlignment="1">
      <alignment horizontal="center" vertical="center" textRotation="90"/>
    </xf>
    <xf numFmtId="0" fontId="15" fillId="15" borderId="2" xfId="1" applyFont="1" applyFill="1" applyBorder="1" applyAlignment="1">
      <alignment horizontal="center" vertical="center"/>
    </xf>
    <xf numFmtId="0" fontId="8" fillId="0" borderId="0" xfId="1" applyFont="1" applyAlignment="1">
      <alignment horizontal="right"/>
    </xf>
  </cellXfs>
  <cellStyles count="84">
    <cellStyle name="20% - Cor1 2" xfId="7" xr:uid="{00000000-0005-0000-0000-000000000000}"/>
    <cellStyle name="20% - Cor1 3" xfId="8" xr:uid="{00000000-0005-0000-0000-000001000000}"/>
    <cellStyle name="20% - Cor1 4" xfId="9" xr:uid="{00000000-0005-0000-0000-000002000000}"/>
    <cellStyle name="20% - Cor1 5" xfId="54" xr:uid="{00000000-0005-0000-0000-000003000000}"/>
    <cellStyle name="20% - Cor1 6" xfId="55" xr:uid="{00000000-0005-0000-0000-000004000000}"/>
    <cellStyle name="20% - Cor2 2" xfId="10" xr:uid="{00000000-0005-0000-0000-000005000000}"/>
    <cellStyle name="20% - Cor2 3" xfId="11" xr:uid="{00000000-0005-0000-0000-000006000000}"/>
    <cellStyle name="20% - Cor2 4" xfId="12" xr:uid="{00000000-0005-0000-0000-000007000000}"/>
    <cellStyle name="20% - Cor2 5" xfId="56" xr:uid="{00000000-0005-0000-0000-000008000000}"/>
    <cellStyle name="20% - Cor2 6" xfId="57" xr:uid="{00000000-0005-0000-0000-000009000000}"/>
    <cellStyle name="20% - Cor3 2" xfId="13" xr:uid="{00000000-0005-0000-0000-00000A000000}"/>
    <cellStyle name="20% - Cor3 3" xfId="14" xr:uid="{00000000-0005-0000-0000-00000B000000}"/>
    <cellStyle name="20% - Cor3 4" xfId="15" xr:uid="{00000000-0005-0000-0000-00000C000000}"/>
    <cellStyle name="20% - Cor3 5" xfId="58" xr:uid="{00000000-0005-0000-0000-00000D000000}"/>
    <cellStyle name="20% - Cor3 6" xfId="59" xr:uid="{00000000-0005-0000-0000-00000E000000}"/>
    <cellStyle name="20% - Cor4 2" xfId="16" xr:uid="{00000000-0005-0000-0000-00000F000000}"/>
    <cellStyle name="20% - Cor4 3" xfId="17" xr:uid="{00000000-0005-0000-0000-000010000000}"/>
    <cellStyle name="20% - Cor4 4" xfId="18" xr:uid="{00000000-0005-0000-0000-000011000000}"/>
    <cellStyle name="20% - Cor4 5" xfId="60" xr:uid="{00000000-0005-0000-0000-000012000000}"/>
    <cellStyle name="20% - Cor4 6" xfId="61" xr:uid="{00000000-0005-0000-0000-000013000000}"/>
    <cellStyle name="20% - Cor5 2" xfId="19" xr:uid="{00000000-0005-0000-0000-000014000000}"/>
    <cellStyle name="20% - Cor5 3" xfId="20" xr:uid="{00000000-0005-0000-0000-000015000000}"/>
    <cellStyle name="20% - Cor5 4" xfId="21" xr:uid="{00000000-0005-0000-0000-000016000000}"/>
    <cellStyle name="20% - Cor5 5" xfId="62" xr:uid="{00000000-0005-0000-0000-000017000000}"/>
    <cellStyle name="20% - Cor5 6" xfId="63" xr:uid="{00000000-0005-0000-0000-000018000000}"/>
    <cellStyle name="20% - Cor6 2" xfId="22" xr:uid="{00000000-0005-0000-0000-000019000000}"/>
    <cellStyle name="20% - Cor6 3" xfId="23" xr:uid="{00000000-0005-0000-0000-00001A000000}"/>
    <cellStyle name="20% - Cor6 4" xfId="24" xr:uid="{00000000-0005-0000-0000-00001B000000}"/>
    <cellStyle name="20% - Cor6 5" xfId="64" xr:uid="{00000000-0005-0000-0000-00001C000000}"/>
    <cellStyle name="20% - Cor6 6" xfId="65" xr:uid="{00000000-0005-0000-0000-00001D000000}"/>
    <cellStyle name="40% - Cor1 2" xfId="25" xr:uid="{00000000-0005-0000-0000-00001E000000}"/>
    <cellStyle name="40% - Cor1 3" xfId="26" xr:uid="{00000000-0005-0000-0000-00001F000000}"/>
    <cellStyle name="40% - Cor1 4" xfId="27" xr:uid="{00000000-0005-0000-0000-000020000000}"/>
    <cellStyle name="40% - Cor1 5" xfId="66" xr:uid="{00000000-0005-0000-0000-000021000000}"/>
    <cellStyle name="40% - Cor1 6" xfId="67" xr:uid="{00000000-0005-0000-0000-000022000000}"/>
    <cellStyle name="40% - Cor2 2" xfId="28" xr:uid="{00000000-0005-0000-0000-000023000000}"/>
    <cellStyle name="40% - Cor2 3" xfId="29" xr:uid="{00000000-0005-0000-0000-000024000000}"/>
    <cellStyle name="40% - Cor2 4" xfId="30" xr:uid="{00000000-0005-0000-0000-000025000000}"/>
    <cellStyle name="40% - Cor2 5" xfId="68" xr:uid="{00000000-0005-0000-0000-000026000000}"/>
    <cellStyle name="40% - Cor2 6" xfId="69" xr:uid="{00000000-0005-0000-0000-000027000000}"/>
    <cellStyle name="40% - Cor3 2" xfId="31" xr:uid="{00000000-0005-0000-0000-000028000000}"/>
    <cellStyle name="40% - Cor3 3" xfId="32" xr:uid="{00000000-0005-0000-0000-000029000000}"/>
    <cellStyle name="40% - Cor3 4" xfId="33" xr:uid="{00000000-0005-0000-0000-00002A000000}"/>
    <cellStyle name="40% - Cor3 5" xfId="70" xr:uid="{00000000-0005-0000-0000-00002B000000}"/>
    <cellStyle name="40% - Cor3 6" xfId="71" xr:uid="{00000000-0005-0000-0000-00002C000000}"/>
    <cellStyle name="40% - Cor4 2" xfId="34" xr:uid="{00000000-0005-0000-0000-00002D000000}"/>
    <cellStyle name="40% - Cor4 3" xfId="35" xr:uid="{00000000-0005-0000-0000-00002E000000}"/>
    <cellStyle name="40% - Cor4 4" xfId="36" xr:uid="{00000000-0005-0000-0000-00002F000000}"/>
    <cellStyle name="40% - Cor4 5" xfId="72" xr:uid="{00000000-0005-0000-0000-000030000000}"/>
    <cellStyle name="40% - Cor4 6" xfId="73" xr:uid="{00000000-0005-0000-0000-000031000000}"/>
    <cellStyle name="40% - Cor5 2" xfId="37" xr:uid="{00000000-0005-0000-0000-000032000000}"/>
    <cellStyle name="40% - Cor5 3" xfId="38" xr:uid="{00000000-0005-0000-0000-000033000000}"/>
    <cellStyle name="40% - Cor5 4" xfId="39" xr:uid="{00000000-0005-0000-0000-000034000000}"/>
    <cellStyle name="40% - Cor5 5" xfId="74" xr:uid="{00000000-0005-0000-0000-000035000000}"/>
    <cellStyle name="40% - Cor5 6" xfId="75" xr:uid="{00000000-0005-0000-0000-000036000000}"/>
    <cellStyle name="40% - Cor6 2" xfId="40" xr:uid="{00000000-0005-0000-0000-000037000000}"/>
    <cellStyle name="40% - Cor6 3" xfId="41" xr:uid="{00000000-0005-0000-0000-000038000000}"/>
    <cellStyle name="40% - Cor6 4" xfId="42" xr:uid="{00000000-0005-0000-0000-000039000000}"/>
    <cellStyle name="40% - Cor6 5" xfId="76" xr:uid="{00000000-0005-0000-0000-00003A000000}"/>
    <cellStyle name="40% - Cor6 6" xfId="77" xr:uid="{00000000-0005-0000-0000-00003B000000}"/>
    <cellStyle name="Euro" xfId="2" xr:uid="{00000000-0005-0000-0000-00003C000000}"/>
    <cellStyle name="Hiperligação" xfId="82" builtinId="8"/>
    <cellStyle name="Normal" xfId="0" builtinId="0"/>
    <cellStyle name="Normal 2" xfId="1" xr:uid="{00000000-0005-0000-0000-00003F000000}"/>
    <cellStyle name="Normal 2 2" xfId="4" xr:uid="{00000000-0005-0000-0000-000040000000}"/>
    <cellStyle name="Normal 2 2 2" xfId="5" xr:uid="{00000000-0005-0000-0000-000041000000}"/>
    <cellStyle name="Normal 2 2 2 2" xfId="53" xr:uid="{00000000-0005-0000-0000-000042000000}"/>
    <cellStyle name="Normal 2 3" xfId="43" xr:uid="{00000000-0005-0000-0000-000043000000}"/>
    <cellStyle name="Normal 2 4" xfId="44" xr:uid="{00000000-0005-0000-0000-000044000000}"/>
    <cellStyle name="Normal 3" xfId="3" xr:uid="{00000000-0005-0000-0000-000045000000}"/>
    <cellStyle name="Normal 3 2" xfId="45" xr:uid="{00000000-0005-0000-0000-000046000000}"/>
    <cellStyle name="Normal 3 3" xfId="46" xr:uid="{00000000-0005-0000-0000-000047000000}"/>
    <cellStyle name="Normal 4" xfId="6" xr:uid="{00000000-0005-0000-0000-000048000000}"/>
    <cellStyle name="Normal 4 2" xfId="83" xr:uid="{00000000-0005-0000-0000-000049000000}"/>
    <cellStyle name="Normal 5" xfId="47" xr:uid="{00000000-0005-0000-0000-00004A000000}"/>
    <cellStyle name="Normal 6" xfId="48" xr:uid="{00000000-0005-0000-0000-00004B000000}"/>
    <cellStyle name="Normal 7" xfId="78" xr:uid="{00000000-0005-0000-0000-00004C000000}"/>
    <cellStyle name="Normal 8" xfId="79" xr:uid="{00000000-0005-0000-0000-00004D000000}"/>
    <cellStyle name="Nota 2" xfId="49" xr:uid="{00000000-0005-0000-0000-00004E000000}"/>
    <cellStyle name="Nota 3" xfId="50" xr:uid="{00000000-0005-0000-0000-00004F000000}"/>
    <cellStyle name="Nota 4" xfId="51" xr:uid="{00000000-0005-0000-0000-000050000000}"/>
    <cellStyle name="Nota 5" xfId="52" xr:uid="{00000000-0005-0000-0000-000051000000}"/>
    <cellStyle name="Nota 6" xfId="80" xr:uid="{00000000-0005-0000-0000-000052000000}"/>
    <cellStyle name="Nota 7" xfId="81" xr:uid="{00000000-0005-0000-0000-000053000000}"/>
  </cellStyles>
  <dxfs count="0"/>
  <tableStyles count="0" defaultTableStyle="TableStyleMedium9" defaultPivotStyle="PivotStyleLight16"/>
  <colors>
    <mruColors>
      <color rgb="FF53682A"/>
      <color rgb="FF99BA56"/>
      <color rgb="FF728E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0"/></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2"/></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3"/></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4"/></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5"/></Relationships>
</file>

<file path=xl/drawings/_rels/drawing16.xml.rels><?xml version="1.0" encoding="UTF-8" standalone="yes"?>
<Relationships xmlns="http://schemas.openxmlformats.org/package/2006/relationships"><Relationship Id="rId3" Type="http://schemas.openxmlformats.org/officeDocument/2006/relationships/hyperlink" Target="#Indice!A17"/><Relationship Id="rId2" Type="http://schemas.openxmlformats.org/officeDocument/2006/relationships/image" Target="../media/image1.png"/><Relationship Id="rId1" Type="http://schemas.openxmlformats.org/officeDocument/2006/relationships/hyperlink" Target="#Indice!A16"/></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8"/></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9"/></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0"/></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2"/></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3"/></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4"/></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5"/></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6"/></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7"/></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8"/></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29"/></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2"/></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3"/></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4"/></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5"/></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6"/></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7"/></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8"/></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39"/></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0"/></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4"/></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5"/></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7"/></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8"/></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9"/></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1</xdr:row>
      <xdr:rowOff>257175</xdr:rowOff>
    </xdr:from>
    <xdr:to>
      <xdr:col>7</xdr:col>
      <xdr:colOff>647593</xdr:colOff>
      <xdr:row>2</xdr:row>
      <xdr:rowOff>152367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676900" y="447675"/>
          <a:ext cx="857143" cy="266667"/>
        </a:xfrm>
        <a:prstGeom prst="rect">
          <a:avLst/>
        </a:prstGeom>
      </xdr:spPr>
    </xdr:pic>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5238750" y="685800"/>
          <a:ext cx="876193" cy="266667"/>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5334000" y="685800"/>
          <a:ext cx="876193" cy="266667"/>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95217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5238750" y="552450"/>
          <a:ext cx="876193" cy="266667"/>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752368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876925" y="619125"/>
          <a:ext cx="752368" cy="266667"/>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6124575" y="619125"/>
          <a:ext cx="752368" cy="266667"/>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2</xdr:row>
      <xdr:rowOff>47625</xdr:rowOff>
    </xdr:from>
    <xdr:to>
      <xdr:col>5</xdr:col>
      <xdr:colOff>714268</xdr:colOff>
      <xdr:row>3</xdr:row>
      <xdr:rowOff>114267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6200775" y="619125"/>
          <a:ext cx="714268" cy="266667"/>
        </a:xfrm>
        <a:prstGeom prst="rect">
          <a:avLst/>
        </a:prstGeom>
      </xdr:spPr>
    </xdr:pic>
    <xdr:clientData fPrintsWithSheet="0"/>
  </xdr:twoCellAnchor>
  <xdr:oneCellAnchor>
    <xdr:from>
      <xdr:col>5</xdr:col>
      <xdr:colOff>0</xdr:colOff>
      <xdr:row>16</xdr:row>
      <xdr:rowOff>47625</xdr:rowOff>
    </xdr:from>
    <xdr:ext cx="714268" cy="266667"/>
    <xdr:pic>
      <xdr:nvPicPr>
        <xdr:cNvPr id="3" name="Imagem 2">
          <a:hlinkClick xmlns:r="http://schemas.openxmlformats.org/officeDocument/2006/relationships" r:id="rId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5410200" y="619125"/>
          <a:ext cx="714268" cy="266667"/>
        </a:xfrm>
        <a:prstGeom prst="rect">
          <a:avLst/>
        </a:prstGeom>
      </xdr:spPr>
    </xdr:pic>
    <xdr:clientData fPrintsWithSheet="0"/>
  </xdr:oneCellAnchor>
</xdr:wsDr>
</file>

<file path=xl/drawings/drawing17.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5381625" y="552450"/>
          <a:ext cx="609493" cy="266667"/>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5410200" y="552450"/>
          <a:ext cx="609493" cy="266667"/>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361950</xdr:colOff>
      <xdr:row>1</xdr:row>
      <xdr:rowOff>342900</xdr:rowOff>
    </xdr:from>
    <xdr:to>
      <xdr:col>7</xdr:col>
      <xdr:colOff>609493</xdr:colOff>
      <xdr:row>3</xdr:row>
      <xdr:rowOff>79342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57800" y="533400"/>
          <a:ext cx="857143" cy="266667"/>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114300</xdr:colOff>
      <xdr:row>1</xdr:row>
      <xdr:rowOff>333375</xdr:rowOff>
    </xdr:from>
    <xdr:to>
      <xdr:col>4</xdr:col>
      <xdr:colOff>723793</xdr:colOff>
      <xdr:row>3</xdr:row>
      <xdr:rowOff>47592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5600700" y="552450"/>
          <a:ext cx="609493" cy="266667"/>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247543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219075</xdr:colOff>
      <xdr:row>1</xdr:row>
      <xdr:rowOff>228600</xdr:rowOff>
    </xdr:from>
    <xdr:to>
      <xdr:col>11</xdr:col>
      <xdr:colOff>257068</xdr:colOff>
      <xdr:row>3</xdr:row>
      <xdr:rowOff>57117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9772650" y="447675"/>
          <a:ext cx="599968" cy="266667"/>
        </a:xfrm>
        <a:prstGeom prst="rect">
          <a:avLst/>
        </a:prstGeom>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180942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oneCell">
    <xdr:from>
      <xdr:col>3</xdr:col>
      <xdr:colOff>95250</xdr:colOff>
      <xdr:row>1</xdr:row>
      <xdr:rowOff>266700</xdr:rowOff>
    </xdr:from>
    <xdr:to>
      <xdr:col>3</xdr:col>
      <xdr:colOff>704743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4857750" y="485775"/>
          <a:ext cx="609493" cy="266667"/>
        </a:xfrm>
        <a:prstGeom prst="rect">
          <a:avLst/>
        </a:prstGeom>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466725</xdr:colOff>
      <xdr:row>2</xdr:row>
      <xdr:rowOff>0</xdr:rowOff>
    </xdr:from>
    <xdr:to>
      <xdr:col>5</xdr:col>
      <xdr:colOff>495300</xdr:colOff>
      <xdr:row>3</xdr:row>
      <xdr:rowOff>84013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5819775" y="352425"/>
          <a:ext cx="609600" cy="255463"/>
        </a:xfrm>
        <a:prstGeom prst="rect">
          <a:avLst/>
        </a:prstGeom>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504825</xdr:colOff>
      <xdr:row>1</xdr:row>
      <xdr:rowOff>219075</xdr:rowOff>
    </xdr:from>
    <xdr:to>
      <xdr:col>6</xdr:col>
      <xdr:colOff>495193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7019925" y="438150"/>
          <a:ext cx="638068" cy="266667"/>
        </a:xfrm>
        <a:prstGeom prst="rect">
          <a:avLst/>
        </a:prstGeom>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oneCell">
    <xdr:from>
      <xdr:col>5</xdr:col>
      <xdr:colOff>447675</xdr:colOff>
      <xdr:row>2</xdr:row>
      <xdr:rowOff>28575</xdr:rowOff>
    </xdr:from>
    <xdr:to>
      <xdr:col>6</xdr:col>
      <xdr:colOff>657118</xdr:colOff>
      <xdr:row>3</xdr:row>
      <xdr:rowOff>114267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6076950" y="581025"/>
          <a:ext cx="876193" cy="266667"/>
        </a:xfrm>
        <a:prstGeom prst="rect">
          <a:avLst/>
        </a:prstGeom>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oneCell">
    <xdr:from>
      <xdr:col>10</xdr:col>
      <xdr:colOff>482600</xdr:colOff>
      <xdr:row>1</xdr:row>
      <xdr:rowOff>130881</xdr:rowOff>
    </xdr:from>
    <xdr:to>
      <xdr:col>12</xdr:col>
      <xdr:colOff>119485</xdr:colOff>
      <xdr:row>2</xdr:row>
      <xdr:rowOff>149898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10318044" y="349603"/>
          <a:ext cx="695218" cy="265962"/>
        </a:xfrm>
        <a:prstGeom prst="rect">
          <a:avLst/>
        </a:prstGeom>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66675</xdr:colOff>
      <xdr:row>1</xdr:row>
      <xdr:rowOff>142875</xdr:rowOff>
    </xdr:from>
    <xdr:to>
      <xdr:col>11</xdr:col>
      <xdr:colOff>196743</xdr:colOff>
      <xdr:row>2</xdr:row>
      <xdr:rowOff>161892</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stretch>
          <a:fillRect/>
        </a:stretch>
      </xdr:blipFill>
      <xdr:spPr>
        <a:xfrm>
          <a:off x="9010650" y="361950"/>
          <a:ext cx="695218" cy="266667"/>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676275</xdr:colOff>
      <xdr:row>2</xdr:row>
      <xdr:rowOff>0</xdr:rowOff>
    </xdr:from>
    <xdr:to>
      <xdr:col>4</xdr:col>
      <xdr:colOff>742843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5419725" y="457200"/>
          <a:ext cx="857143" cy="266667"/>
        </a:xfrm>
        <a:prstGeom prst="rect">
          <a:avLst/>
        </a:prstGeom>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9525</xdr:colOff>
      <xdr:row>1</xdr:row>
      <xdr:rowOff>133350</xdr:rowOff>
    </xdr:from>
    <xdr:to>
      <xdr:col>11</xdr:col>
      <xdr:colOff>266593</xdr:colOff>
      <xdr:row>2</xdr:row>
      <xdr:rowOff>152367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8705850" y="352425"/>
          <a:ext cx="695218" cy="266667"/>
        </a:xfrm>
        <a:prstGeom prst="rect">
          <a:avLst/>
        </a:prstGeom>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oneCell">
    <xdr:from>
      <xdr:col>10</xdr:col>
      <xdr:colOff>228600</xdr:colOff>
      <xdr:row>1</xdr:row>
      <xdr:rowOff>133350</xdr:rowOff>
    </xdr:from>
    <xdr:to>
      <xdr:col>11</xdr:col>
      <xdr:colOff>590443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9315450" y="352425"/>
          <a:ext cx="847618" cy="257142"/>
        </a:xfrm>
        <a:prstGeom prst="rect">
          <a:avLst/>
        </a:prstGeom>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104775</xdr:colOff>
      <xdr:row>1</xdr:row>
      <xdr:rowOff>238125</xdr:rowOff>
    </xdr:from>
    <xdr:to>
      <xdr:col>7</xdr:col>
      <xdr:colOff>742843</xdr:colOff>
      <xdr:row>2</xdr:row>
      <xdr:rowOff>142842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5876925" y="457200"/>
          <a:ext cx="638068" cy="266667"/>
        </a:xfrm>
        <a:prstGeom prst="rect">
          <a:avLst/>
        </a:prstGeom>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oneCell">
    <xdr:from>
      <xdr:col>7</xdr:col>
      <xdr:colOff>9525</xdr:colOff>
      <xdr:row>1</xdr:row>
      <xdr:rowOff>219075</xdr:rowOff>
    </xdr:from>
    <xdr:to>
      <xdr:col>7</xdr:col>
      <xdr:colOff>704743</xdr:colOff>
      <xdr:row>2</xdr:row>
      <xdr:rowOff>123792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5514975" y="438150"/>
          <a:ext cx="695218" cy="266667"/>
        </a:xfrm>
        <a:prstGeom prst="rect">
          <a:avLst/>
        </a:prstGeom>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oneCell">
    <xdr:from>
      <xdr:col>6</xdr:col>
      <xdr:colOff>142875</xdr:colOff>
      <xdr:row>1</xdr:row>
      <xdr:rowOff>228600</xdr:rowOff>
    </xdr:from>
    <xdr:to>
      <xdr:col>6</xdr:col>
      <xdr:colOff>838093</xdr:colOff>
      <xdr:row>2</xdr:row>
      <xdr:rowOff>133317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5943600" y="447675"/>
          <a:ext cx="695218" cy="266667"/>
        </a:xfrm>
        <a:prstGeom prst="rect">
          <a:avLst/>
        </a:prstGeom>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47625</xdr:colOff>
      <xdr:row>1</xdr:row>
      <xdr:rowOff>219075</xdr:rowOff>
    </xdr:from>
    <xdr:to>
      <xdr:col>7</xdr:col>
      <xdr:colOff>599968</xdr:colOff>
      <xdr:row>2</xdr:row>
      <xdr:rowOff>123792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5743575" y="438150"/>
          <a:ext cx="552343" cy="266667"/>
        </a:xfrm>
        <a:prstGeom prst="rect">
          <a:avLst/>
        </a:prstGeom>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oneCell">
    <xdr:from>
      <xdr:col>6</xdr:col>
      <xdr:colOff>622301</xdr:colOff>
      <xdr:row>1</xdr:row>
      <xdr:rowOff>301625</xdr:rowOff>
    </xdr:from>
    <xdr:to>
      <xdr:col>7</xdr:col>
      <xdr:colOff>707919</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7124701" y="517525"/>
          <a:ext cx="726968" cy="266667"/>
        </a:xfrm>
        <a:prstGeom prst="rect">
          <a:avLst/>
        </a:prstGeom>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317500</xdr:colOff>
      <xdr:row>1</xdr:row>
      <xdr:rowOff>88900</xdr:rowOff>
    </xdr:from>
    <xdr:to>
      <xdr:col>12</xdr:col>
      <xdr:colOff>399943</xdr:colOff>
      <xdr:row>1</xdr:row>
      <xdr:rowOff>355567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8636000" y="304800"/>
          <a:ext cx="634893" cy="266667"/>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631825</xdr:colOff>
      <xdr:row>1</xdr:row>
      <xdr:rowOff>133350</xdr:rowOff>
    </xdr:from>
    <xdr:to>
      <xdr:col>8</xdr:col>
      <xdr:colOff>742843</xdr:colOff>
      <xdr:row>3</xdr:row>
      <xdr:rowOff>66642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067675" y="311150"/>
          <a:ext cx="885718" cy="250792"/>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638175</xdr:colOff>
      <xdr:row>1</xdr:row>
      <xdr:rowOff>257175</xdr:rowOff>
    </xdr:from>
    <xdr:to>
      <xdr:col>12</xdr:col>
      <xdr:colOff>590444</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906000" y="447675"/>
          <a:ext cx="771418" cy="266667"/>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142875</xdr:colOff>
      <xdr:row>1</xdr:row>
      <xdr:rowOff>257175</xdr:rowOff>
    </xdr:from>
    <xdr:to>
      <xdr:col>12</xdr:col>
      <xdr:colOff>333268</xdr:colOff>
      <xdr:row>3</xdr:row>
      <xdr:rowOff>76167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9382125" y="447675"/>
          <a:ext cx="714268" cy="266667"/>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6</xdr:col>
      <xdr:colOff>695325</xdr:colOff>
      <xdr:row>2</xdr:row>
      <xdr:rowOff>0</xdr:rowOff>
    </xdr:from>
    <xdr:to>
      <xdr:col>7</xdr:col>
      <xdr:colOff>628543</xdr:colOff>
      <xdr:row>3</xdr:row>
      <xdr:rowOff>66642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8601075" y="428625"/>
          <a:ext cx="647593" cy="266667"/>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628543</xdr:colOff>
      <xdr:row>3</xdr:row>
      <xdr:rowOff>9492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6</xdr:col>
      <xdr:colOff>342900</xdr:colOff>
      <xdr:row>1</xdr:row>
      <xdr:rowOff>495300</xdr:rowOff>
    </xdr:from>
    <xdr:to>
      <xdr:col>7</xdr:col>
      <xdr:colOff>609493</xdr:colOff>
      <xdr:row>3</xdr:row>
      <xdr:rowOff>9492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6096000" y="685800"/>
          <a:ext cx="857143" cy="266667"/>
        </a:xfrm>
        <a:prstGeom prst="rect">
          <a:avLst/>
        </a:prstGeom>
      </xdr:spPr>
    </xdr:pic>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682A"/>
  </sheetPr>
  <dimension ref="A1:A184"/>
  <sheetViews>
    <sheetView tabSelected="1" zoomScaleNormal="100" workbookViewId="0"/>
  </sheetViews>
  <sheetFormatPr defaultColWidth="16" defaultRowHeight="15" x14ac:dyDescent="0.25"/>
  <cols>
    <col min="1" max="1" width="168.140625" style="75" bestFit="1" customWidth="1"/>
  </cols>
  <sheetData>
    <row r="1" spans="1:1" ht="18" customHeight="1" x14ac:dyDescent="0.25">
      <c r="A1" s="74" t="s">
        <v>249</v>
      </c>
    </row>
    <row r="2" spans="1:1" ht="18" customHeight="1" x14ac:dyDescent="0.25">
      <c r="A2" s="74" t="s">
        <v>250</v>
      </c>
    </row>
    <row r="3" spans="1:1" ht="18" customHeight="1" x14ac:dyDescent="0.25">
      <c r="A3" s="74" t="s">
        <v>251</v>
      </c>
    </row>
    <row r="4" spans="1:1" ht="18" customHeight="1" x14ac:dyDescent="0.25">
      <c r="A4" s="74" t="s">
        <v>252</v>
      </c>
    </row>
    <row r="5" spans="1:1" ht="18" customHeight="1" x14ac:dyDescent="0.25">
      <c r="A5" s="74" t="s">
        <v>253</v>
      </c>
    </row>
    <row r="6" spans="1:1" ht="18" customHeight="1" x14ac:dyDescent="0.25">
      <c r="A6" s="74" t="s">
        <v>254</v>
      </c>
    </row>
    <row r="7" spans="1:1" ht="18" customHeight="1" x14ac:dyDescent="0.25">
      <c r="A7" s="74" t="s">
        <v>255</v>
      </c>
    </row>
    <row r="8" spans="1:1" ht="18" customHeight="1" x14ac:dyDescent="0.25">
      <c r="A8" s="74" t="s">
        <v>256</v>
      </c>
    </row>
    <row r="9" spans="1:1" ht="18" customHeight="1" x14ac:dyDescent="0.25">
      <c r="A9" s="74" t="s">
        <v>257</v>
      </c>
    </row>
    <row r="10" spans="1:1" ht="18" customHeight="1" x14ac:dyDescent="0.25">
      <c r="A10" s="74" t="s">
        <v>258</v>
      </c>
    </row>
    <row r="11" spans="1:1" ht="18" customHeight="1" x14ac:dyDescent="0.25">
      <c r="A11" s="74" t="s">
        <v>259</v>
      </c>
    </row>
    <row r="12" spans="1:1" ht="18" customHeight="1" x14ac:dyDescent="0.25">
      <c r="A12" s="74" t="s">
        <v>260</v>
      </c>
    </row>
    <row r="13" spans="1:1" ht="18" customHeight="1" x14ac:dyDescent="0.25">
      <c r="A13" s="74" t="s">
        <v>239</v>
      </c>
    </row>
    <row r="14" spans="1:1" ht="18" customHeight="1" x14ac:dyDescent="0.25">
      <c r="A14" s="74" t="s">
        <v>261</v>
      </c>
    </row>
    <row r="15" spans="1:1" ht="18" customHeight="1" x14ac:dyDescent="0.25">
      <c r="A15" s="74" t="s">
        <v>262</v>
      </c>
    </row>
    <row r="16" spans="1:1" ht="18" customHeight="1" x14ac:dyDescent="0.25">
      <c r="A16" s="74" t="s">
        <v>263</v>
      </c>
    </row>
    <row r="17" spans="1:1" ht="18" customHeight="1" x14ac:dyDescent="0.25">
      <c r="A17" s="74" t="s">
        <v>264</v>
      </c>
    </row>
    <row r="18" spans="1:1" ht="18" customHeight="1" x14ac:dyDescent="0.25">
      <c r="A18" s="74" t="s">
        <v>265</v>
      </c>
    </row>
    <row r="19" spans="1:1" ht="18" customHeight="1" x14ac:dyDescent="0.25">
      <c r="A19" s="74" t="s">
        <v>266</v>
      </c>
    </row>
    <row r="20" spans="1:1" ht="18" customHeight="1" x14ac:dyDescent="0.25">
      <c r="A20" s="74" t="s">
        <v>267</v>
      </c>
    </row>
    <row r="21" spans="1:1" ht="18" customHeight="1" x14ac:dyDescent="0.25">
      <c r="A21" s="74" t="s">
        <v>268</v>
      </c>
    </row>
    <row r="22" spans="1:1" ht="18" customHeight="1" x14ac:dyDescent="0.25">
      <c r="A22" s="74" t="s">
        <v>269</v>
      </c>
    </row>
    <row r="23" spans="1:1" ht="18" customHeight="1" x14ac:dyDescent="0.25">
      <c r="A23" s="74" t="s">
        <v>270</v>
      </c>
    </row>
    <row r="24" spans="1:1" ht="18" customHeight="1" x14ac:dyDescent="0.25">
      <c r="A24" s="74" t="s">
        <v>271</v>
      </c>
    </row>
    <row r="25" spans="1:1" ht="18" customHeight="1" x14ac:dyDescent="0.25">
      <c r="A25" s="74" t="s">
        <v>272</v>
      </c>
    </row>
    <row r="26" spans="1:1" ht="18" customHeight="1" x14ac:dyDescent="0.25">
      <c r="A26" s="74" t="s">
        <v>273</v>
      </c>
    </row>
    <row r="27" spans="1:1" ht="18" customHeight="1" x14ac:dyDescent="0.25">
      <c r="A27" s="74" t="s">
        <v>274</v>
      </c>
    </row>
    <row r="28" spans="1:1" ht="18" customHeight="1" x14ac:dyDescent="0.25">
      <c r="A28" s="74" t="s">
        <v>275</v>
      </c>
    </row>
    <row r="29" spans="1:1" ht="18" customHeight="1" x14ac:dyDescent="0.25">
      <c r="A29" s="74" t="s">
        <v>276</v>
      </c>
    </row>
    <row r="30" spans="1:1" ht="18" customHeight="1" x14ac:dyDescent="0.25">
      <c r="A30" s="74" t="s">
        <v>277</v>
      </c>
    </row>
    <row r="31" spans="1:1" ht="18" customHeight="1" x14ac:dyDescent="0.25">
      <c r="A31" s="74" t="s">
        <v>278</v>
      </c>
    </row>
    <row r="32" spans="1:1" ht="18" customHeight="1" x14ac:dyDescent="0.25">
      <c r="A32" s="74" t="s">
        <v>279</v>
      </c>
    </row>
    <row r="33" spans="1:1" ht="18" customHeight="1" x14ac:dyDescent="0.25">
      <c r="A33" s="74" t="s">
        <v>280</v>
      </c>
    </row>
    <row r="34" spans="1:1" ht="18" customHeight="1" x14ac:dyDescent="0.25">
      <c r="A34" s="74" t="s">
        <v>281</v>
      </c>
    </row>
    <row r="35" spans="1:1" ht="18" customHeight="1" x14ac:dyDescent="0.25">
      <c r="A35" s="74" t="s">
        <v>282</v>
      </c>
    </row>
    <row r="36" spans="1:1" ht="18" customHeight="1" x14ac:dyDescent="0.25">
      <c r="A36" s="74" t="s">
        <v>283</v>
      </c>
    </row>
    <row r="37" spans="1:1" ht="18" customHeight="1" x14ac:dyDescent="0.25">
      <c r="A37" s="74" t="s">
        <v>284</v>
      </c>
    </row>
    <row r="38" spans="1:1" ht="18" customHeight="1" x14ac:dyDescent="0.25">
      <c r="A38" s="74" t="s">
        <v>285</v>
      </c>
    </row>
    <row r="39" spans="1:1" ht="18" customHeight="1" x14ac:dyDescent="0.25">
      <c r="A39" s="74" t="s">
        <v>286</v>
      </c>
    </row>
    <row r="40" spans="1:1" ht="18" customHeight="1" x14ac:dyDescent="0.25">
      <c r="A40" s="74" t="s">
        <v>287</v>
      </c>
    </row>
    <row r="41" spans="1:1" x14ac:dyDescent="0.25">
      <c r="A41" s="74"/>
    </row>
    <row r="42" spans="1:1" x14ac:dyDescent="0.25">
      <c r="A42" s="74"/>
    </row>
    <row r="43" spans="1:1" x14ac:dyDescent="0.25">
      <c r="A43" s="74"/>
    </row>
    <row r="44" spans="1:1" x14ac:dyDescent="0.25">
      <c r="A44" s="74"/>
    </row>
    <row r="45" spans="1:1" x14ac:dyDescent="0.25">
      <c r="A45" s="74"/>
    </row>
    <row r="46" spans="1:1" x14ac:dyDescent="0.25">
      <c r="A46" s="74"/>
    </row>
    <row r="47" spans="1:1" x14ac:dyDescent="0.25">
      <c r="A47" s="74"/>
    </row>
    <row r="48" spans="1:1" x14ac:dyDescent="0.25">
      <c r="A48" s="74"/>
    </row>
    <row r="49" spans="1:1" x14ac:dyDescent="0.25">
      <c r="A49" s="74"/>
    </row>
    <row r="50" spans="1:1" x14ac:dyDescent="0.25">
      <c r="A50" s="74"/>
    </row>
    <row r="51" spans="1:1" x14ac:dyDescent="0.25">
      <c r="A51" s="74"/>
    </row>
    <row r="52" spans="1:1" x14ac:dyDescent="0.25">
      <c r="A52" s="74"/>
    </row>
    <row r="53" spans="1:1" x14ac:dyDescent="0.25">
      <c r="A53" s="74"/>
    </row>
    <row r="54" spans="1:1" x14ac:dyDescent="0.25">
      <c r="A54" s="74"/>
    </row>
    <row r="55" spans="1:1" x14ac:dyDescent="0.25">
      <c r="A55" s="74"/>
    </row>
    <row r="56" spans="1:1" x14ac:dyDescent="0.25">
      <c r="A56" s="74"/>
    </row>
    <row r="57" spans="1:1" x14ac:dyDescent="0.25">
      <c r="A57" s="74"/>
    </row>
    <row r="58" spans="1:1" x14ac:dyDescent="0.25">
      <c r="A58" s="74"/>
    </row>
    <row r="59" spans="1:1" x14ac:dyDescent="0.25">
      <c r="A59" s="74"/>
    </row>
    <row r="60" spans="1:1" x14ac:dyDescent="0.25">
      <c r="A60" s="74"/>
    </row>
    <row r="62" spans="1:1" x14ac:dyDescent="0.25">
      <c r="A62" s="76"/>
    </row>
    <row r="63" spans="1:1" x14ac:dyDescent="0.25">
      <c r="A63" s="74"/>
    </row>
    <row r="64" spans="1:1" x14ac:dyDescent="0.25">
      <c r="A64" s="74"/>
    </row>
    <row r="65" spans="1:1" x14ac:dyDescent="0.25">
      <c r="A65" s="74"/>
    </row>
    <row r="66" spans="1:1" x14ac:dyDescent="0.25">
      <c r="A66" s="74"/>
    </row>
    <row r="67" spans="1:1" x14ac:dyDescent="0.25">
      <c r="A67" s="74"/>
    </row>
    <row r="68" spans="1:1" x14ac:dyDescent="0.25">
      <c r="A68" s="74"/>
    </row>
    <row r="69" spans="1:1" x14ac:dyDescent="0.25">
      <c r="A69" s="74"/>
    </row>
    <row r="70" spans="1:1" x14ac:dyDescent="0.25">
      <c r="A70" s="74"/>
    </row>
    <row r="71" spans="1:1" x14ac:dyDescent="0.25">
      <c r="A71" s="74"/>
    </row>
    <row r="72" spans="1:1" x14ac:dyDescent="0.25">
      <c r="A72" s="74"/>
    </row>
    <row r="73" spans="1:1" x14ac:dyDescent="0.25">
      <c r="A73" s="74"/>
    </row>
    <row r="74" spans="1:1" x14ac:dyDescent="0.25">
      <c r="A74" s="74"/>
    </row>
    <row r="75" spans="1:1" x14ac:dyDescent="0.25">
      <c r="A75" s="74"/>
    </row>
    <row r="76" spans="1:1" x14ac:dyDescent="0.25">
      <c r="A76" s="74"/>
    </row>
    <row r="77" spans="1:1" x14ac:dyDescent="0.25">
      <c r="A77" s="74"/>
    </row>
    <row r="78" spans="1:1" x14ac:dyDescent="0.25">
      <c r="A78" s="74"/>
    </row>
    <row r="79" spans="1:1" x14ac:dyDescent="0.25">
      <c r="A79" s="74"/>
    </row>
    <row r="80" spans="1:1" x14ac:dyDescent="0.25">
      <c r="A80" s="74"/>
    </row>
    <row r="81" spans="1:1" x14ac:dyDescent="0.25">
      <c r="A81" s="74"/>
    </row>
    <row r="82" spans="1:1" x14ac:dyDescent="0.25">
      <c r="A82" s="74"/>
    </row>
    <row r="83" spans="1:1" x14ac:dyDescent="0.25">
      <c r="A83" s="74"/>
    </row>
    <row r="84" spans="1:1" x14ac:dyDescent="0.25">
      <c r="A84" s="74"/>
    </row>
    <row r="85" spans="1:1" x14ac:dyDescent="0.25">
      <c r="A85" s="74"/>
    </row>
    <row r="86" spans="1:1" x14ac:dyDescent="0.25">
      <c r="A86" s="74"/>
    </row>
    <row r="87" spans="1:1" x14ac:dyDescent="0.25">
      <c r="A87" s="74"/>
    </row>
    <row r="88" spans="1:1" x14ac:dyDescent="0.25">
      <c r="A88" s="74"/>
    </row>
    <row r="89" spans="1:1" x14ac:dyDescent="0.25">
      <c r="A89" s="74"/>
    </row>
    <row r="90" spans="1:1" x14ac:dyDescent="0.25">
      <c r="A90" s="74"/>
    </row>
    <row r="91" spans="1:1" x14ac:dyDescent="0.25">
      <c r="A91" s="74"/>
    </row>
    <row r="92" spans="1:1" x14ac:dyDescent="0.25">
      <c r="A92" s="74"/>
    </row>
    <row r="93" spans="1:1" x14ac:dyDescent="0.25">
      <c r="A93" s="74"/>
    </row>
    <row r="94" spans="1:1" x14ac:dyDescent="0.25">
      <c r="A94" s="74"/>
    </row>
    <row r="95" spans="1:1" x14ac:dyDescent="0.25">
      <c r="A95" s="74"/>
    </row>
    <row r="96" spans="1:1" x14ac:dyDescent="0.25">
      <c r="A96" s="74"/>
    </row>
    <row r="97" spans="1:1" x14ac:dyDescent="0.25">
      <c r="A97" s="74"/>
    </row>
    <row r="98" spans="1:1" x14ac:dyDescent="0.25">
      <c r="A98" s="74"/>
    </row>
    <row r="99" spans="1:1" x14ac:dyDescent="0.25">
      <c r="A99" s="74"/>
    </row>
    <row r="100" spans="1:1" x14ac:dyDescent="0.25">
      <c r="A100" s="74"/>
    </row>
    <row r="101" spans="1:1" x14ac:dyDescent="0.25">
      <c r="A101" s="74"/>
    </row>
    <row r="102" spans="1:1" x14ac:dyDescent="0.25">
      <c r="A102" s="74"/>
    </row>
    <row r="103" spans="1:1" x14ac:dyDescent="0.25">
      <c r="A103" s="74"/>
    </row>
    <row r="104" spans="1:1" x14ac:dyDescent="0.25">
      <c r="A104" s="74"/>
    </row>
    <row r="105" spans="1:1" x14ac:dyDescent="0.25">
      <c r="A105" s="74"/>
    </row>
    <row r="106" spans="1:1" x14ac:dyDescent="0.25">
      <c r="A106" s="74"/>
    </row>
    <row r="107" spans="1:1" x14ac:dyDescent="0.25">
      <c r="A107" s="74"/>
    </row>
    <row r="108" spans="1:1" x14ac:dyDescent="0.25">
      <c r="A108" s="74"/>
    </row>
    <row r="109" spans="1:1" x14ac:dyDescent="0.25">
      <c r="A109" s="74"/>
    </row>
    <row r="110" spans="1:1" x14ac:dyDescent="0.25">
      <c r="A110" s="74"/>
    </row>
    <row r="111" spans="1:1" x14ac:dyDescent="0.25">
      <c r="A111" s="74"/>
    </row>
    <row r="112" spans="1:1" x14ac:dyDescent="0.25">
      <c r="A112" s="74"/>
    </row>
    <row r="113" spans="1:1" x14ac:dyDescent="0.25">
      <c r="A113" s="74"/>
    </row>
    <row r="114" spans="1:1" x14ac:dyDescent="0.25">
      <c r="A114" s="74"/>
    </row>
    <row r="115" spans="1:1" x14ac:dyDescent="0.25">
      <c r="A115" s="74"/>
    </row>
    <row r="116" spans="1:1" x14ac:dyDescent="0.25">
      <c r="A116" s="74"/>
    </row>
    <row r="117" spans="1:1" x14ac:dyDescent="0.25">
      <c r="A117" s="74"/>
    </row>
    <row r="118" spans="1:1" x14ac:dyDescent="0.25">
      <c r="A118" s="74"/>
    </row>
    <row r="119" spans="1:1" x14ac:dyDescent="0.25">
      <c r="A119" s="74"/>
    </row>
    <row r="120" spans="1:1" x14ac:dyDescent="0.25">
      <c r="A120" s="74"/>
    </row>
    <row r="121" spans="1:1" x14ac:dyDescent="0.25">
      <c r="A121" s="74"/>
    </row>
    <row r="122" spans="1:1" x14ac:dyDescent="0.25">
      <c r="A122" s="74"/>
    </row>
    <row r="123" spans="1:1" x14ac:dyDescent="0.25">
      <c r="A123" s="74"/>
    </row>
    <row r="125" spans="1:1" x14ac:dyDescent="0.25">
      <c r="A125" s="76"/>
    </row>
    <row r="126" spans="1:1" x14ac:dyDescent="0.25">
      <c r="A126" s="74"/>
    </row>
    <row r="127" spans="1:1" x14ac:dyDescent="0.25">
      <c r="A127" s="74"/>
    </row>
    <row r="128" spans="1:1" x14ac:dyDescent="0.25">
      <c r="A128" s="74"/>
    </row>
    <row r="129" spans="1:1" x14ac:dyDescent="0.25">
      <c r="A129" s="74"/>
    </row>
    <row r="130" spans="1:1" x14ac:dyDescent="0.25">
      <c r="A130" s="74"/>
    </row>
    <row r="131" spans="1:1" x14ac:dyDescent="0.25">
      <c r="A131" s="74"/>
    </row>
    <row r="132" spans="1:1" x14ac:dyDescent="0.25">
      <c r="A132" s="74"/>
    </row>
    <row r="133" spans="1:1" x14ac:dyDescent="0.25">
      <c r="A133" s="74"/>
    </row>
    <row r="134" spans="1:1" x14ac:dyDescent="0.25">
      <c r="A134" s="74"/>
    </row>
    <row r="135" spans="1:1" x14ac:dyDescent="0.25">
      <c r="A135" s="74"/>
    </row>
    <row r="137" spans="1:1" x14ac:dyDescent="0.25">
      <c r="A137" s="76"/>
    </row>
    <row r="138" spans="1:1" x14ac:dyDescent="0.25">
      <c r="A138" s="74"/>
    </row>
    <row r="139" spans="1:1" x14ac:dyDescent="0.25">
      <c r="A139" s="74"/>
    </row>
    <row r="140" spans="1:1" x14ac:dyDescent="0.25">
      <c r="A140" s="74"/>
    </row>
    <row r="141" spans="1:1" x14ac:dyDescent="0.25">
      <c r="A141" s="74"/>
    </row>
    <row r="142" spans="1:1" x14ac:dyDescent="0.25">
      <c r="A142" s="74"/>
    </row>
    <row r="143" spans="1:1" x14ac:dyDescent="0.25">
      <c r="A143" s="74"/>
    </row>
    <row r="144" spans="1:1" x14ac:dyDescent="0.25">
      <c r="A144" s="74"/>
    </row>
    <row r="145" spans="1:1" x14ac:dyDescent="0.25">
      <c r="A145" s="74"/>
    </row>
    <row r="146" spans="1:1" x14ac:dyDescent="0.25">
      <c r="A146" s="74"/>
    </row>
    <row r="147" spans="1:1" x14ac:dyDescent="0.25">
      <c r="A147" s="74"/>
    </row>
    <row r="148" spans="1:1" x14ac:dyDescent="0.25">
      <c r="A148" s="74"/>
    </row>
    <row r="149" spans="1:1" x14ac:dyDescent="0.25">
      <c r="A149" s="74"/>
    </row>
    <row r="150" spans="1:1" x14ac:dyDescent="0.25">
      <c r="A150" s="74"/>
    </row>
    <row r="151" spans="1:1" x14ac:dyDescent="0.25">
      <c r="A151" s="74"/>
    </row>
    <row r="152" spans="1:1" x14ac:dyDescent="0.25">
      <c r="A152" s="74"/>
    </row>
    <row r="153" spans="1:1" x14ac:dyDescent="0.25">
      <c r="A153" s="74"/>
    </row>
    <row r="154" spans="1:1" x14ac:dyDescent="0.25">
      <c r="A154" s="74"/>
    </row>
    <row r="155" spans="1:1" x14ac:dyDescent="0.25">
      <c r="A155" s="74"/>
    </row>
    <row r="156" spans="1:1" x14ac:dyDescent="0.25">
      <c r="A156" s="74"/>
    </row>
    <row r="157" spans="1:1" x14ac:dyDescent="0.25">
      <c r="A157" s="74"/>
    </row>
    <row r="158" spans="1:1" x14ac:dyDescent="0.25">
      <c r="A158" s="74"/>
    </row>
    <row r="159" spans="1:1" x14ac:dyDescent="0.25">
      <c r="A159" s="74"/>
    </row>
    <row r="160" spans="1:1" x14ac:dyDescent="0.25">
      <c r="A160" s="74"/>
    </row>
    <row r="161" spans="1:1" x14ac:dyDescent="0.25">
      <c r="A161" s="74"/>
    </row>
    <row r="162" spans="1:1" x14ac:dyDescent="0.25">
      <c r="A162" s="74"/>
    </row>
    <row r="163" spans="1:1" x14ac:dyDescent="0.25">
      <c r="A163" s="74"/>
    </row>
    <row r="164" spans="1:1" x14ac:dyDescent="0.25">
      <c r="A164" s="74"/>
    </row>
    <row r="165" spans="1:1" x14ac:dyDescent="0.25">
      <c r="A165" s="74"/>
    </row>
    <row r="166" spans="1:1" x14ac:dyDescent="0.25">
      <c r="A166" s="74"/>
    </row>
    <row r="167" spans="1:1" x14ac:dyDescent="0.25">
      <c r="A167" s="74"/>
    </row>
    <row r="168" spans="1:1" x14ac:dyDescent="0.25">
      <c r="A168" s="74"/>
    </row>
    <row r="169" spans="1:1" x14ac:dyDescent="0.25">
      <c r="A169" s="77"/>
    </row>
    <row r="170" spans="1:1" x14ac:dyDescent="0.25">
      <c r="A170" s="77"/>
    </row>
    <row r="171" spans="1:1" x14ac:dyDescent="0.25">
      <c r="A171" s="74"/>
    </row>
    <row r="172" spans="1:1" x14ac:dyDescent="0.25">
      <c r="A172" s="74"/>
    </row>
    <row r="173" spans="1:1" x14ac:dyDescent="0.25">
      <c r="A173" s="74"/>
    </row>
    <row r="174" spans="1:1" x14ac:dyDescent="0.25">
      <c r="A174" s="74"/>
    </row>
    <row r="176" spans="1:1" x14ac:dyDescent="0.25">
      <c r="A176" s="76"/>
    </row>
    <row r="177" spans="1:1" x14ac:dyDescent="0.25">
      <c r="A177" s="74"/>
    </row>
    <row r="178" spans="1:1" x14ac:dyDescent="0.25">
      <c r="A178" s="74"/>
    </row>
    <row r="179" spans="1:1" x14ac:dyDescent="0.25">
      <c r="A179" s="74"/>
    </row>
    <row r="180" spans="1:1" x14ac:dyDescent="0.25">
      <c r="A180" s="74"/>
    </row>
    <row r="181" spans="1:1" x14ac:dyDescent="0.25">
      <c r="A181" s="74"/>
    </row>
    <row r="182" spans="1:1" x14ac:dyDescent="0.25">
      <c r="A182" s="74"/>
    </row>
    <row r="183" spans="1:1" x14ac:dyDescent="0.25">
      <c r="A183" s="74"/>
    </row>
    <row r="184" spans="1:1" x14ac:dyDescent="0.25">
      <c r="A184" s="74"/>
    </row>
  </sheetData>
  <hyperlinks>
    <hyperlink ref="A1" location="'Q1'!A1" display="QUADRO 1 - Número de empresas em outubro com trabalhadores por conta de outrem, segundo o escalão de pessoal ao serviço, por atividade económica" xr:uid="{00000000-0004-0000-0000-000000000000}"/>
    <hyperlink ref="A2" location="'Q2'!A1" display="QUADRO 2 - Número de pessoas ao serviço nas empresas com trabalhadores por conta de outrem em outubro segundo o escalão de pessoal ao serviço, por atividade económica" xr:uid="{00000000-0004-0000-0000-000001000000}"/>
    <hyperlink ref="A3" location="'Q3'!A1" display="QUADRO 3 - Número de trabalhadores por conta de outrem em outubro segundo o sexo, por atividade económica" xr:uid="{00000000-0004-0000-0000-000002000000}"/>
    <hyperlink ref="A4" location="'Q4'!A1" display="QUADRO 4 - Número de trabalhadores por conta de outrem em outubro segundo o escalão etário, por atividade económica" xr:uid="{00000000-0004-0000-0000-000003000000}"/>
    <hyperlink ref="A5" location="'Q5'!A1" display="QUADRO 5 - Número de trabalhadores por conta de outrem em outubro segundo as habilitações, por atividade económica" xr:uid="{00000000-0004-0000-0000-000004000000}"/>
    <hyperlink ref="A6" location="'Q6'!A1" display="QUADRO 6 - Número pessoas de trabalhadores por conta de outrem em outubro segundo a profissão (CPP-10), por atividade económica" xr:uid="{00000000-0004-0000-0000-000005000000}"/>
    <hyperlink ref="A7" location="'Q7'!A1" display="QUADRO 7 - Número e percentagem de empresas segundo a situação face à frequência de formação profissional, por atividade económica" xr:uid="{00000000-0004-0000-0000-000006000000}"/>
    <hyperlink ref="A8" location="'Q8'!A1" display="QUADRO 8 - Número de empresas com trabalhadores envolvidos em formação ou atividade educativa, ou que em substituição da formação receberam compensação, por atividade económica" xr:uid="{00000000-0004-0000-0000-000007000000}"/>
    <hyperlink ref="A9" location="'Q9'!A1" display="QUADRO 9 - Percentagem de empresas com trabalhadores envolvidos em formação ou atividade educativa, ou que em substituição da formação receberam compensação, por atividade económica" xr:uid="{00000000-0004-0000-0000-000008000000}"/>
    <hyperlink ref="A10" location="'Q10'!A1" display="QUADRO 10 - Número de trabalhadores envolvidos em formação ou atividade educativa, ou que em substituição da formação receberam compensação, por atividade económica" xr:uid="{00000000-0004-0000-0000-000009000000}"/>
    <hyperlink ref="A11" location="'Q11'!A1" display="QUADRO 11 - Percentagem de trabalhadores envolvidos em formação ou atividade educativa, ou que em substituição da formação receberam compensação, por atividade económica" xr:uid="{00000000-0004-0000-0000-00000A000000}"/>
    <hyperlink ref="A12" location="'Q12'!A1" display="QUADRO 12 - Número de trabalhadores em ações de formação profissional, segundo o escalão de pessoal ao serviço, por atividade económica" xr:uid="{00000000-0004-0000-0000-00000B000000}"/>
    <hyperlink ref="A13" location="'Q13'!A1" display="QUADRO 13 - Percentagem de trabalhadores em ações de formação profissional, segundo o escalão de dimensão, por atividade económica" xr:uid="{00000000-0004-0000-0000-00000C000000}"/>
    <hyperlink ref="A14" location="'Q14'!A1" display="QUADRO 14 - Número de trabalhadores em ações de formação segundo o período de referência do direito à formação, por atividade económica" xr:uid="{00000000-0004-0000-0000-00000D000000}"/>
    <hyperlink ref="A15" location="'Q15'!A1" display="QUADRO 15 - Percentagem de trabalhadores em ações de formação segundo o período de referência do direito à formação, por atividade económica" xr:uid="{00000000-0004-0000-0000-00000E000000}"/>
    <hyperlink ref="A16" location="Q16.17!A1" display="QUADRO 16 - Número de trabalhadores em ações de formação, segundo o período de referência do direito à formação, por escalão de pessoal ao serviço" xr:uid="{00000000-0004-0000-0000-00000F000000}"/>
    <hyperlink ref="A17" location="Q16.17!A19" display="QUADRO 17 - Percentagem de trabalhadores em ações de formação segundo o período de referência do direito à formação por escalão de pessoal ao serviço" xr:uid="{00000000-0004-0000-0000-000010000000}"/>
    <hyperlink ref="A18" location="'Q18'!A1" display="QUADRO 18 - Número de trabalhadores em ações de formação segundo a iniciativa da formação, por atividade económica" xr:uid="{00000000-0004-0000-0000-000011000000}"/>
    <hyperlink ref="A19" location="'Q19'!A1" display="QUADRO 19 - Percentagem de trabalhadores em ações de formação segundo a iniciativa da formação, por atividade económica" xr:uid="{00000000-0004-0000-0000-000012000000}"/>
    <hyperlink ref="A20" location="'Q20'!A1" display="QUADRO 20 - Número de trabalhadores em ações de formação profissional segundo o tipo de horário em que decorreram, por atividade económica" xr:uid="{00000000-0004-0000-0000-000013000000}"/>
    <hyperlink ref="A21" location="'Q21'!A1" display="QUADRO 21 - Percentagem de trabalhadores em ações de formação profissional segundo o tipo de horário em que decorreram, por atividade económica" xr:uid="{00000000-0004-0000-0000-000014000000}"/>
    <hyperlink ref="A22" location="'Q22'!A1" display="QUADRO 22 - Número de trabalhadores em ações de formação segundo as entidades formadoras a que recorreram, por atividade económica" xr:uid="{00000000-0004-0000-0000-000015000000}"/>
    <hyperlink ref="A23" location="'Q23'!A1" display="QUADRO 23 - Percentagem de trabalhadores em ações de formação segundo as entidades formadoras a que recorreram, por atividade económica" xr:uid="{00000000-0004-0000-0000-000016000000}"/>
    <hyperlink ref="A24" location="'Q24'!A1" display="QUADRO 24 - Participações em ações de formação e sua distribuição percentual segundo a área de educação e formação" xr:uid="{00000000-0004-0000-0000-000017000000}"/>
    <hyperlink ref="A25" location="'Q25'!A1" display="QUADRO 25 - Duração das ações de formação (nº de horas) e distribuição percentual segundo a área de educação e formação" xr:uid="{00000000-0004-0000-0000-000018000000}"/>
    <hyperlink ref="A26" location="'Q26'!A1" display="QUADRO 26 - Número de trabalhadores em ações de formação profissional e percentagem relativamente ao total segundo o sexo, por atividade económica" xr:uid="{00000000-0004-0000-0000-000019000000}"/>
    <hyperlink ref="A27" location="'Q27'!A1" display="QUADRO 27 - Número de trabalhadores em ações de formação profissional segundo o escalão etário, por atividade económica" xr:uid="{00000000-0004-0000-0000-00001A000000}"/>
    <hyperlink ref="A28" location="'Q28'!A1" display="QUADRO 28 - Percentagem de trabalhadores em ações de formação profissional relativamente ao total de trabalhadores, segundo o escalão etário por atividade económica" xr:uid="{00000000-0004-0000-0000-00001B000000}"/>
    <hyperlink ref="A29" location="'Q29'!A1" display="QUADRO 29 - Número de trabalhadores em ações de formação profissional segundo as habilitações, por atividade económica" xr:uid="{00000000-0004-0000-0000-00001C000000}"/>
    <hyperlink ref="A30" location="'Q30'!A1" display="QUADRO 30 - Percentagem de trabalhadores em ações de formação profissional relativamente ao total de trabalhadores, segundo as habilitações por atividade económica" xr:uid="{00000000-0004-0000-0000-00001D000000}"/>
    <hyperlink ref="A31" location="'Q31'!A1" display="QUADRO 31 - Número de trabalhadores em ações de formação profissional segundo a profissão (CPP-10), por atividade económica" xr:uid="{00000000-0004-0000-0000-00001E000000}"/>
    <hyperlink ref="A32" location="'Q32'!A1" display="QUADRO 32 - Percentagem de trabalhadores em ações de formação profissional relativamente ao total de trabalhadores, segundo a profissão (CPP-10), por atividade económica" xr:uid="{00000000-0004-0000-0000-00001F000000}"/>
    <hyperlink ref="A33" location="'Q33'!A1" display="QUADRO 33 - Total de horas de formação promovida pelas empresas, segundo o escalão de pessoal ao serviço por atividade económica" xr:uid="{00000000-0004-0000-0000-000020000000}"/>
    <hyperlink ref="A34" location="'Q34'!A1" display="QUADRO 34 - Média de horas de formação por trabalhador segundo o escalão de pessoal ao serviço, por atividade económica" xr:uid="{00000000-0004-0000-0000-000021000000}"/>
    <hyperlink ref="A35" location="'Q35'!A1" display="QUADRO 35 - Total de custos de formação profissional, segundo os componentes do custo por atividade económica" xr:uid="{00000000-0004-0000-0000-000022000000}"/>
    <hyperlink ref="A36" location="'Q36'!A1" display="QUADRO 36 - Total de custos de formação profissional, segundo o escalão de pessoal ao serviço, por atividade económica" xr:uid="{00000000-0004-0000-0000-000023000000}"/>
    <hyperlink ref="A37" location="'Q37'!A1" display="QUADRO 37 - Número de empresas que declararam custos de formação profissional, segundo o escalão de pessoal ao serviço, por atividade económica" xr:uid="{00000000-0004-0000-0000-000024000000}"/>
    <hyperlink ref="A38" location="'Q38'!A1" display="QUADRO 38 - Número de formandos em empresas que declararam custos de formação profissional, segundo o escalão de pessoal ao serviço, por atividade económica" xr:uid="{00000000-0004-0000-0000-000025000000}"/>
    <hyperlink ref="A39" location="'Q39'!A1" display="QUADRO 39 - Média de custos com formação, por formando, segundo o escalão de pessoal ao serviço, por atividade económica" xr:uid="{00000000-0004-0000-0000-000026000000}"/>
    <hyperlink ref="A40" location="'Q40'!A1" display="QUADRO 40 - Evolução dos principais indicadores de formação profissional (2017, 2016, 2015), por atividade económica" xr:uid="{00000000-0004-0000-0000-00002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58"/>
  <sheetViews>
    <sheetView workbookViewId="0"/>
  </sheetViews>
  <sheetFormatPr defaultColWidth="9.140625" defaultRowHeight="12.75" outlineLevelRow="1" x14ac:dyDescent="0.2"/>
  <cols>
    <col min="1" max="1" width="4.140625" style="1" customWidth="1"/>
    <col min="2" max="2" width="61.5703125" style="103" customWidth="1"/>
    <col min="3" max="7" width="9.140625" style="3" customWidth="1"/>
    <col min="8" max="8" width="9.85546875" style="1" customWidth="1"/>
    <col min="9" max="189" width="9.140625" style="1"/>
    <col min="190" max="190" width="51.140625" style="1" customWidth="1"/>
    <col min="191" max="198" width="9.7109375" style="1" customWidth="1"/>
    <col min="199" max="445" width="9.140625" style="1"/>
    <col min="446" max="446" width="51.140625" style="1" customWidth="1"/>
    <col min="447" max="454" width="9.7109375" style="1" customWidth="1"/>
    <col min="455" max="701" width="9.140625" style="1"/>
    <col min="702" max="702" width="51.140625" style="1" customWidth="1"/>
    <col min="703" max="710" width="9.7109375" style="1" customWidth="1"/>
    <col min="711" max="957" width="9.140625" style="1"/>
    <col min="958" max="958" width="51.140625" style="1" customWidth="1"/>
    <col min="959" max="966" width="9.7109375" style="1" customWidth="1"/>
    <col min="967" max="1213" width="9.140625" style="1"/>
    <col min="1214" max="1214" width="51.140625" style="1" customWidth="1"/>
    <col min="1215" max="1222" width="9.7109375" style="1" customWidth="1"/>
    <col min="1223" max="1469" width="9.140625" style="1"/>
    <col min="1470" max="1470" width="51.140625" style="1" customWidth="1"/>
    <col min="1471" max="1478" width="9.7109375" style="1" customWidth="1"/>
    <col min="1479" max="1725" width="9.140625" style="1"/>
    <col min="1726" max="1726" width="51.140625" style="1" customWidth="1"/>
    <col min="1727" max="1734" width="9.7109375" style="1" customWidth="1"/>
    <col min="1735" max="1981" width="9.140625" style="1"/>
    <col min="1982" max="1982" width="51.140625" style="1" customWidth="1"/>
    <col min="1983" max="1990" width="9.7109375" style="1" customWidth="1"/>
    <col min="1991" max="2237" width="9.140625" style="1"/>
    <col min="2238" max="2238" width="51.140625" style="1" customWidth="1"/>
    <col min="2239" max="2246" width="9.7109375" style="1" customWidth="1"/>
    <col min="2247" max="2493" width="9.140625" style="1"/>
    <col min="2494" max="2494" width="51.140625" style="1" customWidth="1"/>
    <col min="2495" max="2502" width="9.7109375" style="1" customWidth="1"/>
    <col min="2503" max="2749" width="9.140625" style="1"/>
    <col min="2750" max="2750" width="51.140625" style="1" customWidth="1"/>
    <col min="2751" max="2758" width="9.7109375" style="1" customWidth="1"/>
    <col min="2759" max="3005" width="9.140625" style="1"/>
    <col min="3006" max="3006" width="51.140625" style="1" customWidth="1"/>
    <col min="3007" max="3014" width="9.7109375" style="1" customWidth="1"/>
    <col min="3015" max="3261" width="9.140625" style="1"/>
    <col min="3262" max="3262" width="51.140625" style="1" customWidth="1"/>
    <col min="3263" max="3270" width="9.7109375" style="1" customWidth="1"/>
    <col min="3271" max="3517" width="9.140625" style="1"/>
    <col min="3518" max="3518" width="51.140625" style="1" customWidth="1"/>
    <col min="3519" max="3526" width="9.7109375" style="1" customWidth="1"/>
    <col min="3527" max="3773" width="9.140625" style="1"/>
    <col min="3774" max="3774" width="51.140625" style="1" customWidth="1"/>
    <col min="3775" max="3782" width="9.7109375" style="1" customWidth="1"/>
    <col min="3783" max="4029" width="9.140625" style="1"/>
    <col min="4030" max="4030" width="51.140625" style="1" customWidth="1"/>
    <col min="4031" max="4038" width="9.7109375" style="1" customWidth="1"/>
    <col min="4039" max="4285" width="9.140625" style="1"/>
    <col min="4286" max="4286" width="51.140625" style="1" customWidth="1"/>
    <col min="4287" max="4294" width="9.7109375" style="1" customWidth="1"/>
    <col min="4295" max="4541" width="9.140625" style="1"/>
    <col min="4542" max="4542" width="51.140625" style="1" customWidth="1"/>
    <col min="4543" max="4550" width="9.7109375" style="1" customWidth="1"/>
    <col min="4551" max="4797" width="9.140625" style="1"/>
    <col min="4798" max="4798" width="51.140625" style="1" customWidth="1"/>
    <col min="4799" max="4806" width="9.7109375" style="1" customWidth="1"/>
    <col min="4807" max="5053" width="9.140625" style="1"/>
    <col min="5054" max="5054" width="51.140625" style="1" customWidth="1"/>
    <col min="5055" max="5062" width="9.7109375" style="1" customWidth="1"/>
    <col min="5063" max="5309" width="9.140625" style="1"/>
    <col min="5310" max="5310" width="51.140625" style="1" customWidth="1"/>
    <col min="5311" max="5318" width="9.7109375" style="1" customWidth="1"/>
    <col min="5319" max="5565" width="9.140625" style="1"/>
    <col min="5566" max="5566" width="51.140625" style="1" customWidth="1"/>
    <col min="5567" max="5574" width="9.7109375" style="1" customWidth="1"/>
    <col min="5575" max="5821" width="9.140625" style="1"/>
    <col min="5822" max="5822" width="51.140625" style="1" customWidth="1"/>
    <col min="5823" max="5830" width="9.7109375" style="1" customWidth="1"/>
    <col min="5831" max="6077" width="9.140625" style="1"/>
    <col min="6078" max="6078" width="51.140625" style="1" customWidth="1"/>
    <col min="6079" max="6086" width="9.7109375" style="1" customWidth="1"/>
    <col min="6087" max="6333" width="9.140625" style="1"/>
    <col min="6334" max="6334" width="51.140625" style="1" customWidth="1"/>
    <col min="6335" max="6342" width="9.7109375" style="1" customWidth="1"/>
    <col min="6343" max="6589" width="9.140625" style="1"/>
    <col min="6590" max="6590" width="51.140625" style="1" customWidth="1"/>
    <col min="6591" max="6598" width="9.7109375" style="1" customWidth="1"/>
    <col min="6599" max="6845" width="9.140625" style="1"/>
    <col min="6846" max="6846" width="51.140625" style="1" customWidth="1"/>
    <col min="6847" max="6854" width="9.7109375" style="1" customWidth="1"/>
    <col min="6855" max="7101" width="9.140625" style="1"/>
    <col min="7102" max="7102" width="51.140625" style="1" customWidth="1"/>
    <col min="7103" max="7110" width="9.7109375" style="1" customWidth="1"/>
    <col min="7111" max="7357" width="9.140625" style="1"/>
    <col min="7358" max="7358" width="51.140625" style="1" customWidth="1"/>
    <col min="7359" max="7366" width="9.7109375" style="1" customWidth="1"/>
    <col min="7367" max="7613" width="9.140625" style="1"/>
    <col min="7614" max="7614" width="51.140625" style="1" customWidth="1"/>
    <col min="7615" max="7622" width="9.7109375" style="1" customWidth="1"/>
    <col min="7623" max="7869" width="9.140625" style="1"/>
    <col min="7870" max="7870" width="51.140625" style="1" customWidth="1"/>
    <col min="7871" max="7878" width="9.7109375" style="1" customWidth="1"/>
    <col min="7879" max="8125" width="9.140625" style="1"/>
    <col min="8126" max="8126" width="51.140625" style="1" customWidth="1"/>
    <col min="8127" max="8134" width="9.7109375" style="1" customWidth="1"/>
    <col min="8135" max="8381" width="9.140625" style="1"/>
    <col min="8382" max="8382" width="51.140625" style="1" customWidth="1"/>
    <col min="8383" max="8390" width="9.7109375" style="1" customWidth="1"/>
    <col min="8391" max="8637" width="9.140625" style="1"/>
    <col min="8638" max="8638" width="51.140625" style="1" customWidth="1"/>
    <col min="8639" max="8646" width="9.7109375" style="1" customWidth="1"/>
    <col min="8647" max="8893" width="9.140625" style="1"/>
    <col min="8894" max="8894" width="51.140625" style="1" customWidth="1"/>
    <col min="8895" max="8902" width="9.7109375" style="1" customWidth="1"/>
    <col min="8903" max="9149" width="9.140625" style="1"/>
    <col min="9150" max="9150" width="51.140625" style="1" customWidth="1"/>
    <col min="9151" max="9158" width="9.7109375" style="1" customWidth="1"/>
    <col min="9159" max="9405" width="9.140625" style="1"/>
    <col min="9406" max="9406" width="51.140625" style="1" customWidth="1"/>
    <col min="9407" max="9414" width="9.7109375" style="1" customWidth="1"/>
    <col min="9415" max="9661" width="9.140625" style="1"/>
    <col min="9662" max="9662" width="51.140625" style="1" customWidth="1"/>
    <col min="9663" max="9670" width="9.7109375" style="1" customWidth="1"/>
    <col min="9671" max="9917" width="9.140625" style="1"/>
    <col min="9918" max="9918" width="51.140625" style="1" customWidth="1"/>
    <col min="9919" max="9926" width="9.7109375" style="1" customWidth="1"/>
    <col min="9927" max="10173" width="9.140625" style="1"/>
    <col min="10174" max="10174" width="51.140625" style="1" customWidth="1"/>
    <col min="10175" max="10182" width="9.7109375" style="1" customWidth="1"/>
    <col min="10183" max="10429" width="9.140625" style="1"/>
    <col min="10430" max="10430" width="51.140625" style="1" customWidth="1"/>
    <col min="10431" max="10438" width="9.7109375" style="1" customWidth="1"/>
    <col min="10439" max="10685" width="9.140625" style="1"/>
    <col min="10686" max="10686" width="51.140625" style="1" customWidth="1"/>
    <col min="10687" max="10694" width="9.7109375" style="1" customWidth="1"/>
    <col min="10695" max="10941" width="9.140625" style="1"/>
    <col min="10942" max="10942" width="51.140625" style="1" customWidth="1"/>
    <col min="10943" max="10950" width="9.7109375" style="1" customWidth="1"/>
    <col min="10951" max="11197" width="9.140625" style="1"/>
    <col min="11198" max="11198" width="51.140625" style="1" customWidth="1"/>
    <col min="11199" max="11206" width="9.7109375" style="1" customWidth="1"/>
    <col min="11207" max="11453" width="9.140625" style="1"/>
    <col min="11454" max="11454" width="51.140625" style="1" customWidth="1"/>
    <col min="11455" max="11462" width="9.7109375" style="1" customWidth="1"/>
    <col min="11463" max="11709" width="9.140625" style="1"/>
    <col min="11710" max="11710" width="51.140625" style="1" customWidth="1"/>
    <col min="11711" max="11718" width="9.7109375" style="1" customWidth="1"/>
    <col min="11719" max="11965" width="9.140625" style="1"/>
    <col min="11966" max="11966" width="51.140625" style="1" customWidth="1"/>
    <col min="11967" max="11974" width="9.7109375" style="1" customWidth="1"/>
    <col min="11975" max="12221" width="9.140625" style="1"/>
    <col min="12222" max="12222" width="51.140625" style="1" customWidth="1"/>
    <col min="12223" max="12230" width="9.7109375" style="1" customWidth="1"/>
    <col min="12231" max="12477" width="9.140625" style="1"/>
    <col min="12478" max="12478" width="51.140625" style="1" customWidth="1"/>
    <col min="12479" max="12486" width="9.7109375" style="1" customWidth="1"/>
    <col min="12487" max="12733" width="9.140625" style="1"/>
    <col min="12734" max="12734" width="51.140625" style="1" customWidth="1"/>
    <col min="12735" max="12742" width="9.7109375" style="1" customWidth="1"/>
    <col min="12743" max="12989" width="9.140625" style="1"/>
    <col min="12990" max="12990" width="51.140625" style="1" customWidth="1"/>
    <col min="12991" max="12998" width="9.7109375" style="1" customWidth="1"/>
    <col min="12999" max="13245" width="9.140625" style="1"/>
    <col min="13246" max="13246" width="51.140625" style="1" customWidth="1"/>
    <col min="13247" max="13254" width="9.7109375" style="1" customWidth="1"/>
    <col min="13255" max="13501" width="9.140625" style="1"/>
    <col min="13502" max="13502" width="51.140625" style="1" customWidth="1"/>
    <col min="13503" max="13510" width="9.7109375" style="1" customWidth="1"/>
    <col min="13511" max="13757" width="9.140625" style="1"/>
    <col min="13758" max="13758" width="51.140625" style="1" customWidth="1"/>
    <col min="13759" max="13766" width="9.7109375" style="1" customWidth="1"/>
    <col min="13767" max="14013" width="9.140625" style="1"/>
    <col min="14014" max="14014" width="51.140625" style="1" customWidth="1"/>
    <col min="14015" max="14022" width="9.7109375" style="1" customWidth="1"/>
    <col min="14023" max="14269" width="9.140625" style="1"/>
    <col min="14270" max="14270" width="51.140625" style="1" customWidth="1"/>
    <col min="14271" max="14278" width="9.7109375" style="1" customWidth="1"/>
    <col min="14279" max="14525" width="9.140625" style="1"/>
    <col min="14526" max="14526" width="51.140625" style="1" customWidth="1"/>
    <col min="14527" max="14534" width="9.7109375" style="1" customWidth="1"/>
    <col min="14535" max="14781" width="9.140625" style="1"/>
    <col min="14782" max="14782" width="51.140625" style="1" customWidth="1"/>
    <col min="14783" max="14790" width="9.7109375" style="1" customWidth="1"/>
    <col min="14791" max="15037" width="9.140625" style="1"/>
    <col min="15038" max="15038" width="51.140625" style="1" customWidth="1"/>
    <col min="15039" max="15046" width="9.7109375" style="1" customWidth="1"/>
    <col min="15047" max="15293" width="9.140625" style="1"/>
    <col min="15294" max="15294" width="51.140625" style="1" customWidth="1"/>
    <col min="15295" max="15302" width="9.7109375" style="1" customWidth="1"/>
    <col min="15303" max="15549" width="9.140625" style="1"/>
    <col min="15550" max="15550" width="51.140625" style="1" customWidth="1"/>
    <col min="15551" max="15558" width="9.7109375" style="1" customWidth="1"/>
    <col min="15559" max="15805" width="9.140625" style="1"/>
    <col min="15806" max="15806" width="51.140625" style="1" customWidth="1"/>
    <col min="15807" max="15814" width="9.7109375" style="1" customWidth="1"/>
    <col min="15815" max="16061" width="9.140625" style="1"/>
    <col min="16062" max="16062" width="51.140625" style="1" customWidth="1"/>
    <col min="16063" max="16070" width="9.7109375" style="1" customWidth="1"/>
    <col min="16071" max="16384" width="9.140625" style="1"/>
  </cols>
  <sheetData>
    <row r="1" spans="2:9" ht="15" x14ac:dyDescent="0.2">
      <c r="H1" s="37" t="s">
        <v>162</v>
      </c>
    </row>
    <row r="2" spans="2:9" ht="45.75" customHeight="1" x14ac:dyDescent="0.2">
      <c r="B2" s="168" t="s">
        <v>163</v>
      </c>
      <c r="C2" s="168"/>
      <c r="D2" s="168"/>
      <c r="E2" s="168"/>
      <c r="F2" s="168"/>
      <c r="G2" s="168"/>
      <c r="H2" s="168"/>
    </row>
    <row r="3" spans="2:9" x14ac:dyDescent="0.2">
      <c r="B3" s="169">
        <v>2023</v>
      </c>
      <c r="C3" s="169"/>
      <c r="D3" s="169"/>
      <c r="E3" s="169"/>
      <c r="F3" s="169"/>
      <c r="G3" s="169"/>
      <c r="H3" s="169"/>
    </row>
    <row r="4" spans="2:9" ht="14.25" customHeight="1" x14ac:dyDescent="0.2">
      <c r="B4" s="104" t="s">
        <v>115</v>
      </c>
      <c r="C4" s="11"/>
      <c r="D4" s="11"/>
      <c r="E4" s="11"/>
      <c r="F4" s="11"/>
      <c r="G4" s="11"/>
      <c r="H4" s="10"/>
    </row>
    <row r="5" spans="2:9" ht="14.45" customHeight="1" x14ac:dyDescent="0.2">
      <c r="B5" s="38" t="s">
        <v>76</v>
      </c>
      <c r="C5" s="171" t="s">
        <v>0</v>
      </c>
      <c r="D5" s="170" t="s">
        <v>54</v>
      </c>
      <c r="E5" s="170" t="s">
        <v>44</v>
      </c>
      <c r="F5" s="170" t="s">
        <v>45</v>
      </c>
      <c r="G5" s="170" t="s">
        <v>55</v>
      </c>
      <c r="H5" s="170" t="s">
        <v>56</v>
      </c>
    </row>
    <row r="6" spans="2:9" ht="15.6" customHeight="1" x14ac:dyDescent="0.2">
      <c r="B6" s="105" t="s">
        <v>46</v>
      </c>
      <c r="C6" s="171"/>
      <c r="D6" s="170"/>
      <c r="E6" s="170"/>
      <c r="F6" s="170"/>
      <c r="G6" s="170"/>
      <c r="H6" s="170"/>
    </row>
    <row r="7" spans="2:9" ht="14.1" customHeight="1" x14ac:dyDescent="0.2">
      <c r="B7" s="107" t="s">
        <v>0</v>
      </c>
      <c r="C7" s="63">
        <f>+'Q8'!C7/'Q1'!C7*100</f>
        <v>18.588702801687386</v>
      </c>
      <c r="D7" s="63">
        <f>+'Q8'!D7/'Q1'!D7*100</f>
        <v>12.381436862672555</v>
      </c>
      <c r="E7" s="63">
        <f>+'Q8'!E7/'Q1'!E7*100</f>
        <v>36.907403214851712</v>
      </c>
      <c r="F7" s="63">
        <f>+'Q8'!F7/'Q1'!F7*100</f>
        <v>73.296227581941864</v>
      </c>
      <c r="G7" s="63">
        <f>+'Q8'!G7/'Q1'!G7*100</f>
        <v>88.630136986301366</v>
      </c>
      <c r="H7" s="63">
        <f>+'Q8'!H7/'Q1'!H7*100</f>
        <v>91.208791208791212</v>
      </c>
      <c r="I7" s="55"/>
    </row>
    <row r="8" spans="2:9" ht="14.1" customHeight="1" x14ac:dyDescent="0.2">
      <c r="B8" s="104" t="s">
        <v>53</v>
      </c>
      <c r="C8" s="64">
        <f>+'Q8'!C8/'Q1'!C8*100</f>
        <v>12.551681098369608</v>
      </c>
      <c r="D8" s="20">
        <f>+'Q8'!D8/'Q1'!D8*100</f>
        <v>9.893835310910875</v>
      </c>
      <c r="E8" s="20">
        <f>+'Q8'!E8/'Q1'!E8*100</f>
        <v>28.427853553481697</v>
      </c>
      <c r="F8" s="20">
        <f>+'Q8'!F8/'Q1'!F8*100</f>
        <v>45.7286432160804</v>
      </c>
      <c r="G8" s="20">
        <f>+'Q8'!G8/'Q1'!G8*100</f>
        <v>69.230769230769226</v>
      </c>
      <c r="H8" s="20">
        <f>+'Q8'!H8/'Q1'!H8*100</f>
        <v>80</v>
      </c>
      <c r="I8" s="55"/>
    </row>
    <row r="9" spans="2:9" ht="14.1" customHeight="1" x14ac:dyDescent="0.2">
      <c r="B9" s="104" t="s">
        <v>47</v>
      </c>
      <c r="C9" s="64">
        <f>+'Q8'!C9/'Q1'!C9*100</f>
        <v>40.871369294605806</v>
      </c>
      <c r="D9" s="20">
        <f>+'Q8'!D9/'Q1'!D9*100</f>
        <v>26.712328767123289</v>
      </c>
      <c r="E9" s="20">
        <f>+'Q8'!E9/'Q1'!E9*100</f>
        <v>56.050955414012741</v>
      </c>
      <c r="F9" s="20">
        <f>+'Q8'!F9/'Q1'!F9*100</f>
        <v>93.103448275862064</v>
      </c>
      <c r="G9" s="20">
        <f>+'Q8'!G9/'Q1'!G9*100</f>
        <v>100</v>
      </c>
      <c r="H9" s="20">
        <f>+'Q8'!H9/'Q1'!H9*100</f>
        <v>100</v>
      </c>
      <c r="I9" s="55"/>
    </row>
    <row r="10" spans="2:9" ht="14.1" customHeight="1" x14ac:dyDescent="0.2">
      <c r="B10" s="104" t="s">
        <v>48</v>
      </c>
      <c r="C10" s="64">
        <f>+'Q8'!C10/'Q1'!C10*100</f>
        <v>24.708793928394655</v>
      </c>
      <c r="D10" s="20">
        <f>+'Q8'!D10/'Q1'!D10*100</f>
        <v>12.054606788952139</v>
      </c>
      <c r="E10" s="20">
        <f>+'Q8'!E10/'Q1'!E10*100</f>
        <v>36.283287419651053</v>
      </c>
      <c r="F10" s="20">
        <f>+'Q8'!F10/'Q1'!F10*100</f>
        <v>75.108601216333625</v>
      </c>
      <c r="G10" s="20">
        <f>+'Q8'!G10/'Q1'!G10*100</f>
        <v>97.512437810945272</v>
      </c>
      <c r="H10" s="20">
        <f>+'Q8'!H10/'Q1'!H10*100</f>
        <v>97.457627118644069</v>
      </c>
      <c r="I10" s="55"/>
    </row>
    <row r="11" spans="2:9" s="100" customFormat="1" ht="14.1" hidden="1" customHeight="1" outlineLevel="1" x14ac:dyDescent="0.25">
      <c r="B11" s="101" t="s">
        <v>292</v>
      </c>
      <c r="C11" s="117">
        <f>+'Q8'!C11/'Q1'!C11*100</f>
        <v>21.136726774708968</v>
      </c>
      <c r="D11" s="118">
        <f>+'Q8'!D11/'Q1'!D11*100</f>
        <v>10.926118626430801</v>
      </c>
      <c r="E11" s="118">
        <f>+'Q8'!E11/'Q1'!E11*100</f>
        <v>31.086773378264532</v>
      </c>
      <c r="F11" s="118">
        <f>+'Q8'!F11/'Q1'!F11*100</f>
        <v>75.276752767527682</v>
      </c>
      <c r="G11" s="118">
        <f>+'Q8'!G11/'Q1'!G11*100</f>
        <v>93.333333333333329</v>
      </c>
      <c r="H11" s="118">
        <f>+'Q8'!H11/'Q1'!H11*100</f>
        <v>100</v>
      </c>
      <c r="I11" s="14"/>
    </row>
    <row r="12" spans="2:9" s="100" customFormat="1" ht="14.1" hidden="1" customHeight="1" outlineLevel="1" x14ac:dyDescent="0.25">
      <c r="B12" s="101" t="s">
        <v>293</v>
      </c>
      <c r="C12" s="117">
        <f>+'Q8'!C12/'Q1'!C12*100</f>
        <v>34.411764705882355</v>
      </c>
      <c r="D12" s="118">
        <f>+'Q8'!D12/'Q1'!D12*100</f>
        <v>19.318181818181817</v>
      </c>
      <c r="E12" s="118">
        <f>+'Q8'!E12/'Q1'!E12*100</f>
        <v>55.851063829787229</v>
      </c>
      <c r="F12" s="118">
        <f>+'Q8'!F12/'Q1'!F12*100</f>
        <v>84.444444444444443</v>
      </c>
      <c r="G12" s="118">
        <f>+'Q8'!G12/'Q1'!G12*100</f>
        <v>100</v>
      </c>
      <c r="H12" s="118">
        <f>+'Q8'!H12/'Q1'!H12*100</f>
        <v>80</v>
      </c>
      <c r="I12" s="14"/>
    </row>
    <row r="13" spans="2:9" s="100" customFormat="1" ht="14.1" hidden="1" customHeight="1" outlineLevel="1" x14ac:dyDescent="0.25">
      <c r="B13" s="101" t="s">
        <v>294</v>
      </c>
      <c r="C13" s="117">
        <f>+'Q8'!C13/'Q1'!C13*100</f>
        <v>100</v>
      </c>
      <c r="D13" s="158" t="s">
        <v>100</v>
      </c>
      <c r="E13" s="158" t="s">
        <v>100</v>
      </c>
      <c r="F13" s="158" t="s">
        <v>100</v>
      </c>
      <c r="G13" s="118">
        <f>+'Q8'!G13/'Q1'!G13*100</f>
        <v>100</v>
      </c>
      <c r="H13" s="158" t="s">
        <v>100</v>
      </c>
      <c r="I13" s="14"/>
    </row>
    <row r="14" spans="2:9" s="100" customFormat="1" ht="14.1" hidden="1" customHeight="1" outlineLevel="1" x14ac:dyDescent="0.25">
      <c r="B14" s="101" t="s">
        <v>295</v>
      </c>
      <c r="C14" s="117">
        <f>+'Q8'!C14/'Q1'!C14*100</f>
        <v>23.802914642609299</v>
      </c>
      <c r="D14" s="118">
        <f>+'Q8'!D14/'Q1'!D14*100</f>
        <v>9.4682230869001298</v>
      </c>
      <c r="E14" s="118">
        <f>+'Q8'!E14/'Q1'!E14*100</f>
        <v>27.234927234927238</v>
      </c>
      <c r="F14" s="118">
        <f>+'Q8'!F14/'Q1'!F14*100</f>
        <v>69.879518072289159</v>
      </c>
      <c r="G14" s="118">
        <f>+'Q8'!G14/'Q1'!G14*100</f>
        <v>100</v>
      </c>
      <c r="H14" s="118">
        <f>+'Q8'!H14/'Q1'!H14*100</f>
        <v>100</v>
      </c>
      <c r="I14" s="14"/>
    </row>
    <row r="15" spans="2:9" s="100" customFormat="1" ht="14.1" hidden="1" customHeight="1" outlineLevel="1" x14ac:dyDescent="0.25">
      <c r="B15" s="101" t="s">
        <v>296</v>
      </c>
      <c r="C15" s="117">
        <f>+'Q8'!C15/'Q1'!C15*100</f>
        <v>17.241379310344829</v>
      </c>
      <c r="D15" s="118">
        <f>+'Q8'!D15/'Q1'!D15*100</f>
        <v>7.6779026217228461</v>
      </c>
      <c r="E15" s="118">
        <f>+'Q8'!E15/'Q1'!E15*100</f>
        <v>19.340463458110516</v>
      </c>
      <c r="F15" s="118">
        <f>+'Q8'!F15/'Q1'!F15*100</f>
        <v>56.81818181818182</v>
      </c>
      <c r="G15" s="118">
        <f>+'Q8'!G15/'Q1'!G15*100</f>
        <v>80</v>
      </c>
      <c r="H15" s="118">
        <f>+'Q8'!H15/'Q1'!H15*100</f>
        <v>66.666666666666657</v>
      </c>
      <c r="I15" s="14"/>
    </row>
    <row r="16" spans="2:9" s="100" customFormat="1" ht="14.1" hidden="1" customHeight="1" outlineLevel="1" x14ac:dyDescent="0.25">
      <c r="B16" s="101" t="s">
        <v>297</v>
      </c>
      <c r="C16" s="117">
        <f>+'Q8'!C16/'Q1'!C16*100</f>
        <v>19.651567944250871</v>
      </c>
      <c r="D16" s="118">
        <f>+'Q8'!D16/'Q1'!D16*100</f>
        <v>6.666666666666667</v>
      </c>
      <c r="E16" s="118">
        <f>+'Q8'!E16/'Q1'!E16*100</f>
        <v>21.223709369024856</v>
      </c>
      <c r="F16" s="118">
        <f>+'Q8'!F16/'Q1'!F16*100</f>
        <v>56.994818652849744</v>
      </c>
      <c r="G16" s="118">
        <f>+'Q8'!G16/'Q1'!G16*100</f>
        <v>100</v>
      </c>
      <c r="H16" s="118">
        <f>+'Q8'!H16/'Q1'!H16*100</f>
        <v>100</v>
      </c>
      <c r="I16" s="14"/>
    </row>
    <row r="17" spans="2:9" s="100" customFormat="1" ht="14.1" hidden="1" customHeight="1" outlineLevel="1" x14ac:dyDescent="0.25">
      <c r="B17" s="101" t="s">
        <v>298</v>
      </c>
      <c r="C17" s="117">
        <f>+'Q8'!C17/'Q1'!C17*100</f>
        <v>22.534491568727645</v>
      </c>
      <c r="D17" s="118">
        <f>+'Q8'!D17/'Q1'!D17*100</f>
        <v>13.575927221833449</v>
      </c>
      <c r="E17" s="118">
        <f>+'Q8'!E17/'Q1'!E17*100</f>
        <v>39.002267573696145</v>
      </c>
      <c r="F17" s="118">
        <f>+'Q8'!F17/'Q1'!F17*100</f>
        <v>84.415584415584405</v>
      </c>
      <c r="G17" s="118">
        <f>+'Q8'!G17/'Q1'!G17*100</f>
        <v>100</v>
      </c>
      <c r="H17" s="118">
        <f>+'Q8'!H17/'Q1'!H17*100</f>
        <v>100</v>
      </c>
      <c r="I17" s="14"/>
    </row>
    <row r="18" spans="2:9" s="100" customFormat="1" ht="14.1" hidden="1" customHeight="1" outlineLevel="1" x14ac:dyDescent="0.25">
      <c r="B18" s="101" t="s">
        <v>299</v>
      </c>
      <c r="C18" s="117">
        <f>+'Q8'!C18/'Q1'!C18*100</f>
        <v>45.047923322683708</v>
      </c>
      <c r="D18" s="118">
        <f>+'Q8'!D18/'Q1'!D18*100</f>
        <v>16.43835616438356</v>
      </c>
      <c r="E18" s="118">
        <f>+'Q8'!E18/'Q1'!E18*100</f>
        <v>53.398058252427184</v>
      </c>
      <c r="F18" s="118">
        <f>+'Q8'!F18/'Q1'!F18*100</f>
        <v>96.226415094339629</v>
      </c>
      <c r="G18" s="118">
        <f>+'Q8'!G18/'Q1'!G18*100</f>
        <v>100</v>
      </c>
      <c r="H18" s="118">
        <f>+'Q8'!H18/'Q1'!H18*100</f>
        <v>100</v>
      </c>
      <c r="I18" s="14"/>
    </row>
    <row r="19" spans="2:9" s="100" customFormat="1" ht="14.1" hidden="1" customHeight="1" outlineLevel="1" x14ac:dyDescent="0.25">
      <c r="B19" s="101" t="s">
        <v>300</v>
      </c>
      <c r="C19" s="117">
        <f>+'Q8'!C19/'Q1'!C19*100</f>
        <v>22.210953346855984</v>
      </c>
      <c r="D19" s="118">
        <f>+'Q8'!D19/'Q1'!D19*100</f>
        <v>12.660028449502134</v>
      </c>
      <c r="E19" s="118">
        <f>+'Q8'!E19/'Q1'!E19*100</f>
        <v>39.676113360323889</v>
      </c>
      <c r="F19" s="118">
        <f>+'Q8'!F19/'Q1'!F19*100</f>
        <v>88.235294117647058</v>
      </c>
      <c r="G19" s="118">
        <f>+'Q8'!G19/'Q1'!G19*100</f>
        <v>100</v>
      </c>
      <c r="H19" s="118">
        <f>+'Q8'!H19/'Q1'!H19*100</f>
        <v>100</v>
      </c>
      <c r="I19" s="14"/>
    </row>
    <row r="20" spans="2:9" s="100" customFormat="1" ht="14.1" hidden="1" customHeight="1" outlineLevel="1" x14ac:dyDescent="0.25">
      <c r="B20" s="101" t="s">
        <v>301</v>
      </c>
      <c r="C20" s="117">
        <f>+'Q8'!C20/'Q1'!C20*100</f>
        <v>45.454545454545453</v>
      </c>
      <c r="D20" s="118">
        <f>+'Q8'!D20/'Q1'!D20*100</f>
        <v>16.666666666666664</v>
      </c>
      <c r="E20" s="118">
        <f>+'Q8'!E20/'Q1'!E20*100</f>
        <v>66.666666666666657</v>
      </c>
      <c r="F20" s="118">
        <f>+'Q8'!F20/'Q1'!F20*100</f>
        <v>100</v>
      </c>
      <c r="G20" s="158" t="s">
        <v>100</v>
      </c>
      <c r="H20" s="118">
        <f>+'Q8'!H20/'Q1'!H20*100</f>
        <v>100</v>
      </c>
      <c r="I20" s="14"/>
    </row>
    <row r="21" spans="2:9" s="100" customFormat="1" ht="14.1" hidden="1" customHeight="1" outlineLevel="1" x14ac:dyDescent="0.25">
      <c r="B21" s="101" t="s">
        <v>302</v>
      </c>
      <c r="C21" s="117">
        <f>+'Q8'!C21/'Q1'!C21*100</f>
        <v>48.400852878464818</v>
      </c>
      <c r="D21" s="118">
        <f>+'Q8'!D21/'Q1'!D21*100</f>
        <v>23.52941176470588</v>
      </c>
      <c r="E21" s="118">
        <f>+'Q8'!E21/'Q1'!E21*100</f>
        <v>66.666666666666657</v>
      </c>
      <c r="F21" s="118">
        <f>+'Q8'!F21/'Q1'!F21*100</f>
        <v>91.379310344827587</v>
      </c>
      <c r="G21" s="118">
        <f>+'Q8'!G21/'Q1'!G21*100</f>
        <v>100</v>
      </c>
      <c r="H21" s="118">
        <f>+'Q8'!H21/'Q1'!H21*100</f>
        <v>100</v>
      </c>
      <c r="I21" s="14"/>
    </row>
    <row r="22" spans="2:9" s="100" customFormat="1" ht="14.1" hidden="1" customHeight="1" outlineLevel="1" x14ac:dyDescent="0.25">
      <c r="B22" s="101" t="s">
        <v>303</v>
      </c>
      <c r="C22" s="117">
        <f>+'Q8'!C22/'Q1'!C22*100</f>
        <v>72.277227722772281</v>
      </c>
      <c r="D22" s="118">
        <f>+'Q8'!D22/'Q1'!D22*100</f>
        <v>41.17647058823529</v>
      </c>
      <c r="E22" s="118">
        <f>+'Q8'!E22/'Q1'!E22*100</f>
        <v>83.870967741935488</v>
      </c>
      <c r="F22" s="118">
        <f>+'Q8'!F22/'Q1'!F22*100</f>
        <v>86.36363636363636</v>
      </c>
      <c r="G22" s="118">
        <f>+'Q8'!G22/'Q1'!G22*100</f>
        <v>100</v>
      </c>
      <c r="H22" s="118">
        <f>+'Q8'!H22/'Q1'!H22*100</f>
        <v>100</v>
      </c>
      <c r="I22" s="14"/>
    </row>
    <row r="23" spans="2:9" s="100" customFormat="1" ht="14.1" hidden="1" customHeight="1" outlineLevel="1" x14ac:dyDescent="0.25">
      <c r="B23" s="101" t="s">
        <v>304</v>
      </c>
      <c r="C23" s="117">
        <f>+'Q8'!C23/'Q1'!C23*100</f>
        <v>45.980253878702399</v>
      </c>
      <c r="D23" s="118">
        <f>+'Q8'!D23/'Q1'!D23*100</f>
        <v>23.106060606060606</v>
      </c>
      <c r="E23" s="118">
        <f>+'Q8'!E23/'Q1'!E23*100</f>
        <v>47.784810126582279</v>
      </c>
      <c r="F23" s="118">
        <f>+'Q8'!F23/'Q1'!F23*100</f>
        <v>86.238532110091754</v>
      </c>
      <c r="G23" s="118">
        <f>+'Q8'!G23/'Q1'!G23*100</f>
        <v>100</v>
      </c>
      <c r="H23" s="118">
        <f>+'Q8'!H23/'Q1'!H23*100</f>
        <v>100</v>
      </c>
      <c r="I23" s="14"/>
    </row>
    <row r="24" spans="2:9" s="100" customFormat="1" ht="14.1" hidden="1" customHeight="1" outlineLevel="1" x14ac:dyDescent="0.25">
      <c r="B24" s="101" t="s">
        <v>305</v>
      </c>
      <c r="C24" s="117">
        <f>+'Q8'!C24/'Q1'!C24*100</f>
        <v>28.416485900216919</v>
      </c>
      <c r="D24" s="118">
        <f>+'Q8'!D24/'Q1'!D24*100</f>
        <v>12.651646447140379</v>
      </c>
      <c r="E24" s="118">
        <f>+'Q8'!E24/'Q1'!E24*100</f>
        <v>46.124763705103973</v>
      </c>
      <c r="F24" s="118">
        <f>+'Q8'!F24/'Q1'!F24*100</f>
        <v>80.434782608695656</v>
      </c>
      <c r="G24" s="118">
        <f>+'Q8'!G24/'Q1'!G24*100</f>
        <v>100</v>
      </c>
      <c r="H24" s="118">
        <f>+'Q8'!H24/'Q1'!H24*100</f>
        <v>100</v>
      </c>
      <c r="I24" s="14"/>
    </row>
    <row r="25" spans="2:9" s="100" customFormat="1" ht="14.1" hidden="1" customHeight="1" outlineLevel="1" x14ac:dyDescent="0.25">
      <c r="B25" s="101" t="s">
        <v>306</v>
      </c>
      <c r="C25" s="117">
        <f>+'Q8'!C25/'Q1'!C25*100</f>
        <v>45.283018867924532</v>
      </c>
      <c r="D25" s="118">
        <f>+'Q8'!D25/'Q1'!D25*100</f>
        <v>17.708333333333336</v>
      </c>
      <c r="E25" s="118">
        <f>+'Q8'!E25/'Q1'!E25*100</f>
        <v>52.173913043478258</v>
      </c>
      <c r="F25" s="118">
        <f>+'Q8'!F25/'Q1'!F25*100</f>
        <v>90</v>
      </c>
      <c r="G25" s="118">
        <f>+'Q8'!G25/'Q1'!G25*100</f>
        <v>100</v>
      </c>
      <c r="H25" s="118">
        <f>+'Q8'!H25/'Q1'!H25*100</f>
        <v>100</v>
      </c>
      <c r="I25" s="14"/>
    </row>
    <row r="26" spans="2:9" s="100" customFormat="1" ht="14.1" hidden="1" customHeight="1" outlineLevel="1" x14ac:dyDescent="0.25">
      <c r="B26" s="101" t="s">
        <v>307</v>
      </c>
      <c r="C26" s="117">
        <f>+'Q8'!C26/'Q1'!C26*100</f>
        <v>24.409314975352711</v>
      </c>
      <c r="D26" s="118">
        <f>+'Q8'!D26/'Q1'!D26*100</f>
        <v>12.556165751372941</v>
      </c>
      <c r="E26" s="118">
        <f>+'Q8'!E26/'Q1'!E26*100</f>
        <v>42.495126705653021</v>
      </c>
      <c r="F26" s="118">
        <f>+'Q8'!F26/'Q1'!F26*100</f>
        <v>81.761006289308185</v>
      </c>
      <c r="G26" s="118">
        <f>+'Q8'!G26/'Q1'!G26*100</f>
        <v>100</v>
      </c>
      <c r="H26" s="118">
        <f>+'Q8'!H26/'Q1'!H26*100</f>
        <v>85.714285714285708</v>
      </c>
      <c r="I26" s="14"/>
    </row>
    <row r="27" spans="2:9" s="100" customFormat="1" ht="14.1" hidden="1" customHeight="1" outlineLevel="1" x14ac:dyDescent="0.25">
      <c r="B27" s="101" t="s">
        <v>308</v>
      </c>
      <c r="C27" s="117">
        <f>+'Q8'!C27/'Q1'!C27*100</f>
        <v>43.373493975903614</v>
      </c>
      <c r="D27" s="118">
        <f>+'Q8'!D27/'Q1'!D27*100</f>
        <v>16.25</v>
      </c>
      <c r="E27" s="118">
        <f>+'Q8'!E27/'Q1'!E27*100</f>
        <v>51.020408163265309</v>
      </c>
      <c r="F27" s="118">
        <f>+'Q8'!F27/'Q1'!F27*100</f>
        <v>89.285714285714292</v>
      </c>
      <c r="G27" s="118">
        <f>+'Q8'!G27/'Q1'!G27*100</f>
        <v>100</v>
      </c>
      <c r="H27" s="118">
        <f>+'Q8'!H27/'Q1'!H27*100</f>
        <v>100</v>
      </c>
      <c r="I27" s="14"/>
    </row>
    <row r="28" spans="2:9" s="100" customFormat="1" ht="14.1" hidden="1" customHeight="1" outlineLevel="1" x14ac:dyDescent="0.25">
      <c r="B28" s="101" t="s">
        <v>309</v>
      </c>
      <c r="C28" s="117">
        <f>+'Q8'!C28/'Q1'!C28*100</f>
        <v>43.902439024390247</v>
      </c>
      <c r="D28" s="118">
        <f>+'Q8'!D28/'Q1'!D28*100</f>
        <v>20.261437908496731</v>
      </c>
      <c r="E28" s="118">
        <f>+'Q8'!E28/'Q1'!E28*100</f>
        <v>53.278688524590166</v>
      </c>
      <c r="F28" s="118">
        <f>+'Q8'!F28/'Q1'!F28*100</f>
        <v>86.842105263157904</v>
      </c>
      <c r="G28" s="118">
        <f>+'Q8'!G28/'Q1'!G28*100</f>
        <v>100</v>
      </c>
      <c r="H28" s="118">
        <f>+'Q8'!H28/'Q1'!H28*100</f>
        <v>100</v>
      </c>
      <c r="I28" s="14"/>
    </row>
    <row r="29" spans="2:9" s="100" customFormat="1" ht="14.1" hidden="1" customHeight="1" outlineLevel="1" x14ac:dyDescent="0.25">
      <c r="B29" s="101" t="s">
        <v>310</v>
      </c>
      <c r="C29" s="117">
        <f>+'Q8'!C29/'Q1'!C29*100</f>
        <v>36.723768736616705</v>
      </c>
      <c r="D29" s="118">
        <f>+'Q8'!D29/'Q1'!D29*100</f>
        <v>16.096579476861166</v>
      </c>
      <c r="E29" s="118">
        <f>+'Q8'!E29/'Q1'!E29*100</f>
        <v>50.955414012738856</v>
      </c>
      <c r="F29" s="118">
        <f>+'Q8'!F29/'Q1'!F29*100</f>
        <v>82.30088495575221</v>
      </c>
      <c r="G29" s="118">
        <f>+'Q8'!G29/'Q1'!G29*100</f>
        <v>100</v>
      </c>
      <c r="H29" s="118">
        <f>+'Q8'!H29/'Q1'!H29*100</f>
        <v>100</v>
      </c>
      <c r="I29" s="14"/>
    </row>
    <row r="30" spans="2:9" s="100" customFormat="1" ht="14.1" hidden="1" customHeight="1" outlineLevel="1" x14ac:dyDescent="0.25">
      <c r="B30" s="101" t="s">
        <v>311</v>
      </c>
      <c r="C30" s="117">
        <f>+'Q8'!C30/'Q1'!C30*100</f>
        <v>48.022598870056498</v>
      </c>
      <c r="D30" s="118">
        <f>+'Q8'!D30/'Q1'!D30*100</f>
        <v>15.492957746478872</v>
      </c>
      <c r="E30" s="118">
        <f>+'Q8'!E30/'Q1'!E30*100</f>
        <v>49.038461538461533</v>
      </c>
      <c r="F30" s="118">
        <f>+'Q8'!F30/'Q1'!F30*100</f>
        <v>85.074626865671647</v>
      </c>
      <c r="G30" s="118">
        <f>+'Q8'!G30/'Q1'!G30*100</f>
        <v>95.238095238095227</v>
      </c>
      <c r="H30" s="118">
        <f>+'Q8'!H30/'Q1'!H30*100</f>
        <v>100</v>
      </c>
      <c r="I30" s="14"/>
    </row>
    <row r="31" spans="2:9" s="100" customFormat="1" ht="14.1" hidden="1" customHeight="1" outlineLevel="1" x14ac:dyDescent="0.25">
      <c r="B31" s="101" t="s">
        <v>312</v>
      </c>
      <c r="C31" s="117">
        <f>+'Q8'!C31/'Q1'!C31*100</f>
        <v>40.522875816993462</v>
      </c>
      <c r="D31" s="118">
        <f>+'Q8'!D31/'Q1'!D31*100</f>
        <v>21.052631578947366</v>
      </c>
      <c r="E31" s="118">
        <f>+'Q8'!E31/'Q1'!E31*100</f>
        <v>41.860465116279073</v>
      </c>
      <c r="F31" s="118">
        <f>+'Q8'!F31/'Q1'!F31*100</f>
        <v>77.777777777777786</v>
      </c>
      <c r="G31" s="118">
        <f>+'Q8'!G31/'Q1'!G31*100</f>
        <v>100</v>
      </c>
      <c r="H31" s="118">
        <f>+'Q8'!H31/'Q1'!H31*100</f>
        <v>100</v>
      </c>
      <c r="I31" s="14"/>
    </row>
    <row r="32" spans="2:9" s="100" customFormat="1" ht="14.1" hidden="1" customHeight="1" outlineLevel="1" x14ac:dyDescent="0.25">
      <c r="B32" s="101" t="s">
        <v>313</v>
      </c>
      <c r="C32" s="117">
        <f>+'Q8'!C32/'Q1'!C32*100</f>
        <v>14.729672200936569</v>
      </c>
      <c r="D32" s="118">
        <f>+'Q8'!D32/'Q1'!D32*100</f>
        <v>7.9950799507995081</v>
      </c>
      <c r="E32" s="118">
        <f>+'Q8'!E32/'Q1'!E32*100</f>
        <v>24.025974025974026</v>
      </c>
      <c r="F32" s="118">
        <f>+'Q8'!F32/'Q1'!F32*100</f>
        <v>61.386138613861384</v>
      </c>
      <c r="G32" s="118">
        <f>+'Q8'!G32/'Q1'!G32*100</f>
        <v>100</v>
      </c>
      <c r="H32" s="118">
        <f>+'Q8'!H32/'Q1'!H32*100</f>
        <v>100</v>
      </c>
      <c r="I32" s="14"/>
    </row>
    <row r="33" spans="2:9" s="100" customFormat="1" ht="14.1" hidden="1" customHeight="1" outlineLevel="1" x14ac:dyDescent="0.25">
      <c r="B33" s="101" t="s">
        <v>314</v>
      </c>
      <c r="C33" s="117">
        <f>+'Q8'!C33/'Q1'!C33*100</f>
        <v>20.8</v>
      </c>
      <c r="D33" s="118">
        <f>+'Q8'!D33/'Q1'!D33*100</f>
        <v>12.149532710280374</v>
      </c>
      <c r="E33" s="118">
        <f>+'Q8'!E33/'Q1'!E33*100</f>
        <v>37.745098039215684</v>
      </c>
      <c r="F33" s="118">
        <f>+'Q8'!F33/'Q1'!F33*100</f>
        <v>82.5</v>
      </c>
      <c r="G33" s="118">
        <f>+'Q8'!G33/'Q1'!G33*100</f>
        <v>100</v>
      </c>
      <c r="H33" s="118">
        <f>+'Q8'!H33/'Q1'!H33*100</f>
        <v>100</v>
      </c>
      <c r="I33" s="14"/>
    </row>
    <row r="34" spans="2:9" s="100" customFormat="1" ht="14.1" hidden="1" customHeight="1" outlineLevel="1" x14ac:dyDescent="0.25">
      <c r="B34" s="101" t="s">
        <v>315</v>
      </c>
      <c r="C34" s="117">
        <f>+'Q8'!C34/'Q1'!C34*100</f>
        <v>22.15067611075338</v>
      </c>
      <c r="D34" s="118">
        <f>+'Q8'!D34/'Q1'!D34*100</f>
        <v>13.310580204778159</v>
      </c>
      <c r="E34" s="118">
        <f>+'Q8'!E34/'Q1'!E34*100</f>
        <v>43.037974683544306</v>
      </c>
      <c r="F34" s="118">
        <f>+'Q8'!F34/'Q1'!F34*100</f>
        <v>76.363636363636374</v>
      </c>
      <c r="G34" s="118">
        <f>+'Q8'!G34/'Q1'!G34*100</f>
        <v>100</v>
      </c>
      <c r="H34" s="118">
        <f>+'Q8'!H34/'Q1'!H34*100</f>
        <v>100</v>
      </c>
      <c r="I34" s="14"/>
    </row>
    <row r="35" spans="2:9" ht="14.1" customHeight="1" collapsed="1" x14ac:dyDescent="0.2">
      <c r="B35" s="102" t="s">
        <v>57</v>
      </c>
      <c r="C35" s="64">
        <f>+'Q8'!C35/'Q1'!C35*100</f>
        <v>46.521739130434781</v>
      </c>
      <c r="D35" s="20">
        <f>+'Q8'!D35/'Q1'!D35*100</f>
        <v>35</v>
      </c>
      <c r="E35" s="20">
        <f>+'Q8'!E35/'Q1'!E35*100</f>
        <v>63.46153846153846</v>
      </c>
      <c r="F35" s="20">
        <f>+'Q8'!F35/'Q1'!F35*100</f>
        <v>100</v>
      </c>
      <c r="G35" s="144" t="s">
        <v>100</v>
      </c>
      <c r="H35" s="20">
        <f>+'Q8'!H35/'Q1'!H35*100</f>
        <v>100</v>
      </c>
    </row>
    <row r="36" spans="2:9" ht="14.1" customHeight="1" x14ac:dyDescent="0.2">
      <c r="B36" s="102" t="s">
        <v>58</v>
      </c>
      <c r="C36" s="64">
        <f>+'Q8'!C36/'Q1'!C36*100</f>
        <v>47.284345047923324</v>
      </c>
      <c r="D36" s="20">
        <f>+'Q8'!D36/'Q1'!D36*100</f>
        <v>25.559105431309902</v>
      </c>
      <c r="E36" s="20">
        <f>+'Q8'!E36/'Q1'!E36*100</f>
        <v>54.455445544554458</v>
      </c>
      <c r="F36" s="20">
        <f>+'Q8'!F36/'Q1'!F36*100</f>
        <v>94.047619047619051</v>
      </c>
      <c r="G36" s="20">
        <f>+'Q8'!G36/'Q1'!G36*100</f>
        <v>100</v>
      </c>
      <c r="H36" s="20">
        <f>+'Q8'!H36/'Q1'!H36*100</f>
        <v>100</v>
      </c>
    </row>
    <row r="37" spans="2:9" ht="14.1" customHeight="1" x14ac:dyDescent="0.2">
      <c r="B37" s="104" t="s">
        <v>49</v>
      </c>
      <c r="C37" s="64">
        <f>+'Q8'!C37/'Q1'!C37*100</f>
        <v>14.390872285609127</v>
      </c>
      <c r="D37" s="20">
        <f>+'Q8'!D37/'Q1'!D37*100</f>
        <v>9.9292960344297576</v>
      </c>
      <c r="E37" s="20">
        <f>+'Q8'!E37/'Q1'!E37*100</f>
        <v>28.4614068115694</v>
      </c>
      <c r="F37" s="20">
        <f>+'Q8'!F37/'Q1'!F37*100</f>
        <v>58.050221565731164</v>
      </c>
      <c r="G37" s="20">
        <f>+'Q8'!G37/'Q1'!G37*100</f>
        <v>83.720930232558146</v>
      </c>
      <c r="H37" s="20">
        <f>+'Q8'!H37/'Q1'!H37*100</f>
        <v>94.117647058823522</v>
      </c>
    </row>
    <row r="38" spans="2:9" ht="14.1" customHeight="1" x14ac:dyDescent="0.2">
      <c r="B38" s="102" t="s">
        <v>50</v>
      </c>
      <c r="C38" s="64">
        <f>+'Q8'!C38/'Q1'!C38*100</f>
        <v>17.651242250429029</v>
      </c>
      <c r="D38" s="20">
        <f>+'Q8'!D38/'Q1'!D38*100</f>
        <v>12.526484985752903</v>
      </c>
      <c r="E38" s="20">
        <f>+'Q8'!E38/'Q1'!E38*100</f>
        <v>41.233691920347901</v>
      </c>
      <c r="F38" s="20">
        <f>+'Q8'!F38/'Q1'!F38*100</f>
        <v>78.476190476190482</v>
      </c>
      <c r="G38" s="20">
        <f>+'Q8'!G38/'Q1'!G38*100</f>
        <v>87.20930232558139</v>
      </c>
      <c r="H38" s="20">
        <f>+'Q8'!H38/'Q1'!H38*100</f>
        <v>96.610169491525426</v>
      </c>
    </row>
    <row r="39" spans="2:9" ht="14.1" hidden="1" customHeight="1" outlineLevel="1" x14ac:dyDescent="0.2">
      <c r="B39" s="101" t="s">
        <v>316</v>
      </c>
      <c r="C39" s="117">
        <f>+'Q8'!C39/'Q1'!C39*100</f>
        <v>16.488524318501945</v>
      </c>
      <c r="D39" s="118">
        <f>+'Q8'!D39/'Q1'!D39*100</f>
        <v>12.225236179964456</v>
      </c>
      <c r="E39" s="118">
        <f>+'Q8'!E39/'Q1'!E39*100</f>
        <v>44.230769230769226</v>
      </c>
      <c r="F39" s="118">
        <f>+'Q8'!F39/'Q1'!F39*100</f>
        <v>82.822085889570545</v>
      </c>
      <c r="G39" s="118">
        <f>+'Q8'!G39/'Q1'!G39*100</f>
        <v>100</v>
      </c>
      <c r="H39" s="118">
        <f>+'Q8'!H39/'Q1'!H39*100</f>
        <v>100</v>
      </c>
    </row>
    <row r="40" spans="2:9" ht="14.1" hidden="1" customHeight="1" outlineLevel="1" x14ac:dyDescent="0.2">
      <c r="B40" s="101" t="s">
        <v>317</v>
      </c>
      <c r="C40" s="117">
        <f>+'Q8'!C40/'Q1'!C40*100</f>
        <v>21.442526864213612</v>
      </c>
      <c r="D40" s="118">
        <f>+'Q8'!D40/'Q1'!D40*100</f>
        <v>13.864866765098785</v>
      </c>
      <c r="E40" s="118">
        <f>+'Q8'!E40/'Q1'!E40*100</f>
        <v>42.393069842988631</v>
      </c>
      <c r="F40" s="118">
        <f>+'Q8'!F40/'Q1'!F40*100</f>
        <v>79.871520342612428</v>
      </c>
      <c r="G40" s="118">
        <f>+'Q8'!G40/'Q1'!G40*100</f>
        <v>96.666666666666671</v>
      </c>
      <c r="H40" s="118">
        <f>+'Q8'!H40/'Q1'!H40*100</f>
        <v>91.666666666666657</v>
      </c>
    </row>
    <row r="41" spans="2:9" ht="14.1" hidden="1" customHeight="1" outlineLevel="1" x14ac:dyDescent="0.2">
      <c r="B41" s="101" t="s">
        <v>318</v>
      </c>
      <c r="C41" s="117">
        <f>+'Q8'!C41/'Q1'!C41*100</f>
        <v>16.018253086058621</v>
      </c>
      <c r="D41" s="118">
        <f>+'Q8'!D41/'Q1'!D41*100</f>
        <v>11.9963799691627</v>
      </c>
      <c r="E41" s="118">
        <f>+'Q8'!E41/'Q1'!E41*100</f>
        <v>39.189189189189186</v>
      </c>
      <c r="F41" s="118">
        <f>+'Q8'!F41/'Q1'!F41*100</f>
        <v>75.238095238095241</v>
      </c>
      <c r="G41" s="118">
        <f>+'Q8'!G41/'Q1'!G41*100</f>
        <v>76.744186046511629</v>
      </c>
      <c r="H41" s="118">
        <f>+'Q8'!H41/'Q1'!H41*100</f>
        <v>97.560975609756099</v>
      </c>
    </row>
    <row r="42" spans="2:9" ht="14.1" customHeight="1" collapsed="1" x14ac:dyDescent="0.2">
      <c r="B42" s="104" t="s">
        <v>51</v>
      </c>
      <c r="C42" s="64">
        <f>+'Q8'!C42/'Q1'!C42*100</f>
        <v>19.119351100811123</v>
      </c>
      <c r="D42" s="20">
        <f>+'Q8'!D42/'Q1'!D42*100</f>
        <v>10.619823670852258</v>
      </c>
      <c r="E42" s="20">
        <f>+'Q8'!E42/'Q1'!E42*100</f>
        <v>43.29767149150409</v>
      </c>
      <c r="F42" s="20">
        <f>+'Q8'!F42/'Q1'!F42*100</f>
        <v>76.744186046511629</v>
      </c>
      <c r="G42" s="20">
        <f>+'Q8'!G42/'Q1'!G42*100</f>
        <v>88.235294117647058</v>
      </c>
      <c r="H42" s="20">
        <f>+'Q8'!H42/'Q1'!H42*100</f>
        <v>95</v>
      </c>
    </row>
    <row r="43" spans="2:9" ht="14.1" customHeight="1" x14ac:dyDescent="0.2">
      <c r="B43" s="104" t="s">
        <v>52</v>
      </c>
      <c r="C43" s="64">
        <f>+'Q8'!C43/'Q1'!C43*100</f>
        <v>11.594885995404466</v>
      </c>
      <c r="D43" s="20">
        <f>+'Q8'!D43/'Q1'!D43*100</f>
        <v>7.9985509871400113</v>
      </c>
      <c r="E43" s="20">
        <f>+'Q8'!E43/'Q1'!E43*100</f>
        <v>22.167574213946953</v>
      </c>
      <c r="F43" s="20">
        <f>+'Q8'!F43/'Q1'!F43*100</f>
        <v>69.846678023850089</v>
      </c>
      <c r="G43" s="20">
        <f>+'Q8'!G43/'Q1'!G43*100</f>
        <v>87.096774193548384</v>
      </c>
      <c r="H43" s="20">
        <f>+'Q8'!H43/'Q1'!H43*100</f>
        <v>96.666666666666671</v>
      </c>
    </row>
    <row r="44" spans="2:9" ht="14.1" customHeight="1" x14ac:dyDescent="0.2">
      <c r="B44" s="104" t="s">
        <v>61</v>
      </c>
      <c r="C44" s="64">
        <f>+'Q8'!C44/'Q1'!C44*100</f>
        <v>25.372112917023099</v>
      </c>
      <c r="D44" s="20">
        <f>+'Q8'!D44/'Q1'!D44*100</f>
        <v>15.496872828353023</v>
      </c>
      <c r="E44" s="20">
        <f>+'Q8'!E44/'Q1'!E44*100</f>
        <v>43.996415770609318</v>
      </c>
      <c r="F44" s="20">
        <f>+'Q8'!F44/'Q1'!F44*100</f>
        <v>75.304878048780495</v>
      </c>
      <c r="G44" s="20">
        <f>+'Q8'!G44/'Q1'!G44*100</f>
        <v>90.476190476190482</v>
      </c>
      <c r="H44" s="20">
        <f>+'Q8'!H44/'Q1'!H44*100</f>
        <v>90.476190476190482</v>
      </c>
    </row>
    <row r="45" spans="2:9" ht="14.1" customHeight="1" x14ac:dyDescent="0.2">
      <c r="B45" s="104" t="s">
        <v>60</v>
      </c>
      <c r="C45" s="64">
        <f>+'Q8'!C45/'Q1'!C45*100</f>
        <v>31.361474435196197</v>
      </c>
      <c r="D45" s="20">
        <f>+'Q8'!D45/'Q1'!D45*100</f>
        <v>23.643410852713178</v>
      </c>
      <c r="E45" s="20">
        <f>+'Q8'!E45/'Q1'!E45*100</f>
        <v>65.706051873198845</v>
      </c>
      <c r="F45" s="20">
        <f>+'Q8'!F45/'Q1'!F45*100</f>
        <v>85.714285714285708</v>
      </c>
      <c r="G45" s="20">
        <f>+'Q8'!G45/'Q1'!G45*100</f>
        <v>89.473684210526315</v>
      </c>
      <c r="H45" s="20">
        <f>+'Q8'!H45/'Q1'!H45*100</f>
        <v>95</v>
      </c>
    </row>
    <row r="46" spans="2:9" ht="14.1" customHeight="1" x14ac:dyDescent="0.2">
      <c r="B46" s="104" t="s">
        <v>59</v>
      </c>
      <c r="C46" s="64">
        <f>+'Q8'!C46/'Q1'!C46*100</f>
        <v>12.115224625623961</v>
      </c>
      <c r="D46" s="20">
        <f>+'Q8'!D46/'Q1'!D46*100</f>
        <v>10.427955324560434</v>
      </c>
      <c r="E46" s="20">
        <f>+'Q8'!E46/'Q1'!E46*100</f>
        <v>36.074766355140184</v>
      </c>
      <c r="F46" s="20">
        <f>+'Q8'!F46/'Q1'!F46*100</f>
        <v>73.529411764705884</v>
      </c>
      <c r="G46" s="20">
        <f>+'Q8'!G46/'Q1'!G46*100</f>
        <v>100</v>
      </c>
      <c r="H46" s="144" t="s">
        <v>100</v>
      </c>
    </row>
    <row r="47" spans="2:9" ht="14.1" customHeight="1" x14ac:dyDescent="0.2">
      <c r="B47" s="104" t="s">
        <v>62</v>
      </c>
      <c r="C47" s="64">
        <f>+'Q8'!C47/'Q1'!C47*100</f>
        <v>24.61437622897094</v>
      </c>
      <c r="D47" s="20">
        <f>+'Q8'!D47/'Q1'!D47*100</f>
        <v>20.433824266105603</v>
      </c>
      <c r="E47" s="20">
        <f>+'Q8'!E47/'Q1'!E47*100</f>
        <v>48.899559823929572</v>
      </c>
      <c r="F47" s="20">
        <f>+'Q8'!F47/'Q1'!F47*100</f>
        <v>75.142857142857139</v>
      </c>
      <c r="G47" s="20">
        <f>+'Q8'!G47/'Q1'!G47*100</f>
        <v>93.75</v>
      </c>
      <c r="H47" s="20">
        <f>+'Q8'!H47/'Q1'!H47*100</f>
        <v>92.307692307692307</v>
      </c>
    </row>
    <row r="48" spans="2:9" ht="14.1" customHeight="1" x14ac:dyDescent="0.2">
      <c r="B48" s="104" t="s">
        <v>63</v>
      </c>
      <c r="C48" s="64">
        <f>+'Q8'!C48/'Q1'!C48*100</f>
        <v>19.965555418870711</v>
      </c>
      <c r="D48" s="20">
        <f>+'Q8'!D48/'Q1'!D48*100</f>
        <v>12.080971659919028</v>
      </c>
      <c r="E48" s="20">
        <f>+'Q8'!E48/'Q1'!E48*100</f>
        <v>36.210680321872715</v>
      </c>
      <c r="F48" s="20">
        <f>+'Q8'!F48/'Q1'!F48*100</f>
        <v>62.148337595907932</v>
      </c>
      <c r="G48" s="20">
        <f>+'Q8'!G48/'Q1'!G48*100</f>
        <v>62.068965517241381</v>
      </c>
      <c r="H48" s="20">
        <f>+'Q8'!H48/'Q1'!H48*100</f>
        <v>77.981651376146786</v>
      </c>
    </row>
    <row r="49" spans="2:8" ht="14.1" customHeight="1" x14ac:dyDescent="0.2">
      <c r="B49" s="104" t="s">
        <v>69</v>
      </c>
      <c r="C49" s="64">
        <f>+'Q8'!C49/'Q1'!C49*100</f>
        <v>35.447761194029852</v>
      </c>
      <c r="D49" s="20">
        <f>+'Q8'!D49/'Q1'!D49*100</f>
        <v>9.3333333333333339</v>
      </c>
      <c r="E49" s="20">
        <f>+'Q8'!E49/'Q1'!E49*100</f>
        <v>42.46987951807229</v>
      </c>
      <c r="F49" s="20">
        <f>+'Q8'!F49/'Q1'!F49*100</f>
        <v>61.224489795918366</v>
      </c>
      <c r="G49" s="20">
        <f>+'Q8'!G49/'Q1'!G49*100</f>
        <v>100</v>
      </c>
      <c r="H49" s="20">
        <f>+'Q8'!H49/'Q1'!H49*100</f>
        <v>100</v>
      </c>
    </row>
    <row r="50" spans="2:8" ht="14.1" customHeight="1" x14ac:dyDescent="0.2">
      <c r="B50" s="104" t="s">
        <v>64</v>
      </c>
      <c r="C50" s="64">
        <f>+'Q8'!C50/'Q1'!C50*100</f>
        <v>25.800220750551876</v>
      </c>
      <c r="D50" s="20">
        <f>+'Q8'!D50/'Q1'!D50*100</f>
        <v>15.066828675577156</v>
      </c>
      <c r="E50" s="20">
        <f>+'Q8'!E50/'Q1'!E50*100</f>
        <v>42.417582417582416</v>
      </c>
      <c r="F50" s="20">
        <f>+'Q8'!F50/'Q1'!F50*100</f>
        <v>69.506726457399111</v>
      </c>
      <c r="G50" s="20">
        <f>+'Q8'!G50/'Q1'!G50*100</f>
        <v>100</v>
      </c>
      <c r="H50" s="20">
        <f>+'Q8'!H50/'Q1'!H50*100</f>
        <v>100</v>
      </c>
    </row>
    <row r="51" spans="2:8" ht="14.1" customHeight="1" x14ac:dyDescent="0.2">
      <c r="B51" s="104" t="s">
        <v>65</v>
      </c>
      <c r="C51" s="64">
        <f>+'Q8'!C51/'Q1'!C51*100</f>
        <v>26.220426253014406</v>
      </c>
      <c r="D51" s="20">
        <f>+'Q8'!D51/'Q1'!D51*100</f>
        <v>13.918746584077246</v>
      </c>
      <c r="E51" s="20">
        <f>+'Q8'!E51/'Q1'!E51*100</f>
        <v>48.402109835556935</v>
      </c>
      <c r="F51" s="20">
        <f>+'Q8'!F51/'Q1'!F51*100</f>
        <v>80.892337536372452</v>
      </c>
      <c r="G51" s="20">
        <f>+'Q8'!G51/'Q1'!G51*100</f>
        <v>93.548387096774192</v>
      </c>
      <c r="H51" s="20">
        <f>+'Q8'!H51/'Q1'!H51*100</f>
        <v>87.755102040816325</v>
      </c>
    </row>
    <row r="52" spans="2:8" ht="14.1" customHeight="1" x14ac:dyDescent="0.2">
      <c r="B52" s="104" t="s">
        <v>66</v>
      </c>
      <c r="C52" s="64">
        <f>+'Q8'!C52/'Q1'!C52*100</f>
        <v>14.61557356914763</v>
      </c>
      <c r="D52" s="20">
        <f>+'Q8'!D52/'Q1'!D52*100</f>
        <v>10.673994793173271</v>
      </c>
      <c r="E52" s="20">
        <f>+'Q8'!E52/'Q1'!E52*100</f>
        <v>31.610337972166995</v>
      </c>
      <c r="F52" s="20">
        <f>+'Q8'!F52/'Q1'!F52*100</f>
        <v>55.319148936170215</v>
      </c>
      <c r="G52" s="20">
        <f>+'Q8'!G52/'Q1'!G52*100</f>
        <v>86.666666666666671</v>
      </c>
      <c r="H52" s="20">
        <f>+'Q8'!H52/'Q1'!H52*100</f>
        <v>100</v>
      </c>
    </row>
    <row r="53" spans="2:8" ht="14.1" customHeight="1" x14ac:dyDescent="0.2">
      <c r="B53" s="104" t="s">
        <v>67</v>
      </c>
      <c r="C53" s="64">
        <f>+'Q8'!C53/'Q1'!C53*100</f>
        <v>16.886377903327059</v>
      </c>
      <c r="D53" s="20">
        <f>+'Q8'!D53/'Q1'!D53*100</f>
        <v>13.206982543640896</v>
      </c>
      <c r="E53" s="20">
        <f>+'Q8'!E53/'Q1'!E53*100</f>
        <v>44.188481675392673</v>
      </c>
      <c r="F53" s="20">
        <f>+'Q8'!F53/'Q1'!F53*100</f>
        <v>79.113924050632917</v>
      </c>
      <c r="G53" s="20">
        <f>+'Q8'!G53/'Q1'!G53*100</f>
        <v>100</v>
      </c>
      <c r="H53" s="20">
        <f>+'Q8'!H53/'Q1'!H53*100</f>
        <v>83.333333333333343</v>
      </c>
    </row>
    <row r="54" spans="2:8" ht="14.1" customHeight="1" x14ac:dyDescent="0.2">
      <c r="B54" s="106" t="s">
        <v>68</v>
      </c>
      <c r="C54" s="119">
        <f>+'Q8'!C54/'Q1'!C54*100</f>
        <v>25</v>
      </c>
      <c r="D54" s="149">
        <f>+'Q8'!D54/'Q1'!D54*100</f>
        <v>25</v>
      </c>
      <c r="E54" s="149">
        <f>+'Q8'!E54/'Q1'!E54*100</f>
        <v>25</v>
      </c>
      <c r="F54" s="159" t="s">
        <v>100</v>
      </c>
      <c r="G54" s="159" t="s">
        <v>100</v>
      </c>
      <c r="H54" s="159" t="s">
        <v>100</v>
      </c>
    </row>
    <row r="55" spans="2:8" ht="6" customHeight="1" x14ac:dyDescent="0.2"/>
    <row r="56" spans="2:8" x14ac:dyDescent="0.2">
      <c r="B56" s="177" t="s">
        <v>114</v>
      </c>
      <c r="C56" s="177"/>
      <c r="D56" s="177"/>
      <c r="E56" s="177"/>
      <c r="F56" s="177"/>
      <c r="G56" s="177"/>
      <c r="H56" s="177"/>
    </row>
    <row r="57" spans="2:8" ht="22.9" customHeight="1" x14ac:dyDescent="0.2">
      <c r="B57" s="177"/>
      <c r="C57" s="177"/>
      <c r="D57" s="177"/>
      <c r="E57" s="177"/>
      <c r="F57" s="177"/>
      <c r="G57" s="177"/>
      <c r="H57" s="177"/>
    </row>
    <row r="58" spans="2:8" x14ac:dyDescent="0.2">
      <c r="B58" s="110" t="s">
        <v>241</v>
      </c>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57"/>
  <sheetViews>
    <sheetView workbookViewId="0"/>
  </sheetViews>
  <sheetFormatPr defaultColWidth="9.140625" defaultRowHeight="12.75" outlineLevelRow="1" x14ac:dyDescent="0.2"/>
  <cols>
    <col min="1" max="1" width="3.140625" style="1" customWidth="1"/>
    <col min="2" max="2" width="59.85546875" style="103" customWidth="1"/>
    <col min="3" max="7" width="9.140625" style="3" customWidth="1"/>
    <col min="8" max="8" width="10.28515625" style="1" customWidth="1"/>
    <col min="9" max="231" width="9.140625" style="1"/>
    <col min="232" max="232" width="51.140625" style="1" customWidth="1"/>
    <col min="233" max="240" width="9.7109375" style="1" customWidth="1"/>
    <col min="241" max="487" width="9.140625" style="1"/>
    <col min="488" max="488" width="51.140625" style="1" customWidth="1"/>
    <col min="489" max="496" width="9.7109375" style="1" customWidth="1"/>
    <col min="497" max="743" width="9.140625" style="1"/>
    <col min="744" max="744" width="51.140625" style="1" customWidth="1"/>
    <col min="745" max="752" width="9.7109375" style="1" customWidth="1"/>
    <col min="753" max="999" width="9.140625" style="1"/>
    <col min="1000" max="1000" width="51.140625" style="1" customWidth="1"/>
    <col min="1001" max="1008" width="9.7109375" style="1" customWidth="1"/>
    <col min="1009" max="1255" width="9.140625" style="1"/>
    <col min="1256" max="1256" width="51.140625" style="1" customWidth="1"/>
    <col min="1257" max="1264" width="9.7109375" style="1" customWidth="1"/>
    <col min="1265" max="1511" width="9.140625" style="1"/>
    <col min="1512" max="1512" width="51.140625" style="1" customWidth="1"/>
    <col min="1513" max="1520" width="9.7109375" style="1" customWidth="1"/>
    <col min="1521" max="1767" width="9.140625" style="1"/>
    <col min="1768" max="1768" width="51.140625" style="1" customWidth="1"/>
    <col min="1769" max="1776" width="9.7109375" style="1" customWidth="1"/>
    <col min="1777" max="2023" width="9.140625" style="1"/>
    <col min="2024" max="2024" width="51.140625" style="1" customWidth="1"/>
    <col min="2025" max="2032" width="9.7109375" style="1" customWidth="1"/>
    <col min="2033" max="2279" width="9.140625" style="1"/>
    <col min="2280" max="2280" width="51.140625" style="1" customWidth="1"/>
    <col min="2281" max="2288" width="9.7109375" style="1" customWidth="1"/>
    <col min="2289" max="2535" width="9.140625" style="1"/>
    <col min="2536" max="2536" width="51.140625" style="1" customWidth="1"/>
    <col min="2537" max="2544" width="9.7109375" style="1" customWidth="1"/>
    <col min="2545" max="2791" width="9.140625" style="1"/>
    <col min="2792" max="2792" width="51.140625" style="1" customWidth="1"/>
    <col min="2793" max="2800" width="9.7109375" style="1" customWidth="1"/>
    <col min="2801" max="3047" width="9.140625" style="1"/>
    <col min="3048" max="3048" width="51.140625" style="1" customWidth="1"/>
    <col min="3049" max="3056" width="9.7109375" style="1" customWidth="1"/>
    <col min="3057" max="3303" width="9.140625" style="1"/>
    <col min="3304" max="3304" width="51.140625" style="1" customWidth="1"/>
    <col min="3305" max="3312" width="9.7109375" style="1" customWidth="1"/>
    <col min="3313" max="3559" width="9.140625" style="1"/>
    <col min="3560" max="3560" width="51.140625" style="1" customWidth="1"/>
    <col min="3561" max="3568" width="9.7109375" style="1" customWidth="1"/>
    <col min="3569" max="3815" width="9.140625" style="1"/>
    <col min="3816" max="3816" width="51.140625" style="1" customWidth="1"/>
    <col min="3817" max="3824" width="9.7109375" style="1" customWidth="1"/>
    <col min="3825" max="4071" width="9.140625" style="1"/>
    <col min="4072" max="4072" width="51.140625" style="1" customWidth="1"/>
    <col min="4073" max="4080" width="9.7109375" style="1" customWidth="1"/>
    <col min="4081" max="4327" width="9.140625" style="1"/>
    <col min="4328" max="4328" width="51.140625" style="1" customWidth="1"/>
    <col min="4329" max="4336" width="9.7109375" style="1" customWidth="1"/>
    <col min="4337" max="4583" width="9.140625" style="1"/>
    <col min="4584" max="4584" width="51.140625" style="1" customWidth="1"/>
    <col min="4585" max="4592" width="9.7109375" style="1" customWidth="1"/>
    <col min="4593" max="4839" width="9.140625" style="1"/>
    <col min="4840" max="4840" width="51.140625" style="1" customWidth="1"/>
    <col min="4841" max="4848" width="9.7109375" style="1" customWidth="1"/>
    <col min="4849" max="5095" width="9.140625" style="1"/>
    <col min="5096" max="5096" width="51.140625" style="1" customWidth="1"/>
    <col min="5097" max="5104" width="9.7109375" style="1" customWidth="1"/>
    <col min="5105" max="5351" width="9.140625" style="1"/>
    <col min="5352" max="5352" width="51.140625" style="1" customWidth="1"/>
    <col min="5353" max="5360" width="9.7109375" style="1" customWidth="1"/>
    <col min="5361" max="5607" width="9.140625" style="1"/>
    <col min="5608" max="5608" width="51.140625" style="1" customWidth="1"/>
    <col min="5609" max="5616" width="9.7109375" style="1" customWidth="1"/>
    <col min="5617" max="5863" width="9.140625" style="1"/>
    <col min="5864" max="5864" width="51.140625" style="1" customWidth="1"/>
    <col min="5865" max="5872" width="9.7109375" style="1" customWidth="1"/>
    <col min="5873" max="6119" width="9.140625" style="1"/>
    <col min="6120" max="6120" width="51.140625" style="1" customWidth="1"/>
    <col min="6121" max="6128" width="9.7109375" style="1" customWidth="1"/>
    <col min="6129" max="6375" width="9.140625" style="1"/>
    <col min="6376" max="6376" width="51.140625" style="1" customWidth="1"/>
    <col min="6377" max="6384" width="9.7109375" style="1" customWidth="1"/>
    <col min="6385" max="6631" width="9.140625" style="1"/>
    <col min="6632" max="6632" width="51.140625" style="1" customWidth="1"/>
    <col min="6633" max="6640" width="9.7109375" style="1" customWidth="1"/>
    <col min="6641" max="6887" width="9.140625" style="1"/>
    <col min="6888" max="6888" width="51.140625" style="1" customWidth="1"/>
    <col min="6889" max="6896" width="9.7109375" style="1" customWidth="1"/>
    <col min="6897" max="7143" width="9.140625" style="1"/>
    <col min="7144" max="7144" width="51.140625" style="1" customWidth="1"/>
    <col min="7145" max="7152" width="9.7109375" style="1" customWidth="1"/>
    <col min="7153" max="7399" width="9.140625" style="1"/>
    <col min="7400" max="7400" width="51.140625" style="1" customWidth="1"/>
    <col min="7401" max="7408" width="9.7109375" style="1" customWidth="1"/>
    <col min="7409" max="7655" width="9.140625" style="1"/>
    <col min="7656" max="7656" width="51.140625" style="1" customWidth="1"/>
    <col min="7657" max="7664" width="9.7109375" style="1" customWidth="1"/>
    <col min="7665" max="7911" width="9.140625" style="1"/>
    <col min="7912" max="7912" width="51.140625" style="1" customWidth="1"/>
    <col min="7913" max="7920" width="9.7109375" style="1" customWidth="1"/>
    <col min="7921" max="8167" width="9.140625" style="1"/>
    <col min="8168" max="8168" width="51.140625" style="1" customWidth="1"/>
    <col min="8169" max="8176" width="9.7109375" style="1" customWidth="1"/>
    <col min="8177" max="8423" width="9.140625" style="1"/>
    <col min="8424" max="8424" width="51.140625" style="1" customWidth="1"/>
    <col min="8425" max="8432" width="9.7109375" style="1" customWidth="1"/>
    <col min="8433" max="8679" width="9.140625" style="1"/>
    <col min="8680" max="8680" width="51.140625" style="1" customWidth="1"/>
    <col min="8681" max="8688" width="9.7109375" style="1" customWidth="1"/>
    <col min="8689" max="8935" width="9.140625" style="1"/>
    <col min="8936" max="8936" width="51.140625" style="1" customWidth="1"/>
    <col min="8937" max="8944" width="9.7109375" style="1" customWidth="1"/>
    <col min="8945" max="9191" width="9.140625" style="1"/>
    <col min="9192" max="9192" width="51.140625" style="1" customWidth="1"/>
    <col min="9193" max="9200" width="9.7109375" style="1" customWidth="1"/>
    <col min="9201" max="9447" width="9.140625" style="1"/>
    <col min="9448" max="9448" width="51.140625" style="1" customWidth="1"/>
    <col min="9449" max="9456" width="9.7109375" style="1" customWidth="1"/>
    <col min="9457" max="9703" width="9.140625" style="1"/>
    <col min="9704" max="9704" width="51.140625" style="1" customWidth="1"/>
    <col min="9705" max="9712" width="9.7109375" style="1" customWidth="1"/>
    <col min="9713" max="9959" width="9.140625" style="1"/>
    <col min="9960" max="9960" width="51.140625" style="1" customWidth="1"/>
    <col min="9961" max="9968" width="9.7109375" style="1" customWidth="1"/>
    <col min="9969" max="10215" width="9.140625" style="1"/>
    <col min="10216" max="10216" width="51.140625" style="1" customWidth="1"/>
    <col min="10217" max="10224" width="9.7109375" style="1" customWidth="1"/>
    <col min="10225" max="10471" width="9.140625" style="1"/>
    <col min="10472" max="10472" width="51.140625" style="1" customWidth="1"/>
    <col min="10473" max="10480" width="9.7109375" style="1" customWidth="1"/>
    <col min="10481" max="10727" width="9.140625" style="1"/>
    <col min="10728" max="10728" width="51.140625" style="1" customWidth="1"/>
    <col min="10729" max="10736" width="9.7109375" style="1" customWidth="1"/>
    <col min="10737" max="10983" width="9.140625" style="1"/>
    <col min="10984" max="10984" width="51.140625" style="1" customWidth="1"/>
    <col min="10985" max="10992" width="9.7109375" style="1" customWidth="1"/>
    <col min="10993" max="11239" width="9.140625" style="1"/>
    <col min="11240" max="11240" width="51.140625" style="1" customWidth="1"/>
    <col min="11241" max="11248" width="9.7109375" style="1" customWidth="1"/>
    <col min="11249" max="11495" width="9.140625" style="1"/>
    <col min="11496" max="11496" width="51.140625" style="1" customWidth="1"/>
    <col min="11497" max="11504" width="9.7109375" style="1" customWidth="1"/>
    <col min="11505" max="11751" width="9.140625" style="1"/>
    <col min="11752" max="11752" width="51.140625" style="1" customWidth="1"/>
    <col min="11753" max="11760" width="9.7109375" style="1" customWidth="1"/>
    <col min="11761" max="12007" width="9.140625" style="1"/>
    <col min="12008" max="12008" width="51.140625" style="1" customWidth="1"/>
    <col min="12009" max="12016" width="9.7109375" style="1" customWidth="1"/>
    <col min="12017" max="12263" width="9.140625" style="1"/>
    <col min="12264" max="12264" width="51.140625" style="1" customWidth="1"/>
    <col min="12265" max="12272" width="9.7109375" style="1" customWidth="1"/>
    <col min="12273" max="12519" width="9.140625" style="1"/>
    <col min="12520" max="12520" width="51.140625" style="1" customWidth="1"/>
    <col min="12521" max="12528" width="9.7109375" style="1" customWidth="1"/>
    <col min="12529" max="12775" width="9.140625" style="1"/>
    <col min="12776" max="12776" width="51.140625" style="1" customWidth="1"/>
    <col min="12777" max="12784" width="9.7109375" style="1" customWidth="1"/>
    <col min="12785" max="13031" width="9.140625" style="1"/>
    <col min="13032" max="13032" width="51.140625" style="1" customWidth="1"/>
    <col min="13033" max="13040" width="9.7109375" style="1" customWidth="1"/>
    <col min="13041" max="13287" width="9.140625" style="1"/>
    <col min="13288" max="13288" width="51.140625" style="1" customWidth="1"/>
    <col min="13289" max="13296" width="9.7109375" style="1" customWidth="1"/>
    <col min="13297" max="13543" width="9.140625" style="1"/>
    <col min="13544" max="13544" width="51.140625" style="1" customWidth="1"/>
    <col min="13545" max="13552" width="9.7109375" style="1" customWidth="1"/>
    <col min="13553" max="13799" width="9.140625" style="1"/>
    <col min="13800" max="13800" width="51.140625" style="1" customWidth="1"/>
    <col min="13801" max="13808" width="9.7109375" style="1" customWidth="1"/>
    <col min="13809" max="14055" width="9.140625" style="1"/>
    <col min="14056" max="14056" width="51.140625" style="1" customWidth="1"/>
    <col min="14057" max="14064" width="9.7109375" style="1" customWidth="1"/>
    <col min="14065" max="14311" width="9.140625" style="1"/>
    <col min="14312" max="14312" width="51.140625" style="1" customWidth="1"/>
    <col min="14313" max="14320" width="9.7109375" style="1" customWidth="1"/>
    <col min="14321" max="14567" width="9.140625" style="1"/>
    <col min="14568" max="14568" width="51.140625" style="1" customWidth="1"/>
    <col min="14569" max="14576" width="9.7109375" style="1" customWidth="1"/>
    <col min="14577" max="14823" width="9.140625" style="1"/>
    <col min="14824" max="14824" width="51.140625" style="1" customWidth="1"/>
    <col min="14825" max="14832" width="9.7109375" style="1" customWidth="1"/>
    <col min="14833" max="15079" width="9.140625" style="1"/>
    <col min="15080" max="15080" width="51.140625" style="1" customWidth="1"/>
    <col min="15081" max="15088" width="9.7109375" style="1" customWidth="1"/>
    <col min="15089" max="15335" width="9.140625" style="1"/>
    <col min="15336" max="15336" width="51.140625" style="1" customWidth="1"/>
    <col min="15337" max="15344" width="9.7109375" style="1" customWidth="1"/>
    <col min="15345" max="15591" width="9.140625" style="1"/>
    <col min="15592" max="15592" width="51.140625" style="1" customWidth="1"/>
    <col min="15593" max="15600" width="9.7109375" style="1" customWidth="1"/>
    <col min="15601" max="15847" width="9.140625" style="1"/>
    <col min="15848" max="15848" width="51.140625" style="1" customWidth="1"/>
    <col min="15849" max="15856" width="9.7109375" style="1" customWidth="1"/>
    <col min="15857" max="16384" width="9.140625" style="1"/>
  </cols>
  <sheetData>
    <row r="1" spans="2:9" ht="15" x14ac:dyDescent="0.2">
      <c r="H1" s="37" t="s">
        <v>166</v>
      </c>
    </row>
    <row r="2" spans="2:9" ht="24.6" customHeight="1" x14ac:dyDescent="0.2">
      <c r="B2" s="168" t="s">
        <v>165</v>
      </c>
      <c r="C2" s="168"/>
      <c r="D2" s="168"/>
      <c r="E2" s="168"/>
      <c r="F2" s="168"/>
      <c r="G2" s="168"/>
      <c r="H2" s="168"/>
    </row>
    <row r="3" spans="2:9" x14ac:dyDescent="0.2">
      <c r="B3" s="169">
        <v>2023</v>
      </c>
      <c r="C3" s="169"/>
      <c r="D3" s="169"/>
      <c r="E3" s="169"/>
      <c r="F3" s="169"/>
      <c r="G3" s="169"/>
      <c r="H3" s="169"/>
    </row>
    <row r="4" spans="2:9" x14ac:dyDescent="0.2">
      <c r="B4" s="104" t="s">
        <v>115</v>
      </c>
      <c r="C4" s="11"/>
      <c r="D4" s="11"/>
      <c r="E4" s="11"/>
      <c r="F4" s="11"/>
      <c r="G4" s="11"/>
      <c r="H4" s="10"/>
    </row>
    <row r="5" spans="2:9" x14ac:dyDescent="0.2">
      <c r="B5" s="38" t="s">
        <v>76</v>
      </c>
      <c r="C5" s="171" t="s">
        <v>0</v>
      </c>
      <c r="D5" s="170" t="s">
        <v>54</v>
      </c>
      <c r="E5" s="170" t="s">
        <v>44</v>
      </c>
      <c r="F5" s="170" t="s">
        <v>45</v>
      </c>
      <c r="G5" s="170" t="s">
        <v>55</v>
      </c>
      <c r="H5" s="170" t="s">
        <v>56</v>
      </c>
    </row>
    <row r="6" spans="2:9" x14ac:dyDescent="0.2">
      <c r="B6" s="105" t="s">
        <v>46</v>
      </c>
      <c r="C6" s="171"/>
      <c r="D6" s="170"/>
      <c r="E6" s="170"/>
      <c r="F6" s="170"/>
      <c r="G6" s="170"/>
      <c r="H6" s="170"/>
    </row>
    <row r="7" spans="2:9" ht="14.1" customHeight="1" x14ac:dyDescent="0.2">
      <c r="B7" s="107" t="s">
        <v>0</v>
      </c>
      <c r="C7" s="56">
        <v>1369980</v>
      </c>
      <c r="D7" s="56">
        <v>86805</v>
      </c>
      <c r="E7" s="56">
        <v>242685</v>
      </c>
      <c r="F7" s="56">
        <v>372002</v>
      </c>
      <c r="G7" s="56">
        <v>148688</v>
      </c>
      <c r="H7" s="56">
        <v>519800</v>
      </c>
    </row>
    <row r="8" spans="2:9" ht="14.1" customHeight="1" x14ac:dyDescent="0.2">
      <c r="B8" s="104" t="s">
        <v>53</v>
      </c>
      <c r="C8" s="59">
        <v>17069</v>
      </c>
      <c r="D8" s="14">
        <v>3111</v>
      </c>
      <c r="E8" s="14">
        <v>5070</v>
      </c>
      <c r="F8" s="14">
        <v>5605</v>
      </c>
      <c r="G8" s="14">
        <v>1344</v>
      </c>
      <c r="H8" s="14">
        <v>1939</v>
      </c>
    </row>
    <row r="9" spans="2:9" ht="14.1" customHeight="1" x14ac:dyDescent="0.2">
      <c r="B9" s="104" t="s">
        <v>47</v>
      </c>
      <c r="C9" s="59">
        <v>5253</v>
      </c>
      <c r="D9" s="14">
        <v>320</v>
      </c>
      <c r="E9" s="14">
        <v>1355</v>
      </c>
      <c r="F9" s="14">
        <v>1512</v>
      </c>
      <c r="G9" s="14">
        <v>770</v>
      </c>
      <c r="H9" s="14">
        <v>1296</v>
      </c>
    </row>
    <row r="10" spans="2:9" ht="14.1" customHeight="1" x14ac:dyDescent="0.2">
      <c r="B10" s="104" t="s">
        <v>48</v>
      </c>
      <c r="C10" s="59">
        <f>+SUM(C11:C34)</f>
        <v>317853</v>
      </c>
      <c r="D10" s="14">
        <f t="shared" ref="D10:H10" si="0">+SUM(D11:D34)</f>
        <v>8950</v>
      </c>
      <c r="E10" s="14">
        <f t="shared" si="0"/>
        <v>53986</v>
      </c>
      <c r="F10" s="14">
        <f t="shared" si="0"/>
        <v>121278</v>
      </c>
      <c r="G10" s="14">
        <f t="shared" si="0"/>
        <v>50870</v>
      </c>
      <c r="H10" s="14">
        <f t="shared" si="0"/>
        <v>82769</v>
      </c>
    </row>
    <row r="11" spans="2:9" s="100" customFormat="1" ht="14.1" hidden="1" customHeight="1" outlineLevel="1" x14ac:dyDescent="0.25">
      <c r="B11" s="101" t="s">
        <v>292</v>
      </c>
      <c r="C11" s="111">
        <v>37327</v>
      </c>
      <c r="D11" s="112">
        <v>1318</v>
      </c>
      <c r="E11" s="112">
        <v>6437</v>
      </c>
      <c r="F11" s="112">
        <v>15239</v>
      </c>
      <c r="G11" s="112">
        <v>7576</v>
      </c>
      <c r="H11" s="112">
        <v>6757</v>
      </c>
      <c r="I11" s="14"/>
    </row>
    <row r="12" spans="2:9" s="100" customFormat="1" ht="14.1" hidden="1" customHeight="1" outlineLevel="1" x14ac:dyDescent="0.25">
      <c r="B12" s="101" t="s">
        <v>293</v>
      </c>
      <c r="C12" s="111">
        <v>7571</v>
      </c>
      <c r="D12" s="112">
        <v>250</v>
      </c>
      <c r="E12" s="112">
        <v>1463</v>
      </c>
      <c r="F12" s="112">
        <v>2235</v>
      </c>
      <c r="G12" s="112">
        <v>627</v>
      </c>
      <c r="H12" s="112">
        <v>2996</v>
      </c>
      <c r="I12" s="14"/>
    </row>
    <row r="13" spans="2:9" s="100" customFormat="1" ht="14.1" hidden="1" customHeight="1" outlineLevel="1" x14ac:dyDescent="0.25">
      <c r="B13" s="101" t="s">
        <v>294</v>
      </c>
      <c r="C13" s="111">
        <v>305</v>
      </c>
      <c r="D13" s="112" t="s">
        <v>100</v>
      </c>
      <c r="E13" s="112" t="s">
        <v>100</v>
      </c>
      <c r="F13" s="112" t="s">
        <v>100</v>
      </c>
      <c r="G13" s="112">
        <v>305</v>
      </c>
      <c r="H13" s="112" t="s">
        <v>100</v>
      </c>
      <c r="I13" s="14"/>
    </row>
    <row r="14" spans="2:9" s="100" customFormat="1" ht="14.1" hidden="1" customHeight="1" outlineLevel="1" x14ac:dyDescent="0.25">
      <c r="B14" s="101" t="s">
        <v>295</v>
      </c>
      <c r="C14" s="111">
        <v>18322</v>
      </c>
      <c r="D14" s="112">
        <v>278</v>
      </c>
      <c r="E14" s="112">
        <v>2255</v>
      </c>
      <c r="F14" s="112">
        <v>8903</v>
      </c>
      <c r="G14" s="112">
        <v>2833</v>
      </c>
      <c r="H14" s="112">
        <v>4053</v>
      </c>
      <c r="I14" s="14"/>
    </row>
    <row r="15" spans="2:9" s="100" customFormat="1" ht="14.1" hidden="1" customHeight="1" outlineLevel="1" x14ac:dyDescent="0.25">
      <c r="B15" s="101" t="s">
        <v>296</v>
      </c>
      <c r="C15" s="111">
        <v>19968</v>
      </c>
      <c r="D15" s="112">
        <v>528</v>
      </c>
      <c r="E15" s="112">
        <v>4346</v>
      </c>
      <c r="F15" s="112">
        <v>12959</v>
      </c>
      <c r="G15" s="112">
        <v>1090</v>
      </c>
      <c r="H15" s="112">
        <v>1045</v>
      </c>
      <c r="I15" s="14"/>
    </row>
    <row r="16" spans="2:9" s="100" customFormat="1" ht="14.1" hidden="1" customHeight="1" outlineLevel="1" x14ac:dyDescent="0.25">
      <c r="B16" s="101" t="s">
        <v>297</v>
      </c>
      <c r="C16" s="111">
        <v>13709</v>
      </c>
      <c r="D16" s="112">
        <v>204</v>
      </c>
      <c r="E16" s="112">
        <v>2316</v>
      </c>
      <c r="F16" s="112">
        <v>6138</v>
      </c>
      <c r="G16" s="112">
        <v>1434</v>
      </c>
      <c r="H16" s="112">
        <v>3617</v>
      </c>
      <c r="I16" s="14"/>
    </row>
    <row r="17" spans="2:9" s="100" customFormat="1" ht="14.1" hidden="1" customHeight="1" outlineLevel="1" x14ac:dyDescent="0.25">
      <c r="B17" s="101" t="s">
        <v>298</v>
      </c>
      <c r="C17" s="111">
        <v>11936</v>
      </c>
      <c r="D17" s="112">
        <v>794</v>
      </c>
      <c r="E17" s="112">
        <v>2742</v>
      </c>
      <c r="F17" s="112">
        <v>4477</v>
      </c>
      <c r="G17" s="112">
        <v>2289</v>
      </c>
      <c r="H17" s="112">
        <v>1634</v>
      </c>
      <c r="I17" s="14"/>
    </row>
    <row r="18" spans="2:9" s="100" customFormat="1" ht="14.1" hidden="1" customHeight="1" outlineLevel="1" x14ac:dyDescent="0.25">
      <c r="B18" s="101" t="s">
        <v>299</v>
      </c>
      <c r="C18" s="111">
        <v>9755</v>
      </c>
      <c r="D18" s="112">
        <v>96</v>
      </c>
      <c r="E18" s="112">
        <v>1194</v>
      </c>
      <c r="F18" s="112">
        <v>4526</v>
      </c>
      <c r="G18" s="112">
        <v>1928</v>
      </c>
      <c r="H18" s="112">
        <v>2011</v>
      </c>
      <c r="I18" s="14"/>
    </row>
    <row r="19" spans="2:9" s="100" customFormat="1" ht="14.1" hidden="1" customHeight="1" outlineLevel="1" x14ac:dyDescent="0.25">
      <c r="B19" s="101" t="s">
        <v>300</v>
      </c>
      <c r="C19" s="111">
        <v>4062</v>
      </c>
      <c r="D19" s="112">
        <v>318</v>
      </c>
      <c r="E19" s="112">
        <v>1498</v>
      </c>
      <c r="F19" s="112">
        <v>1262</v>
      </c>
      <c r="G19" s="112">
        <v>332</v>
      </c>
      <c r="H19" s="112">
        <v>652</v>
      </c>
      <c r="I19" s="14"/>
    </row>
    <row r="20" spans="2:9" s="100" customFormat="1" ht="14.1" hidden="1" customHeight="1" outlineLevel="1" x14ac:dyDescent="0.25">
      <c r="B20" s="101" t="s">
        <v>301</v>
      </c>
      <c r="C20" s="111">
        <v>1121</v>
      </c>
      <c r="D20" s="112">
        <v>8</v>
      </c>
      <c r="E20" s="112">
        <v>51</v>
      </c>
      <c r="F20" s="112">
        <v>158</v>
      </c>
      <c r="G20" s="112" t="s">
        <v>100</v>
      </c>
      <c r="H20" s="112">
        <v>904</v>
      </c>
      <c r="I20" s="14"/>
    </row>
    <row r="21" spans="2:9" s="100" customFormat="1" ht="14.1" hidden="1" customHeight="1" outlineLevel="1" x14ac:dyDescent="0.25">
      <c r="B21" s="101" t="s">
        <v>302</v>
      </c>
      <c r="C21" s="111">
        <v>9504</v>
      </c>
      <c r="D21" s="112">
        <v>231</v>
      </c>
      <c r="E21" s="112">
        <v>1910</v>
      </c>
      <c r="F21" s="112">
        <v>4381</v>
      </c>
      <c r="G21" s="112">
        <v>1874</v>
      </c>
      <c r="H21" s="112">
        <v>1108</v>
      </c>
      <c r="I21" s="14"/>
    </row>
    <row r="22" spans="2:9" s="100" customFormat="1" ht="14.1" hidden="1" customHeight="1" outlineLevel="1" x14ac:dyDescent="0.25">
      <c r="B22" s="101" t="s">
        <v>303</v>
      </c>
      <c r="C22" s="111">
        <v>8674</v>
      </c>
      <c r="D22" s="112">
        <v>71</v>
      </c>
      <c r="E22" s="112">
        <v>480</v>
      </c>
      <c r="F22" s="112">
        <v>1759</v>
      </c>
      <c r="G22" s="112">
        <v>2812</v>
      </c>
      <c r="H22" s="112">
        <v>3552</v>
      </c>
      <c r="I22" s="14"/>
    </row>
    <row r="23" spans="2:9" s="100" customFormat="1" ht="14.1" hidden="1" customHeight="1" outlineLevel="1" x14ac:dyDescent="0.25">
      <c r="B23" s="101" t="s">
        <v>304</v>
      </c>
      <c r="C23" s="111">
        <v>17515</v>
      </c>
      <c r="D23" s="112">
        <v>226</v>
      </c>
      <c r="E23" s="112">
        <v>2593</v>
      </c>
      <c r="F23" s="112">
        <v>6981</v>
      </c>
      <c r="G23" s="112">
        <v>4590</v>
      </c>
      <c r="H23" s="112">
        <v>3125</v>
      </c>
      <c r="I23" s="14"/>
    </row>
    <row r="24" spans="2:9" s="100" customFormat="1" ht="14.1" hidden="1" customHeight="1" outlineLevel="1" x14ac:dyDescent="0.25">
      <c r="B24" s="101" t="s">
        <v>305</v>
      </c>
      <c r="C24" s="111">
        <v>17901</v>
      </c>
      <c r="D24" s="112">
        <v>529</v>
      </c>
      <c r="E24" s="112">
        <v>3925</v>
      </c>
      <c r="F24" s="112">
        <v>6784</v>
      </c>
      <c r="G24" s="112">
        <v>3284</v>
      </c>
      <c r="H24" s="112">
        <v>3379</v>
      </c>
      <c r="I24" s="14"/>
    </row>
    <row r="25" spans="2:9" s="100" customFormat="1" ht="14.1" hidden="1" customHeight="1" outlineLevel="1" x14ac:dyDescent="0.25">
      <c r="B25" s="101" t="s">
        <v>306</v>
      </c>
      <c r="C25" s="111">
        <v>6109</v>
      </c>
      <c r="D25" s="112">
        <v>58</v>
      </c>
      <c r="E25" s="112">
        <v>698</v>
      </c>
      <c r="F25" s="112">
        <v>3070</v>
      </c>
      <c r="G25" s="112">
        <v>1781</v>
      </c>
      <c r="H25" s="112">
        <v>502</v>
      </c>
      <c r="I25" s="14"/>
    </row>
    <row r="26" spans="2:9" s="100" customFormat="1" ht="14.1" hidden="1" customHeight="1" outlineLevel="1" x14ac:dyDescent="0.25">
      <c r="B26" s="101" t="s">
        <v>307</v>
      </c>
      <c r="C26" s="111">
        <v>35392</v>
      </c>
      <c r="D26" s="112">
        <v>2039</v>
      </c>
      <c r="E26" s="112">
        <v>10934</v>
      </c>
      <c r="F26" s="112">
        <v>16628</v>
      </c>
      <c r="G26" s="112">
        <v>2856</v>
      </c>
      <c r="H26" s="112">
        <v>2935</v>
      </c>
      <c r="I26" s="14"/>
    </row>
    <row r="27" spans="2:9" s="100" customFormat="1" ht="14.1" hidden="1" customHeight="1" outlineLevel="1" x14ac:dyDescent="0.25">
      <c r="B27" s="101" t="s">
        <v>308</v>
      </c>
      <c r="C27" s="111">
        <v>10412</v>
      </c>
      <c r="D27" s="112">
        <v>48</v>
      </c>
      <c r="E27" s="112">
        <v>528</v>
      </c>
      <c r="F27" s="112">
        <v>1562</v>
      </c>
      <c r="G27" s="112">
        <v>846</v>
      </c>
      <c r="H27" s="112">
        <v>7428</v>
      </c>
      <c r="I27" s="14"/>
    </row>
    <row r="28" spans="2:9" s="100" customFormat="1" ht="14.1" hidden="1" customHeight="1" outlineLevel="1" x14ac:dyDescent="0.25">
      <c r="B28" s="101" t="s">
        <v>309</v>
      </c>
      <c r="C28" s="111">
        <v>12177</v>
      </c>
      <c r="D28" s="112">
        <v>126</v>
      </c>
      <c r="E28" s="112">
        <v>1101</v>
      </c>
      <c r="F28" s="112">
        <v>2147</v>
      </c>
      <c r="G28" s="112">
        <v>2327</v>
      </c>
      <c r="H28" s="112">
        <v>6476</v>
      </c>
      <c r="I28" s="14"/>
    </row>
    <row r="29" spans="2:9" s="100" customFormat="1" ht="14.1" hidden="1" customHeight="1" outlineLevel="1" x14ac:dyDescent="0.25">
      <c r="B29" s="101" t="s">
        <v>310</v>
      </c>
      <c r="C29" s="111">
        <v>13933</v>
      </c>
      <c r="D29" s="112">
        <v>359</v>
      </c>
      <c r="E29" s="112">
        <v>2761</v>
      </c>
      <c r="F29" s="112">
        <v>6957</v>
      </c>
      <c r="G29" s="112">
        <v>1482</v>
      </c>
      <c r="H29" s="112">
        <v>2374</v>
      </c>
      <c r="I29" s="14"/>
    </row>
    <row r="30" spans="2:9" s="100" customFormat="1" ht="14.1" hidden="1" customHeight="1" outlineLevel="1" x14ac:dyDescent="0.25">
      <c r="B30" s="101" t="s">
        <v>311</v>
      </c>
      <c r="C30" s="111">
        <v>29496</v>
      </c>
      <c r="D30" s="112">
        <v>93</v>
      </c>
      <c r="E30" s="112">
        <v>844</v>
      </c>
      <c r="F30" s="112">
        <v>4815</v>
      </c>
      <c r="G30" s="112">
        <v>6272</v>
      </c>
      <c r="H30" s="112">
        <v>17472</v>
      </c>
      <c r="I30" s="14"/>
    </row>
    <row r="31" spans="2:9" s="100" customFormat="1" ht="14.1" hidden="1" customHeight="1" outlineLevel="1" x14ac:dyDescent="0.25">
      <c r="B31" s="101" t="s">
        <v>312</v>
      </c>
      <c r="C31" s="111">
        <v>4817</v>
      </c>
      <c r="D31" s="112">
        <v>43</v>
      </c>
      <c r="E31" s="112">
        <v>216</v>
      </c>
      <c r="F31" s="112">
        <v>2117</v>
      </c>
      <c r="G31" s="112">
        <v>1013</v>
      </c>
      <c r="H31" s="112">
        <v>1428</v>
      </c>
      <c r="I31" s="14"/>
    </row>
    <row r="32" spans="2:9" s="100" customFormat="1" ht="14.1" hidden="1" customHeight="1" outlineLevel="1" x14ac:dyDescent="0.25">
      <c r="B32" s="101" t="s">
        <v>313</v>
      </c>
      <c r="C32" s="111">
        <v>9761</v>
      </c>
      <c r="D32" s="112">
        <v>451</v>
      </c>
      <c r="E32" s="112">
        <v>2247</v>
      </c>
      <c r="F32" s="112">
        <v>3357</v>
      </c>
      <c r="G32" s="112">
        <v>543</v>
      </c>
      <c r="H32" s="112">
        <v>3163</v>
      </c>
      <c r="I32" s="14"/>
    </row>
    <row r="33" spans="2:9" s="100" customFormat="1" ht="14.1" hidden="1" customHeight="1" outlineLevel="1" x14ac:dyDescent="0.25">
      <c r="B33" s="101" t="s">
        <v>314</v>
      </c>
      <c r="C33" s="111">
        <v>8006</v>
      </c>
      <c r="D33" s="112">
        <v>332</v>
      </c>
      <c r="E33" s="112">
        <v>1213</v>
      </c>
      <c r="F33" s="112">
        <v>2471</v>
      </c>
      <c r="G33" s="112">
        <v>1077</v>
      </c>
      <c r="H33" s="112">
        <v>2913</v>
      </c>
      <c r="I33" s="14"/>
    </row>
    <row r="34" spans="2:9" s="100" customFormat="1" ht="14.1" hidden="1" customHeight="1" outlineLevel="1" x14ac:dyDescent="0.25">
      <c r="B34" s="101" t="s">
        <v>315</v>
      </c>
      <c r="C34" s="111">
        <v>10080</v>
      </c>
      <c r="D34" s="112">
        <v>550</v>
      </c>
      <c r="E34" s="112">
        <v>2234</v>
      </c>
      <c r="F34" s="112">
        <v>2352</v>
      </c>
      <c r="G34" s="112">
        <v>1699</v>
      </c>
      <c r="H34" s="112">
        <v>3245</v>
      </c>
      <c r="I34" s="14"/>
    </row>
    <row r="35" spans="2:9" ht="14.1" customHeight="1" collapsed="1" x14ac:dyDescent="0.2">
      <c r="B35" s="102" t="s">
        <v>57</v>
      </c>
      <c r="C35" s="62">
        <v>5903</v>
      </c>
      <c r="D35" s="80">
        <v>153</v>
      </c>
      <c r="E35" s="80">
        <v>549</v>
      </c>
      <c r="F35" s="80">
        <v>1316</v>
      </c>
      <c r="G35" s="80" t="s">
        <v>100</v>
      </c>
      <c r="H35" s="80">
        <v>3885</v>
      </c>
    </row>
    <row r="36" spans="2:9" ht="14.1" customHeight="1" x14ac:dyDescent="0.2">
      <c r="B36" s="102" t="s">
        <v>58</v>
      </c>
      <c r="C36" s="62">
        <v>19834</v>
      </c>
      <c r="D36" s="80">
        <v>290</v>
      </c>
      <c r="E36" s="80">
        <v>2164</v>
      </c>
      <c r="F36" s="80">
        <v>6661</v>
      </c>
      <c r="G36" s="80">
        <v>4879</v>
      </c>
      <c r="H36" s="80">
        <v>5840</v>
      </c>
    </row>
    <row r="37" spans="2:9" ht="14.1" customHeight="1" x14ac:dyDescent="0.2">
      <c r="B37" s="104" t="s">
        <v>49</v>
      </c>
      <c r="C37" s="62">
        <v>76739</v>
      </c>
      <c r="D37" s="80">
        <v>9766</v>
      </c>
      <c r="E37" s="80">
        <v>24919</v>
      </c>
      <c r="F37" s="80">
        <v>24700</v>
      </c>
      <c r="G37" s="80">
        <v>8622</v>
      </c>
      <c r="H37" s="80">
        <v>8732</v>
      </c>
    </row>
    <row r="38" spans="2:9" ht="14.1" customHeight="1" x14ac:dyDescent="0.2">
      <c r="B38" s="102" t="s">
        <v>50</v>
      </c>
      <c r="C38" s="61">
        <f>+C39+C40+C41</f>
        <v>262872</v>
      </c>
      <c r="D38" s="79">
        <f>+D39+D40+D41</f>
        <v>22727</v>
      </c>
      <c r="E38" s="79">
        <f t="shared" ref="E38:H38" si="1">+E39+E40+E41</f>
        <v>49255</v>
      </c>
      <c r="F38" s="79">
        <f t="shared" si="1"/>
        <v>48570</v>
      </c>
      <c r="G38" s="79">
        <f t="shared" si="1"/>
        <v>14854</v>
      </c>
      <c r="H38" s="79">
        <f t="shared" si="1"/>
        <v>127466</v>
      </c>
    </row>
    <row r="39" spans="2:9" ht="14.1" hidden="1" customHeight="1" outlineLevel="1" x14ac:dyDescent="0.2">
      <c r="B39" s="101" t="s">
        <v>316</v>
      </c>
      <c r="C39" s="113">
        <v>22325</v>
      </c>
      <c r="D39" s="112">
        <v>3799</v>
      </c>
      <c r="E39" s="112">
        <v>6014</v>
      </c>
      <c r="F39" s="112">
        <v>8621</v>
      </c>
      <c r="G39" s="112">
        <v>2407</v>
      </c>
      <c r="H39" s="112">
        <v>1484</v>
      </c>
    </row>
    <row r="40" spans="2:9" ht="14.1" hidden="1" customHeight="1" outlineLevel="1" x14ac:dyDescent="0.2">
      <c r="B40" s="101" t="s">
        <v>317</v>
      </c>
      <c r="C40" s="113">
        <v>73560</v>
      </c>
      <c r="D40" s="112">
        <v>6811</v>
      </c>
      <c r="E40" s="112">
        <v>22736</v>
      </c>
      <c r="F40" s="112">
        <v>23006</v>
      </c>
      <c r="G40" s="112">
        <v>5590</v>
      </c>
      <c r="H40" s="112">
        <v>15417</v>
      </c>
    </row>
    <row r="41" spans="2:9" ht="14.1" hidden="1" customHeight="1" outlineLevel="1" x14ac:dyDescent="0.2">
      <c r="B41" s="101" t="s">
        <v>318</v>
      </c>
      <c r="C41" s="113">
        <v>166987</v>
      </c>
      <c r="D41" s="112">
        <v>12117</v>
      </c>
      <c r="E41" s="112">
        <v>20505</v>
      </c>
      <c r="F41" s="112">
        <v>16943</v>
      </c>
      <c r="G41" s="112">
        <v>6857</v>
      </c>
      <c r="H41" s="112">
        <v>110565</v>
      </c>
    </row>
    <row r="42" spans="2:9" ht="14.1" customHeight="1" collapsed="1" x14ac:dyDescent="0.2">
      <c r="B42" s="104" t="s">
        <v>51</v>
      </c>
      <c r="C42" s="59">
        <v>76984</v>
      </c>
      <c r="D42" s="14">
        <v>2696</v>
      </c>
      <c r="E42" s="14">
        <v>9583</v>
      </c>
      <c r="F42" s="14">
        <v>16434</v>
      </c>
      <c r="G42" s="14">
        <v>6210</v>
      </c>
      <c r="H42" s="14">
        <v>42061</v>
      </c>
    </row>
    <row r="43" spans="2:9" ht="14.1" customHeight="1" x14ac:dyDescent="0.2">
      <c r="B43" s="104" t="s">
        <v>52</v>
      </c>
      <c r="C43" s="59">
        <v>82789</v>
      </c>
      <c r="D43" s="14">
        <v>7109</v>
      </c>
      <c r="E43" s="14">
        <v>18388</v>
      </c>
      <c r="F43" s="14">
        <v>23403</v>
      </c>
      <c r="G43" s="14">
        <v>5358</v>
      </c>
      <c r="H43" s="14">
        <v>28531</v>
      </c>
    </row>
    <row r="44" spans="2:9" ht="14.1" customHeight="1" x14ac:dyDescent="0.2">
      <c r="B44" s="104" t="s">
        <v>61</v>
      </c>
      <c r="C44" s="59">
        <v>69456</v>
      </c>
      <c r="D44" s="14">
        <v>2012</v>
      </c>
      <c r="E44" s="14">
        <v>7695</v>
      </c>
      <c r="F44" s="14">
        <v>18469</v>
      </c>
      <c r="G44" s="14">
        <v>9651</v>
      </c>
      <c r="H44" s="14">
        <v>31629</v>
      </c>
    </row>
    <row r="45" spans="2:9" ht="14.1" customHeight="1" x14ac:dyDescent="0.2">
      <c r="B45" s="104" t="s">
        <v>60</v>
      </c>
      <c r="C45" s="59">
        <v>62460</v>
      </c>
      <c r="D45" s="14">
        <v>1875</v>
      </c>
      <c r="E45" s="14">
        <v>4155</v>
      </c>
      <c r="F45" s="14">
        <v>9580</v>
      </c>
      <c r="G45" s="14">
        <v>5025</v>
      </c>
      <c r="H45" s="14">
        <v>41825</v>
      </c>
    </row>
    <row r="46" spans="2:9" ht="14.1" customHeight="1" x14ac:dyDescent="0.2">
      <c r="B46" s="104" t="s">
        <v>59</v>
      </c>
      <c r="C46" s="59">
        <v>7048</v>
      </c>
      <c r="D46" s="14">
        <v>2319</v>
      </c>
      <c r="E46" s="14">
        <v>2310</v>
      </c>
      <c r="F46" s="14">
        <v>1446</v>
      </c>
      <c r="G46" s="14">
        <v>973</v>
      </c>
      <c r="H46" s="14" t="s">
        <v>100</v>
      </c>
    </row>
    <row r="47" spans="2:9" ht="14.1" customHeight="1" x14ac:dyDescent="0.2">
      <c r="B47" s="104" t="s">
        <v>62</v>
      </c>
      <c r="C47" s="59">
        <v>77284</v>
      </c>
      <c r="D47" s="14">
        <v>12968</v>
      </c>
      <c r="E47" s="14">
        <v>17511</v>
      </c>
      <c r="F47" s="14">
        <v>17533</v>
      </c>
      <c r="G47" s="14">
        <v>11708</v>
      </c>
      <c r="H47" s="14">
        <v>17564</v>
      </c>
    </row>
    <row r="48" spans="2:9" ht="14.1" customHeight="1" x14ac:dyDescent="0.2">
      <c r="B48" s="104" t="s">
        <v>63</v>
      </c>
      <c r="C48" s="59">
        <v>106592</v>
      </c>
      <c r="D48" s="14">
        <v>2297</v>
      </c>
      <c r="E48" s="14">
        <v>6945</v>
      </c>
      <c r="F48" s="14">
        <v>14109</v>
      </c>
      <c r="G48" s="14">
        <v>10426</v>
      </c>
      <c r="H48" s="14">
        <v>72815</v>
      </c>
    </row>
    <row r="49" spans="2:8" ht="14.1" customHeight="1" x14ac:dyDescent="0.2">
      <c r="B49" s="104" t="s">
        <v>69</v>
      </c>
      <c r="C49" s="59">
        <v>7076</v>
      </c>
      <c r="D49" s="14">
        <v>34</v>
      </c>
      <c r="E49" s="14">
        <v>2228</v>
      </c>
      <c r="F49" s="14">
        <v>1455</v>
      </c>
      <c r="G49" s="14">
        <v>832</v>
      </c>
      <c r="H49" s="14">
        <v>2527</v>
      </c>
    </row>
    <row r="50" spans="2:8" ht="14.1" customHeight="1" x14ac:dyDescent="0.2">
      <c r="B50" s="104" t="s">
        <v>64</v>
      </c>
      <c r="C50" s="59">
        <v>21391</v>
      </c>
      <c r="D50" s="14">
        <v>1188</v>
      </c>
      <c r="E50" s="14">
        <v>6131</v>
      </c>
      <c r="F50" s="14">
        <v>8160</v>
      </c>
      <c r="G50" s="14">
        <v>1965</v>
      </c>
      <c r="H50" s="14">
        <v>3947</v>
      </c>
    </row>
    <row r="51" spans="2:8" ht="14.1" customHeight="1" x14ac:dyDescent="0.2">
      <c r="B51" s="104" t="s">
        <v>65</v>
      </c>
      <c r="C51" s="59">
        <v>126047</v>
      </c>
      <c r="D51" s="14">
        <v>4617</v>
      </c>
      <c r="E51" s="14">
        <v>23912</v>
      </c>
      <c r="F51" s="14">
        <v>42134</v>
      </c>
      <c r="G51" s="14">
        <v>11175</v>
      </c>
      <c r="H51" s="14">
        <v>44209</v>
      </c>
    </row>
    <row r="52" spans="2:8" ht="14.1" customHeight="1" x14ac:dyDescent="0.2">
      <c r="B52" s="104" t="s">
        <v>66</v>
      </c>
      <c r="C52" s="59">
        <v>8956</v>
      </c>
      <c r="D52" s="14">
        <v>989</v>
      </c>
      <c r="E52" s="14">
        <v>1622</v>
      </c>
      <c r="F52" s="14">
        <v>3012</v>
      </c>
      <c r="G52" s="14">
        <v>2548</v>
      </c>
      <c r="H52" s="14">
        <v>785</v>
      </c>
    </row>
    <row r="53" spans="2:8" ht="14.1" customHeight="1" x14ac:dyDescent="0.2">
      <c r="B53" s="104" t="s">
        <v>67</v>
      </c>
      <c r="C53" s="59">
        <v>18360</v>
      </c>
      <c r="D53" s="14">
        <v>3380</v>
      </c>
      <c r="E53" s="14">
        <v>4897</v>
      </c>
      <c r="F53" s="14">
        <v>6625</v>
      </c>
      <c r="G53" s="14">
        <v>1478</v>
      </c>
      <c r="H53" s="14">
        <v>1980</v>
      </c>
    </row>
    <row r="54" spans="2:8" ht="14.1" customHeight="1" x14ac:dyDescent="0.2">
      <c r="B54" s="106" t="s">
        <v>68</v>
      </c>
      <c r="C54" s="148">
        <v>14</v>
      </c>
      <c r="D54" s="147">
        <v>4</v>
      </c>
      <c r="E54" s="147">
        <v>10</v>
      </c>
      <c r="F54" s="147" t="s">
        <v>100</v>
      </c>
      <c r="G54" s="147" t="s">
        <v>100</v>
      </c>
      <c r="H54" s="147" t="s">
        <v>100</v>
      </c>
    </row>
    <row r="56" spans="2:8" x14ac:dyDescent="0.2">
      <c r="B56" s="176" t="s">
        <v>114</v>
      </c>
      <c r="C56" s="176"/>
      <c r="D56" s="176"/>
      <c r="E56" s="176"/>
      <c r="F56" s="176"/>
      <c r="G56" s="176"/>
      <c r="H56" s="176"/>
    </row>
    <row r="57" spans="2:8" x14ac:dyDescent="0.2">
      <c r="B57" s="176"/>
      <c r="C57" s="176"/>
      <c r="D57" s="176"/>
      <c r="E57" s="176"/>
      <c r="F57" s="176"/>
      <c r="G57" s="176"/>
      <c r="H57" s="176"/>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8"/>
  <sheetViews>
    <sheetView workbookViewId="0"/>
  </sheetViews>
  <sheetFormatPr defaultColWidth="9.140625" defaultRowHeight="12.75" outlineLevelRow="1" x14ac:dyDescent="0.2"/>
  <cols>
    <col min="1" max="1" width="4.140625" style="1" customWidth="1"/>
    <col min="2" max="2" width="60.42578125" style="1" customWidth="1"/>
    <col min="3" max="7" width="9.140625" style="3" customWidth="1"/>
    <col min="8" max="8" width="10.85546875" style="1" customWidth="1"/>
    <col min="9" max="205" width="9.140625" style="1"/>
    <col min="206" max="206" width="51.140625" style="1" customWidth="1"/>
    <col min="207" max="214" width="9.7109375" style="1" customWidth="1"/>
    <col min="215" max="461" width="9.140625" style="1"/>
    <col min="462" max="462" width="51.140625" style="1" customWidth="1"/>
    <col min="463" max="470" width="9.7109375" style="1" customWidth="1"/>
    <col min="471" max="717" width="9.140625" style="1"/>
    <col min="718" max="718" width="51.140625" style="1" customWidth="1"/>
    <col min="719" max="726" width="9.7109375" style="1" customWidth="1"/>
    <col min="727" max="973" width="9.140625" style="1"/>
    <col min="974" max="974" width="51.140625" style="1" customWidth="1"/>
    <col min="975" max="982" width="9.7109375" style="1" customWidth="1"/>
    <col min="983" max="1229" width="9.140625" style="1"/>
    <col min="1230" max="1230" width="51.140625" style="1" customWidth="1"/>
    <col min="1231" max="1238" width="9.7109375" style="1" customWidth="1"/>
    <col min="1239" max="1485" width="9.140625" style="1"/>
    <col min="1486" max="1486" width="51.140625" style="1" customWidth="1"/>
    <col min="1487" max="1494" width="9.7109375" style="1" customWidth="1"/>
    <col min="1495" max="1741" width="9.140625" style="1"/>
    <col min="1742" max="1742" width="51.140625" style="1" customWidth="1"/>
    <col min="1743" max="1750" width="9.7109375" style="1" customWidth="1"/>
    <col min="1751" max="1997" width="9.140625" style="1"/>
    <col min="1998" max="1998" width="51.140625" style="1" customWidth="1"/>
    <col min="1999" max="2006" width="9.7109375" style="1" customWidth="1"/>
    <col min="2007" max="2253" width="9.140625" style="1"/>
    <col min="2254" max="2254" width="51.140625" style="1" customWidth="1"/>
    <col min="2255" max="2262" width="9.7109375" style="1" customWidth="1"/>
    <col min="2263" max="2509" width="9.140625" style="1"/>
    <col min="2510" max="2510" width="51.140625" style="1" customWidth="1"/>
    <col min="2511" max="2518" width="9.7109375" style="1" customWidth="1"/>
    <col min="2519" max="2765" width="9.140625" style="1"/>
    <col min="2766" max="2766" width="51.140625" style="1" customWidth="1"/>
    <col min="2767" max="2774" width="9.7109375" style="1" customWidth="1"/>
    <col min="2775" max="3021" width="9.140625" style="1"/>
    <col min="3022" max="3022" width="51.140625" style="1" customWidth="1"/>
    <col min="3023" max="3030" width="9.7109375" style="1" customWidth="1"/>
    <col min="3031" max="3277" width="9.140625" style="1"/>
    <col min="3278" max="3278" width="51.140625" style="1" customWidth="1"/>
    <col min="3279" max="3286" width="9.7109375" style="1" customWidth="1"/>
    <col min="3287" max="3533" width="9.140625" style="1"/>
    <col min="3534" max="3534" width="51.140625" style="1" customWidth="1"/>
    <col min="3535" max="3542" width="9.7109375" style="1" customWidth="1"/>
    <col min="3543" max="3789" width="9.140625" style="1"/>
    <col min="3790" max="3790" width="51.140625" style="1" customWidth="1"/>
    <col min="3791" max="3798" width="9.7109375" style="1" customWidth="1"/>
    <col min="3799" max="4045" width="9.140625" style="1"/>
    <col min="4046" max="4046" width="51.140625" style="1" customWidth="1"/>
    <col min="4047" max="4054" width="9.7109375" style="1" customWidth="1"/>
    <col min="4055" max="4301" width="9.140625" style="1"/>
    <col min="4302" max="4302" width="51.140625" style="1" customWidth="1"/>
    <col min="4303" max="4310" width="9.7109375" style="1" customWidth="1"/>
    <col min="4311" max="4557" width="9.140625" style="1"/>
    <col min="4558" max="4558" width="51.140625" style="1" customWidth="1"/>
    <col min="4559" max="4566" width="9.7109375" style="1" customWidth="1"/>
    <col min="4567" max="4813" width="9.140625" style="1"/>
    <col min="4814" max="4814" width="51.140625" style="1" customWidth="1"/>
    <col min="4815" max="4822" width="9.7109375" style="1" customWidth="1"/>
    <col min="4823" max="5069" width="9.140625" style="1"/>
    <col min="5070" max="5070" width="51.140625" style="1" customWidth="1"/>
    <col min="5071" max="5078" width="9.7109375" style="1" customWidth="1"/>
    <col min="5079" max="5325" width="9.140625" style="1"/>
    <col min="5326" max="5326" width="51.140625" style="1" customWidth="1"/>
    <col min="5327" max="5334" width="9.7109375" style="1" customWidth="1"/>
    <col min="5335" max="5581" width="9.140625" style="1"/>
    <col min="5582" max="5582" width="51.140625" style="1" customWidth="1"/>
    <col min="5583" max="5590" width="9.7109375" style="1" customWidth="1"/>
    <col min="5591" max="5837" width="9.140625" style="1"/>
    <col min="5838" max="5838" width="51.140625" style="1" customWidth="1"/>
    <col min="5839" max="5846" width="9.7109375" style="1" customWidth="1"/>
    <col min="5847" max="6093" width="9.140625" style="1"/>
    <col min="6094" max="6094" width="51.140625" style="1" customWidth="1"/>
    <col min="6095" max="6102" width="9.7109375" style="1" customWidth="1"/>
    <col min="6103" max="6349" width="9.140625" style="1"/>
    <col min="6350" max="6350" width="51.140625" style="1" customWidth="1"/>
    <col min="6351" max="6358" width="9.7109375" style="1" customWidth="1"/>
    <col min="6359" max="6605" width="9.140625" style="1"/>
    <col min="6606" max="6606" width="51.140625" style="1" customWidth="1"/>
    <col min="6607" max="6614" width="9.7109375" style="1" customWidth="1"/>
    <col min="6615" max="6861" width="9.140625" style="1"/>
    <col min="6862" max="6862" width="51.140625" style="1" customWidth="1"/>
    <col min="6863" max="6870" width="9.7109375" style="1" customWidth="1"/>
    <col min="6871" max="7117" width="9.140625" style="1"/>
    <col min="7118" max="7118" width="51.140625" style="1" customWidth="1"/>
    <col min="7119" max="7126" width="9.7109375" style="1" customWidth="1"/>
    <col min="7127" max="7373" width="9.140625" style="1"/>
    <col min="7374" max="7374" width="51.140625" style="1" customWidth="1"/>
    <col min="7375" max="7382" width="9.7109375" style="1" customWidth="1"/>
    <col min="7383" max="7629" width="9.140625" style="1"/>
    <col min="7630" max="7630" width="51.140625" style="1" customWidth="1"/>
    <col min="7631" max="7638" width="9.7109375" style="1" customWidth="1"/>
    <col min="7639" max="7885" width="9.140625" style="1"/>
    <col min="7886" max="7886" width="51.140625" style="1" customWidth="1"/>
    <col min="7887" max="7894" width="9.7109375" style="1" customWidth="1"/>
    <col min="7895" max="8141" width="9.140625" style="1"/>
    <col min="8142" max="8142" width="51.140625" style="1" customWidth="1"/>
    <col min="8143" max="8150" width="9.7109375" style="1" customWidth="1"/>
    <col min="8151" max="8397" width="9.140625" style="1"/>
    <col min="8398" max="8398" width="51.140625" style="1" customWidth="1"/>
    <col min="8399" max="8406" width="9.7109375" style="1" customWidth="1"/>
    <col min="8407" max="8653" width="9.140625" style="1"/>
    <col min="8654" max="8654" width="51.140625" style="1" customWidth="1"/>
    <col min="8655" max="8662" width="9.7109375" style="1" customWidth="1"/>
    <col min="8663" max="8909" width="9.140625" style="1"/>
    <col min="8910" max="8910" width="51.140625" style="1" customWidth="1"/>
    <col min="8911" max="8918" width="9.7109375" style="1" customWidth="1"/>
    <col min="8919" max="9165" width="9.140625" style="1"/>
    <col min="9166" max="9166" width="51.140625" style="1" customWidth="1"/>
    <col min="9167" max="9174" width="9.7109375" style="1" customWidth="1"/>
    <col min="9175" max="9421" width="9.140625" style="1"/>
    <col min="9422" max="9422" width="51.140625" style="1" customWidth="1"/>
    <col min="9423" max="9430" width="9.7109375" style="1" customWidth="1"/>
    <col min="9431" max="9677" width="9.140625" style="1"/>
    <col min="9678" max="9678" width="51.140625" style="1" customWidth="1"/>
    <col min="9679" max="9686" width="9.7109375" style="1" customWidth="1"/>
    <col min="9687" max="9933" width="9.140625" style="1"/>
    <col min="9934" max="9934" width="51.140625" style="1" customWidth="1"/>
    <col min="9935" max="9942" width="9.7109375" style="1" customWidth="1"/>
    <col min="9943" max="10189" width="9.140625" style="1"/>
    <col min="10190" max="10190" width="51.140625" style="1" customWidth="1"/>
    <col min="10191" max="10198" width="9.7109375" style="1" customWidth="1"/>
    <col min="10199" max="10445" width="9.140625" style="1"/>
    <col min="10446" max="10446" width="51.140625" style="1" customWidth="1"/>
    <col min="10447" max="10454" width="9.7109375" style="1" customWidth="1"/>
    <col min="10455" max="10701" width="9.140625" style="1"/>
    <col min="10702" max="10702" width="51.140625" style="1" customWidth="1"/>
    <col min="10703" max="10710" width="9.7109375" style="1" customWidth="1"/>
    <col min="10711" max="10957" width="9.140625" style="1"/>
    <col min="10958" max="10958" width="51.140625" style="1" customWidth="1"/>
    <col min="10959" max="10966" width="9.7109375" style="1" customWidth="1"/>
    <col min="10967" max="11213" width="9.140625" style="1"/>
    <col min="11214" max="11214" width="51.140625" style="1" customWidth="1"/>
    <col min="11215" max="11222" width="9.7109375" style="1" customWidth="1"/>
    <col min="11223" max="11469" width="9.140625" style="1"/>
    <col min="11470" max="11470" width="51.140625" style="1" customWidth="1"/>
    <col min="11471" max="11478" width="9.7109375" style="1" customWidth="1"/>
    <col min="11479" max="11725" width="9.140625" style="1"/>
    <col min="11726" max="11726" width="51.140625" style="1" customWidth="1"/>
    <col min="11727" max="11734" width="9.7109375" style="1" customWidth="1"/>
    <col min="11735" max="11981" width="9.140625" style="1"/>
    <col min="11982" max="11982" width="51.140625" style="1" customWidth="1"/>
    <col min="11983" max="11990" width="9.7109375" style="1" customWidth="1"/>
    <col min="11991" max="12237" width="9.140625" style="1"/>
    <col min="12238" max="12238" width="51.140625" style="1" customWidth="1"/>
    <col min="12239" max="12246" width="9.7109375" style="1" customWidth="1"/>
    <col min="12247" max="12493" width="9.140625" style="1"/>
    <col min="12494" max="12494" width="51.140625" style="1" customWidth="1"/>
    <col min="12495" max="12502" width="9.7109375" style="1" customWidth="1"/>
    <col min="12503" max="12749" width="9.140625" style="1"/>
    <col min="12750" max="12750" width="51.140625" style="1" customWidth="1"/>
    <col min="12751" max="12758" width="9.7109375" style="1" customWidth="1"/>
    <col min="12759" max="13005" width="9.140625" style="1"/>
    <col min="13006" max="13006" width="51.140625" style="1" customWidth="1"/>
    <col min="13007" max="13014" width="9.7109375" style="1" customWidth="1"/>
    <col min="13015" max="13261" width="9.140625" style="1"/>
    <col min="13262" max="13262" width="51.140625" style="1" customWidth="1"/>
    <col min="13263" max="13270" width="9.7109375" style="1" customWidth="1"/>
    <col min="13271" max="13517" width="9.140625" style="1"/>
    <col min="13518" max="13518" width="51.140625" style="1" customWidth="1"/>
    <col min="13519" max="13526" width="9.7109375" style="1" customWidth="1"/>
    <col min="13527" max="13773" width="9.140625" style="1"/>
    <col min="13774" max="13774" width="51.140625" style="1" customWidth="1"/>
    <col min="13775" max="13782" width="9.7109375" style="1" customWidth="1"/>
    <col min="13783" max="14029" width="9.140625" style="1"/>
    <col min="14030" max="14030" width="51.140625" style="1" customWidth="1"/>
    <col min="14031" max="14038" width="9.7109375" style="1" customWidth="1"/>
    <col min="14039" max="14285" width="9.140625" style="1"/>
    <col min="14286" max="14286" width="51.140625" style="1" customWidth="1"/>
    <col min="14287" max="14294" width="9.7109375" style="1" customWidth="1"/>
    <col min="14295" max="14541" width="9.140625" style="1"/>
    <col min="14542" max="14542" width="51.140625" style="1" customWidth="1"/>
    <col min="14543" max="14550" width="9.7109375" style="1" customWidth="1"/>
    <col min="14551" max="14797" width="9.140625" style="1"/>
    <col min="14798" max="14798" width="51.140625" style="1" customWidth="1"/>
    <col min="14799" max="14806" width="9.7109375" style="1" customWidth="1"/>
    <col min="14807" max="15053" width="9.140625" style="1"/>
    <col min="15054" max="15054" width="51.140625" style="1" customWidth="1"/>
    <col min="15055" max="15062" width="9.7109375" style="1" customWidth="1"/>
    <col min="15063" max="15309" width="9.140625" style="1"/>
    <col min="15310" max="15310" width="51.140625" style="1" customWidth="1"/>
    <col min="15311" max="15318" width="9.7109375" style="1" customWidth="1"/>
    <col min="15319" max="15565" width="9.140625" style="1"/>
    <col min="15566" max="15566" width="51.140625" style="1" customWidth="1"/>
    <col min="15567" max="15574" width="9.7109375" style="1" customWidth="1"/>
    <col min="15575" max="15821" width="9.140625" style="1"/>
    <col min="15822" max="15822" width="51.140625" style="1" customWidth="1"/>
    <col min="15823" max="15830" width="9.7109375" style="1" customWidth="1"/>
    <col min="15831" max="16077" width="9.140625" style="1"/>
    <col min="16078" max="16078" width="51.140625" style="1" customWidth="1"/>
    <col min="16079" max="16086" width="9.7109375" style="1" customWidth="1"/>
    <col min="16087" max="16384" width="9.140625" style="1"/>
  </cols>
  <sheetData>
    <row r="1" spans="2:10" ht="15" x14ac:dyDescent="0.2">
      <c r="H1" s="37" t="s">
        <v>167</v>
      </c>
    </row>
    <row r="2" spans="2:10" ht="45.75" customHeight="1" x14ac:dyDescent="0.2">
      <c r="B2" s="168" t="s">
        <v>172</v>
      </c>
      <c r="C2" s="168"/>
      <c r="D2" s="168"/>
      <c r="E2" s="168"/>
      <c r="F2" s="168"/>
      <c r="G2" s="168"/>
      <c r="H2" s="168"/>
    </row>
    <row r="3" spans="2:10" x14ac:dyDescent="0.2">
      <c r="B3" s="169">
        <v>2023</v>
      </c>
      <c r="C3" s="169"/>
      <c r="D3" s="169"/>
      <c r="E3" s="169"/>
      <c r="F3" s="169"/>
      <c r="G3" s="169"/>
      <c r="H3" s="169"/>
    </row>
    <row r="4" spans="2:10" ht="14.25" customHeight="1" x14ac:dyDescent="0.2">
      <c r="B4" s="10" t="s">
        <v>115</v>
      </c>
      <c r="C4" s="11"/>
      <c r="D4" s="11"/>
      <c r="E4" s="11"/>
      <c r="F4" s="11"/>
      <c r="G4" s="11"/>
      <c r="H4" s="10"/>
    </row>
    <row r="5" spans="2:10" ht="14.45" customHeight="1" x14ac:dyDescent="0.2">
      <c r="B5" s="38" t="s">
        <v>76</v>
      </c>
      <c r="C5" s="171" t="s">
        <v>0</v>
      </c>
      <c r="D5" s="170" t="s">
        <v>54</v>
      </c>
      <c r="E5" s="170" t="s">
        <v>44</v>
      </c>
      <c r="F5" s="170" t="s">
        <v>45</v>
      </c>
      <c r="G5" s="170" t="s">
        <v>55</v>
      </c>
      <c r="H5" s="170" t="s">
        <v>56</v>
      </c>
    </row>
    <row r="6" spans="2:10" ht="15.6" customHeight="1" x14ac:dyDescent="0.2">
      <c r="B6" s="44" t="s">
        <v>46</v>
      </c>
      <c r="C6" s="171"/>
      <c r="D6" s="170"/>
      <c r="E6" s="170"/>
      <c r="F6" s="170"/>
      <c r="G6" s="170"/>
      <c r="H6" s="170"/>
    </row>
    <row r="7" spans="2:10" x14ac:dyDescent="0.2">
      <c r="B7" s="41" t="s">
        <v>0</v>
      </c>
      <c r="C7" s="63">
        <f>+'Q10'!C7/'Q2'!C7*100</f>
        <v>41.566781042722475</v>
      </c>
      <c r="D7" s="63">
        <f>+'Q10'!D7/'Q2'!D7*100</f>
        <v>14.545244330948922</v>
      </c>
      <c r="E7" s="63">
        <f>+'Q10'!E7/'Q2'!E7*100</f>
        <v>29.20815375486983</v>
      </c>
      <c r="F7" s="63">
        <f>+'Q10'!F7/'Q2'!F7*100</f>
        <v>47.843639595286142</v>
      </c>
      <c r="G7" s="63">
        <f>+'Q10'!G7/'Q2'!G7*100</f>
        <v>59.574809080783062</v>
      </c>
      <c r="H7" s="63">
        <f>+'Q10'!H7/'Q2'!H7*100</f>
        <v>61.80296292773405</v>
      </c>
      <c r="J7" s="55"/>
    </row>
    <row r="8" spans="2:10" ht="14.1" customHeight="1" x14ac:dyDescent="0.2">
      <c r="B8" s="10" t="s">
        <v>53</v>
      </c>
      <c r="C8" s="64">
        <f>+'Q10'!C8/'Q2'!C8*100</f>
        <v>22.063233545318237</v>
      </c>
      <c r="D8" s="20">
        <f>+'Q10'!D8/'Q2'!D8*100</f>
        <v>11.366459627329192</v>
      </c>
      <c r="E8" s="20">
        <f>+'Q10'!E8/'Q2'!E8*100</f>
        <v>19.940218673798473</v>
      </c>
      <c r="F8" s="20">
        <f>+'Q10'!F8/'Q2'!F8*100</f>
        <v>31.88282138794084</v>
      </c>
      <c r="G8" s="20">
        <f>+'Q10'!G8/'Q2'!G8*100</f>
        <v>31.788079470198678</v>
      </c>
      <c r="H8" s="20">
        <f>+'Q10'!H8/'Q2'!H8*100</f>
        <v>70.253623188405797</v>
      </c>
    </row>
    <row r="9" spans="2:10" ht="14.1" customHeight="1" x14ac:dyDescent="0.2">
      <c r="B9" s="10" t="s">
        <v>47</v>
      </c>
      <c r="C9" s="64">
        <f>+'Q10'!C9/'Q2'!C9*100</f>
        <v>57.048218940052131</v>
      </c>
      <c r="D9" s="20">
        <f>+'Q10'!D9/'Q2'!D9*100</f>
        <v>28.802880288028803</v>
      </c>
      <c r="E9" s="20">
        <f>+'Q10'!E9/'Q2'!E9*100</f>
        <v>43.879533678756474</v>
      </c>
      <c r="F9" s="20">
        <f>+'Q10'!F9/'Q2'!F9*100</f>
        <v>55.813953488372093</v>
      </c>
      <c r="G9" s="20">
        <f>+'Q10'!G9/'Q2'!G9*100</f>
        <v>79.875518672199178</v>
      </c>
      <c r="H9" s="20">
        <f>+'Q10'!H9/'Q2'!H9*100</f>
        <v>97.005988023952099</v>
      </c>
    </row>
    <row r="10" spans="2:10" ht="14.1" customHeight="1" x14ac:dyDescent="0.2">
      <c r="B10" s="10" t="s">
        <v>48</v>
      </c>
      <c r="C10" s="64">
        <f>+'Q10'!C10/'Q2'!C10*100</f>
        <v>48.886547674892533</v>
      </c>
      <c r="D10" s="20">
        <f>+'Q10'!D10/'Q2'!D10*100</f>
        <v>14.084507042253522</v>
      </c>
      <c r="E10" s="20">
        <f>+'Q10'!E10/'Q2'!E10*100</f>
        <v>30.745311547858371</v>
      </c>
      <c r="F10" s="20">
        <f>+'Q10'!F10/'Q2'!F10*100</f>
        <v>53.405257827293141</v>
      </c>
      <c r="G10" s="20">
        <f>+'Q10'!G10/'Q2'!G10*100</f>
        <v>73.575354353485679</v>
      </c>
      <c r="H10" s="20">
        <f>+'Q10'!H10/'Q2'!H10*100</f>
        <v>72.086501363014833</v>
      </c>
    </row>
    <row r="11" spans="2:10" s="100" customFormat="1" ht="14.1" hidden="1" customHeight="1" outlineLevel="1" x14ac:dyDescent="0.25">
      <c r="B11" s="101" t="s">
        <v>292</v>
      </c>
      <c r="C11" s="117">
        <f>+'Q10'!C11/'Q2'!C11*100</f>
        <v>46.523830890417791</v>
      </c>
      <c r="D11" s="118">
        <f>+'Q10'!D11/'Q2'!D11*100</f>
        <v>12.677953058868797</v>
      </c>
      <c r="E11" s="118">
        <f>+'Q10'!E11/'Q2'!E11*100</f>
        <v>27.818834003198063</v>
      </c>
      <c r="F11" s="118">
        <f>+'Q10'!F11/'Q2'!F11*100</f>
        <v>56.176503114977692</v>
      </c>
      <c r="G11" s="118">
        <f>+'Q10'!G11/'Q2'!G11*100</f>
        <v>74.85426341270626</v>
      </c>
      <c r="H11" s="118">
        <f>+'Q10'!H11/'Q2'!H11*100</f>
        <v>71.510212720922851</v>
      </c>
      <c r="I11" s="14"/>
    </row>
    <row r="12" spans="2:10" s="100" customFormat="1" ht="14.1" hidden="1" customHeight="1" outlineLevel="1" x14ac:dyDescent="0.25">
      <c r="B12" s="101" t="s">
        <v>293</v>
      </c>
      <c r="C12" s="117">
        <f>+'Q10'!C12/'Q2'!C12*100</f>
        <v>52.981105668299513</v>
      </c>
      <c r="D12" s="118">
        <f>+'Q10'!D12/'Q2'!D12*100</f>
        <v>17.818959372772632</v>
      </c>
      <c r="E12" s="118">
        <f>+'Q10'!E12/'Q2'!E12*100</f>
        <v>36.777275012569135</v>
      </c>
      <c r="F12" s="118">
        <f>+'Q10'!F12/'Q2'!F12*100</f>
        <v>53.050083076192735</v>
      </c>
      <c r="G12" s="118">
        <f>+'Q10'!G12/'Q2'!G12*100</f>
        <v>97.058823529411768</v>
      </c>
      <c r="H12" s="118">
        <f>+'Q10'!H12/'Q2'!H12*100</f>
        <v>73.975308641975317</v>
      </c>
      <c r="I12" s="14"/>
    </row>
    <row r="13" spans="2:10" s="100" customFormat="1" ht="14.1" hidden="1" customHeight="1" outlineLevel="1" x14ac:dyDescent="0.25">
      <c r="B13" s="101" t="s">
        <v>294</v>
      </c>
      <c r="C13" s="117">
        <f>+'Q10'!C13/'Q2'!C13*100</f>
        <v>67.032967032967022</v>
      </c>
      <c r="D13" s="158" t="s">
        <v>100</v>
      </c>
      <c r="E13" s="158" t="s">
        <v>100</v>
      </c>
      <c r="F13" s="158" t="s">
        <v>100</v>
      </c>
      <c r="G13" s="118">
        <f>+'Q10'!G13/'Q2'!G13*100</f>
        <v>67.032967032967022</v>
      </c>
      <c r="H13" s="158" t="s">
        <v>100</v>
      </c>
      <c r="I13" s="14"/>
    </row>
    <row r="14" spans="2:10" s="100" customFormat="1" ht="14.1" hidden="1" customHeight="1" outlineLevel="1" x14ac:dyDescent="0.25">
      <c r="B14" s="101" t="s">
        <v>295</v>
      </c>
      <c r="C14" s="117">
        <f>+'Q10'!C14/'Q2'!C14*100</f>
        <v>44.794875556207522</v>
      </c>
      <c r="D14" s="118">
        <f>+'Q10'!D14/'Q2'!D14*100</f>
        <v>10.466867469879517</v>
      </c>
      <c r="E14" s="118">
        <f>+'Q10'!E14/'Q2'!E14*100</f>
        <v>23.595270482368942</v>
      </c>
      <c r="F14" s="118">
        <f>+'Q10'!F14/'Q2'!F14*100</f>
        <v>51.031755130115783</v>
      </c>
      <c r="G14" s="118">
        <f>+'Q10'!G14/'Q2'!G14*100</f>
        <v>65.171382562686915</v>
      </c>
      <c r="H14" s="118">
        <f>+'Q10'!H14/'Q2'!H14*100</f>
        <v>58.773201856148496</v>
      </c>
      <c r="I14" s="14"/>
    </row>
    <row r="15" spans="2:10" s="100" customFormat="1" ht="14.1" hidden="1" customHeight="1" outlineLevel="1" x14ac:dyDescent="0.25">
      <c r="B15" s="101" t="s">
        <v>296</v>
      </c>
      <c r="C15" s="117">
        <f>+'Q10'!C15/'Q2'!C15*100</f>
        <v>30.868644395319002</v>
      </c>
      <c r="D15" s="118">
        <f>+'Q10'!D15/'Q2'!D15*100</f>
        <v>9.1571279916753383</v>
      </c>
      <c r="E15" s="118">
        <f>+'Q10'!E15/'Q2'!E15*100</f>
        <v>18.452785326086957</v>
      </c>
      <c r="F15" s="118">
        <f>+'Q10'!F15/'Q2'!F15*100</f>
        <v>42.136238010079666</v>
      </c>
      <c r="G15" s="118">
        <f>+'Q10'!G15/'Q2'!G15*100</f>
        <v>36.297036297036293</v>
      </c>
      <c r="H15" s="118">
        <f>+'Q10'!H15/'Q2'!H15*100</f>
        <v>64.866542520173809</v>
      </c>
      <c r="I15" s="14"/>
    </row>
    <row r="16" spans="2:10" s="100" customFormat="1" ht="14.1" hidden="1" customHeight="1" outlineLevel="1" x14ac:dyDescent="0.25">
      <c r="B16" s="101" t="s">
        <v>297</v>
      </c>
      <c r="C16" s="117">
        <f>+'Q10'!C16/'Q2'!C16*100</f>
        <v>34.658947261970972</v>
      </c>
      <c r="D16" s="118">
        <f>+'Q10'!D16/'Q2'!D16*100</f>
        <v>8.0920269734232448</v>
      </c>
      <c r="E16" s="118">
        <f>+'Q10'!E16/'Q2'!E16*100</f>
        <v>19.630445838277673</v>
      </c>
      <c r="F16" s="118">
        <f>+'Q10'!F16/'Q2'!F16*100</f>
        <v>35.529057652234314</v>
      </c>
      <c r="G16" s="118">
        <f>+'Q10'!G16/'Q2'!G16*100</f>
        <v>50.815024805102759</v>
      </c>
      <c r="H16" s="118">
        <f>+'Q10'!H16/'Q2'!H16*100</f>
        <v>70.410745571345146</v>
      </c>
      <c r="I16" s="14"/>
    </row>
    <row r="17" spans="2:9" s="100" customFormat="1" ht="14.1" hidden="1" customHeight="1" outlineLevel="1" x14ac:dyDescent="0.25">
      <c r="B17" s="101" t="s">
        <v>298</v>
      </c>
      <c r="C17" s="117">
        <f>+'Q10'!C17/'Q2'!C17*100</f>
        <v>48.20094495820377</v>
      </c>
      <c r="D17" s="118">
        <f>+'Q10'!D17/'Q2'!D17*100</f>
        <v>17.317339149400219</v>
      </c>
      <c r="E17" s="118">
        <f>+'Q10'!E17/'Q2'!E17*100</f>
        <v>32.929026059805452</v>
      </c>
      <c r="F17" s="118">
        <f>+'Q10'!F17/'Q2'!F17*100</f>
        <v>62.068487453209485</v>
      </c>
      <c r="G17" s="118">
        <f>+'Q10'!G17/'Q2'!G17*100</f>
        <v>92.747163695299832</v>
      </c>
      <c r="H17" s="118">
        <f>+'Q10'!H17/'Q2'!H17*100</f>
        <v>75.299539170506918</v>
      </c>
      <c r="I17" s="14"/>
    </row>
    <row r="18" spans="2:9" s="100" customFormat="1" ht="14.1" hidden="1" customHeight="1" outlineLevel="1" x14ac:dyDescent="0.25">
      <c r="B18" s="101" t="s">
        <v>299</v>
      </c>
      <c r="C18" s="117">
        <f>+'Q10'!C18/'Q2'!C18*100</f>
        <v>71.976684128975137</v>
      </c>
      <c r="D18" s="118">
        <f>+'Q10'!D18/'Q2'!D18*100</f>
        <v>17.422867513611614</v>
      </c>
      <c r="E18" s="118">
        <f>+'Q10'!E18/'Q2'!E18*100</f>
        <v>52.139737991266379</v>
      </c>
      <c r="F18" s="118">
        <f>+'Q10'!F18/'Q2'!F18*100</f>
        <v>75.182724252491695</v>
      </c>
      <c r="G18" s="118">
        <f>+'Q10'!G18/'Q2'!G18*100</f>
        <v>79.570780024762684</v>
      </c>
      <c r="H18" s="118">
        <f>+'Q10'!H18/'Q2'!H18*100</f>
        <v>88.629352137505506</v>
      </c>
      <c r="I18" s="14"/>
    </row>
    <row r="19" spans="2:9" s="100" customFormat="1" ht="14.1" hidden="1" customHeight="1" outlineLevel="1" x14ac:dyDescent="0.25">
      <c r="B19" s="101" t="s">
        <v>300</v>
      </c>
      <c r="C19" s="117">
        <f>+'Q10'!C19/'Q2'!C19*100</f>
        <v>38.252189471701662</v>
      </c>
      <c r="D19" s="118">
        <f>+'Q10'!D19/'Q2'!D19*100</f>
        <v>14.527181361352214</v>
      </c>
      <c r="E19" s="118">
        <f>+'Q10'!E19/'Q2'!E19*100</f>
        <v>31.703703703703706</v>
      </c>
      <c r="F19" s="118">
        <f>+'Q10'!F19/'Q2'!F19*100</f>
        <v>47.930117736422332</v>
      </c>
      <c r="G19" s="118">
        <f>+'Q10'!G19/'Q2'!G19*100</f>
        <v>95.677233429394818</v>
      </c>
      <c r="H19" s="118">
        <f>+'Q10'!H19/'Q2'!H19*100</f>
        <v>89.931034482758619</v>
      </c>
      <c r="I19" s="14"/>
    </row>
    <row r="20" spans="2:9" s="100" customFormat="1" ht="14.1" hidden="1" customHeight="1" outlineLevel="1" x14ac:dyDescent="0.25">
      <c r="B20" s="101" t="s">
        <v>301</v>
      </c>
      <c r="C20" s="117">
        <f>+'Q10'!C20/'Q2'!C20*100</f>
        <v>73.75</v>
      </c>
      <c r="D20" s="118">
        <f>+'Q10'!D20/'Q2'!D20*100</f>
        <v>33.333333333333329</v>
      </c>
      <c r="E20" s="118">
        <f>+'Q10'!E20/'Q2'!E20*100</f>
        <v>56.043956043956044</v>
      </c>
      <c r="F20" s="118">
        <f>+'Q10'!F20/'Q2'!F20*100</f>
        <v>81.44329896907216</v>
      </c>
      <c r="G20" s="158" t="s">
        <v>100</v>
      </c>
      <c r="H20" s="118">
        <f>+'Q10'!H20/'Q2'!H20*100</f>
        <v>74.649050371593731</v>
      </c>
      <c r="I20" s="14"/>
    </row>
    <row r="21" spans="2:9" s="100" customFormat="1" ht="14.1" hidden="1" customHeight="1" outlineLevel="1" x14ac:dyDescent="0.25">
      <c r="B21" s="101" t="s">
        <v>302</v>
      </c>
      <c r="C21" s="117">
        <f>+'Q10'!C21/'Q2'!C21*100</f>
        <v>71.815021913253744</v>
      </c>
      <c r="D21" s="118">
        <f>+'Q10'!D21/'Q2'!D21*100</f>
        <v>27.731092436974791</v>
      </c>
      <c r="E21" s="118">
        <f>+'Q10'!E21/'Q2'!E21*100</f>
        <v>54.06170393433343</v>
      </c>
      <c r="F21" s="118">
        <f>+'Q10'!F21/'Q2'!F21*100</f>
        <v>77.320861277797391</v>
      </c>
      <c r="G21" s="118">
        <f>+'Q10'!G21/'Q2'!G21*100</f>
        <v>92.726373082632364</v>
      </c>
      <c r="H21" s="118">
        <f>+'Q10'!H21/'Q2'!H21*100</f>
        <v>93.818797629127857</v>
      </c>
      <c r="I21" s="14"/>
    </row>
    <row r="22" spans="2:9" s="100" customFormat="1" ht="14.1" hidden="1" customHeight="1" outlineLevel="1" x14ac:dyDescent="0.25">
      <c r="B22" s="101" t="s">
        <v>303</v>
      </c>
      <c r="C22" s="117">
        <f>+'Q10'!C22/'Q2'!C22*100</f>
        <v>80.366904475122766</v>
      </c>
      <c r="D22" s="118">
        <f>+'Q10'!D22/'Q2'!D22*100</f>
        <v>51.079136690647488</v>
      </c>
      <c r="E22" s="118">
        <f>+'Q10'!E22/'Q2'!E22*100</f>
        <v>64.952638700947233</v>
      </c>
      <c r="F22" s="118">
        <f>+'Q10'!F22/'Q2'!F22*100</f>
        <v>66.831306990881458</v>
      </c>
      <c r="G22" s="118">
        <f>+'Q10'!G22/'Q2'!G22*100</f>
        <v>87.03187867533272</v>
      </c>
      <c r="H22" s="118">
        <f>+'Q10'!H22/'Q2'!H22*100</f>
        <v>87.660414610069097</v>
      </c>
      <c r="I22" s="14"/>
    </row>
    <row r="23" spans="2:9" s="100" customFormat="1" ht="14.1" hidden="1" customHeight="1" outlineLevel="1" x14ac:dyDescent="0.25">
      <c r="B23" s="101" t="s">
        <v>304</v>
      </c>
      <c r="C23" s="117">
        <f>+'Q10'!C23/'Q2'!C23*100</f>
        <v>62.854374506567147</v>
      </c>
      <c r="D23" s="118">
        <f>+'Q10'!D23/'Q2'!D23*100</f>
        <v>23.227132579650565</v>
      </c>
      <c r="E23" s="118">
        <f>+'Q10'!E23/'Q2'!E23*100</f>
        <v>38.620792374143583</v>
      </c>
      <c r="F23" s="118">
        <f>+'Q10'!F23/'Q2'!F23*100</f>
        <v>66.151805173884199</v>
      </c>
      <c r="G23" s="118">
        <f>+'Q10'!G23/'Q2'!G23*100</f>
        <v>78.180889115993864</v>
      </c>
      <c r="H23" s="118">
        <f>+'Q10'!H23/'Q2'!H23*100</f>
        <v>83.222370173102533</v>
      </c>
      <c r="I23" s="14"/>
    </row>
    <row r="24" spans="2:9" s="100" customFormat="1" ht="14.1" hidden="1" customHeight="1" outlineLevel="1" x14ac:dyDescent="0.25">
      <c r="B24" s="101" t="s">
        <v>305</v>
      </c>
      <c r="C24" s="117">
        <f>+'Q10'!C24/'Q2'!C24*100</f>
        <v>44.7737675395813</v>
      </c>
      <c r="D24" s="118">
        <f>+'Q10'!D24/'Q2'!D24*100</f>
        <v>13.612969634585692</v>
      </c>
      <c r="E24" s="118">
        <f>+'Q10'!E24/'Q2'!E24*100</f>
        <v>36.231884057971016</v>
      </c>
      <c r="F24" s="118">
        <f>+'Q10'!F24/'Q2'!F24*100</f>
        <v>49.65961496230144</v>
      </c>
      <c r="G24" s="118">
        <f>+'Q10'!G24/'Q2'!G24*100</f>
        <v>55.174731182795696</v>
      </c>
      <c r="H24" s="118">
        <f>+'Q10'!H24/'Q2'!H24*100</f>
        <v>59.815896618870603</v>
      </c>
      <c r="I24" s="14"/>
    </row>
    <row r="25" spans="2:9" s="100" customFormat="1" ht="14.1" hidden="1" customHeight="1" outlineLevel="1" x14ac:dyDescent="0.25">
      <c r="B25" s="101" t="s">
        <v>306</v>
      </c>
      <c r="C25" s="117">
        <f>+'Q10'!C25/'Q2'!C25*100</f>
        <v>66.692139737991269</v>
      </c>
      <c r="D25" s="118">
        <f>+'Q10'!D25/'Q2'!D25*100</f>
        <v>17.575757575757574</v>
      </c>
      <c r="E25" s="118">
        <f>+'Q10'!E25/'Q2'!E25*100</f>
        <v>45.38361508452536</v>
      </c>
      <c r="F25" s="118">
        <f>+'Q10'!F25/'Q2'!F25*100</f>
        <v>68.480927950033461</v>
      </c>
      <c r="G25" s="118">
        <f>+'Q10'!G25/'Q2'!G25*100</f>
        <v>78.805309734513273</v>
      </c>
      <c r="H25" s="118">
        <f>+'Q10'!H25/'Q2'!H25*100</f>
        <v>91.438979963570134</v>
      </c>
      <c r="I25" s="14"/>
    </row>
    <row r="26" spans="2:9" s="100" customFormat="1" ht="14.1" hidden="1" customHeight="1" outlineLevel="1" x14ac:dyDescent="0.25">
      <c r="B26" s="101" t="s">
        <v>307</v>
      </c>
      <c r="C26" s="117">
        <f>+'Q10'!C26/'Q2'!C26*100</f>
        <v>42.594776748104465</v>
      </c>
      <c r="D26" s="118">
        <f>+'Q10'!D26/'Q2'!D26*100</f>
        <v>15.619733415045198</v>
      </c>
      <c r="E26" s="118">
        <f>+'Q10'!E26/'Q2'!E26*100</f>
        <v>36.580796252927399</v>
      </c>
      <c r="F26" s="118">
        <f>+'Q10'!F26/'Q2'!F26*100</f>
        <v>54.302602788935694</v>
      </c>
      <c r="G26" s="118">
        <f>+'Q10'!G26/'Q2'!G26*100</f>
        <v>65.640082739600089</v>
      </c>
      <c r="H26" s="118">
        <f>+'Q10'!H26/'Q2'!H26*100</f>
        <v>56.725937379203707</v>
      </c>
      <c r="I26" s="14"/>
    </row>
    <row r="27" spans="2:9" s="100" customFormat="1" ht="14.1" hidden="1" customHeight="1" outlineLevel="1" x14ac:dyDescent="0.25">
      <c r="B27" s="101" t="s">
        <v>308</v>
      </c>
      <c r="C27" s="117">
        <f>+'Q10'!C27/'Q2'!C27*100</f>
        <v>76.71111766006041</v>
      </c>
      <c r="D27" s="118">
        <f>+'Q10'!D27/'Q2'!D27*100</f>
        <v>16.901408450704224</v>
      </c>
      <c r="E27" s="118">
        <f>+'Q10'!E27/'Q2'!E27*100</f>
        <v>50.916104146576671</v>
      </c>
      <c r="F27" s="118">
        <f>+'Q10'!F27/'Q2'!F27*100</f>
        <v>57.090643274853804</v>
      </c>
      <c r="G27" s="118">
        <f>+'Q10'!G27/'Q2'!G27*100</f>
        <v>93.274531422271224</v>
      </c>
      <c r="H27" s="118">
        <f>+'Q10'!H27/'Q2'!H27*100</f>
        <v>86.281798118248346</v>
      </c>
      <c r="I27" s="14"/>
    </row>
    <row r="28" spans="2:9" s="100" customFormat="1" ht="14.1" hidden="1" customHeight="1" outlineLevel="1" x14ac:dyDescent="0.25">
      <c r="B28" s="101" t="s">
        <v>309</v>
      </c>
      <c r="C28" s="117">
        <f>+'Q10'!C28/'Q2'!C28*100</f>
        <v>63.303181534622588</v>
      </c>
      <c r="D28" s="118">
        <f>+'Q10'!D28/'Q2'!D28*100</f>
        <v>22.743682310469314</v>
      </c>
      <c r="E28" s="118">
        <f>+'Q10'!E28/'Q2'!E28*100</f>
        <v>42.940717628705151</v>
      </c>
      <c r="F28" s="118">
        <f>+'Q10'!F28/'Q2'!F28*100</f>
        <v>53.56786427145709</v>
      </c>
      <c r="G28" s="118">
        <f>+'Q10'!G28/'Q2'!G28*100</f>
        <v>78.774542992552483</v>
      </c>
      <c r="H28" s="118">
        <f>+'Q10'!H28/'Q2'!H28*100</f>
        <v>70.729576234163389</v>
      </c>
      <c r="I28" s="14"/>
    </row>
    <row r="29" spans="2:9" s="100" customFormat="1" ht="14.1" hidden="1" customHeight="1" outlineLevel="1" x14ac:dyDescent="0.25">
      <c r="B29" s="101" t="s">
        <v>310</v>
      </c>
      <c r="C29" s="117">
        <f>+'Q10'!C29/'Q2'!C29*100</f>
        <v>57.287940462974383</v>
      </c>
      <c r="D29" s="118">
        <f>+'Q10'!D29/'Q2'!D29*100</f>
        <v>20.11204481792717</v>
      </c>
      <c r="E29" s="118">
        <f>+'Q10'!E29/'Q2'!E29*100</f>
        <v>41.252054385178546</v>
      </c>
      <c r="F29" s="118">
        <f>+'Q10'!F29/'Q2'!F29*100</f>
        <v>63.262708011275805</v>
      </c>
      <c r="G29" s="118">
        <f>+'Q10'!G29/'Q2'!G29*100</f>
        <v>83.211678832116789</v>
      </c>
      <c r="H29" s="118">
        <f>+'Q10'!H29/'Q2'!H29*100</f>
        <v>77.455138662316486</v>
      </c>
      <c r="I29" s="14"/>
    </row>
    <row r="30" spans="2:9" s="100" customFormat="1" ht="14.1" hidden="1" customHeight="1" outlineLevel="1" x14ac:dyDescent="0.25">
      <c r="B30" s="101" t="s">
        <v>311</v>
      </c>
      <c r="C30" s="117">
        <f>+'Q10'!C30/'Q2'!C30*100</f>
        <v>69.750283768444959</v>
      </c>
      <c r="D30" s="118">
        <f>+'Q10'!D30/'Q2'!D30*100</f>
        <v>19.49685534591195</v>
      </c>
      <c r="E30" s="118">
        <f>+'Q10'!E30/'Q2'!E30*100</f>
        <v>39.773798303487276</v>
      </c>
      <c r="F30" s="118">
        <f>+'Q10'!F30/'Q2'!F30*100</f>
        <v>63.180684949481694</v>
      </c>
      <c r="G30" s="118">
        <f>+'Q10'!G30/'Q2'!G30*100</f>
        <v>78.833584715937661</v>
      </c>
      <c r="H30" s="118">
        <f>+'Q10'!H30/'Q2'!H30*100</f>
        <v>72.461844724618459</v>
      </c>
      <c r="I30" s="14"/>
    </row>
    <row r="31" spans="2:9" s="100" customFormat="1" ht="14.1" hidden="1" customHeight="1" outlineLevel="1" x14ac:dyDescent="0.25">
      <c r="B31" s="101" t="s">
        <v>312</v>
      </c>
      <c r="C31" s="117">
        <f>+'Q10'!C31/'Q2'!C31*100</f>
        <v>65.546332834399237</v>
      </c>
      <c r="D31" s="118">
        <f>+'Q10'!D31/'Q2'!D31*100</f>
        <v>15.523465703971121</v>
      </c>
      <c r="E31" s="118">
        <f>+'Q10'!E31/'Q2'!E31*100</f>
        <v>25.806451612903224</v>
      </c>
      <c r="F31" s="118">
        <f>+'Q10'!F31/'Q2'!F31*100</f>
        <v>63.535414165666268</v>
      </c>
      <c r="G31" s="118">
        <f>+'Q10'!G31/'Q2'!G31*100</f>
        <v>88.937664618086046</v>
      </c>
      <c r="H31" s="118">
        <f>+'Q10'!H31/'Q2'!H31*100</f>
        <v>80.952380952380949</v>
      </c>
      <c r="I31" s="14"/>
    </row>
    <row r="32" spans="2:9" s="100" customFormat="1" ht="14.1" hidden="1" customHeight="1" outlineLevel="1" x14ac:dyDescent="0.25">
      <c r="B32" s="101" t="s">
        <v>313</v>
      </c>
      <c r="C32" s="117">
        <f>+'Q10'!C32/'Q2'!C32*100</f>
        <v>31.666882948351933</v>
      </c>
      <c r="D32" s="118">
        <f>+'Q10'!D32/'Q2'!D32*100</f>
        <v>8.4504403222784337</v>
      </c>
      <c r="E32" s="118">
        <f>+'Q10'!E32/'Q2'!E32*100</f>
        <v>18.8807663221578</v>
      </c>
      <c r="F32" s="118">
        <f>+'Q10'!F32/'Q2'!F32*100</f>
        <v>38.475644699140396</v>
      </c>
      <c r="G32" s="118">
        <f>+'Q10'!G32/'Q2'!G32*100</f>
        <v>83.925811437403397</v>
      </c>
      <c r="H32" s="118">
        <f>+'Q10'!H32/'Q2'!H32*100</f>
        <v>75.059326056003798</v>
      </c>
      <c r="I32" s="14"/>
    </row>
    <row r="33" spans="2:9" s="100" customFormat="1" ht="14.1" hidden="1" customHeight="1" outlineLevel="1" x14ac:dyDescent="0.25">
      <c r="B33" s="101" t="s">
        <v>314</v>
      </c>
      <c r="C33" s="117">
        <f>+'Q10'!C33/'Q2'!C33*100</f>
        <v>53.796532724096224</v>
      </c>
      <c r="D33" s="118">
        <f>+'Q10'!D33/'Q2'!D33*100</f>
        <v>15.292491939198527</v>
      </c>
      <c r="E33" s="118">
        <f>+'Q10'!E33/'Q2'!E33*100</f>
        <v>31.72071129707113</v>
      </c>
      <c r="F33" s="118">
        <f>+'Q10'!F33/'Q2'!F33*100</f>
        <v>57.991081905655953</v>
      </c>
      <c r="G33" s="118">
        <f>+'Q10'!G33/'Q2'!G33*100</f>
        <v>76.654804270462634</v>
      </c>
      <c r="H33" s="118">
        <f>+'Q10'!H33/'Q2'!H33*100</f>
        <v>90.437752250853777</v>
      </c>
      <c r="I33" s="14"/>
    </row>
    <row r="34" spans="2:9" s="100" customFormat="1" ht="14.1" hidden="1" customHeight="1" outlineLevel="1" x14ac:dyDescent="0.25">
      <c r="B34" s="101" t="s">
        <v>315</v>
      </c>
      <c r="C34" s="117">
        <f>+'Q10'!C34/'Q2'!C34*100</f>
        <v>43.801329683222527</v>
      </c>
      <c r="D34" s="118">
        <f>+'Q10'!D34/'Q2'!D34*100</f>
        <v>16.398330351818725</v>
      </c>
      <c r="E34" s="118">
        <f>+'Q10'!E34/'Q2'!E34*100</f>
        <v>37.806735488238282</v>
      </c>
      <c r="F34" s="118">
        <f>+'Q10'!F34/'Q2'!F34*100</f>
        <v>47.834045149481391</v>
      </c>
      <c r="G34" s="118">
        <f>+'Q10'!G34/'Q2'!G34*100</f>
        <v>83.571077225774715</v>
      </c>
      <c r="H34" s="118">
        <f>+'Q10'!H34/'Q2'!H34*100</f>
        <v>47.720588235294123</v>
      </c>
      <c r="I34" s="14"/>
    </row>
    <row r="35" spans="2:9" ht="14.1" customHeight="1" collapsed="1" x14ac:dyDescent="0.2">
      <c r="B35" s="102" t="s">
        <v>57</v>
      </c>
      <c r="C35" s="64">
        <f>+'Q10'!C35/'Q2'!C35*100</f>
        <v>84.788853777650104</v>
      </c>
      <c r="D35" s="20">
        <f>+'Q10'!D35/'Q2'!D35*100</f>
        <v>32.346723044397464</v>
      </c>
      <c r="E35" s="20">
        <f>+'Q10'!E35/'Q2'!E35*100</f>
        <v>52.586206896551722</v>
      </c>
      <c r="F35" s="20">
        <f>+'Q10'!F35/'Q2'!F35*100</f>
        <v>87.733333333333334</v>
      </c>
      <c r="G35" s="144" t="s">
        <v>100</v>
      </c>
      <c r="H35" s="20">
        <f>+'Q10'!H35/'Q2'!H35*100</f>
        <v>98.479087452471475</v>
      </c>
    </row>
    <row r="36" spans="2:9" ht="14.1" customHeight="1" x14ac:dyDescent="0.2">
      <c r="B36" s="102" t="s">
        <v>58</v>
      </c>
      <c r="C36" s="64">
        <f>+'Q10'!C36/'Q2'!C36*100</f>
        <v>67.533794136674729</v>
      </c>
      <c r="D36" s="20">
        <f>+'Q10'!D36/'Q2'!D36*100</f>
        <v>26.629935720844809</v>
      </c>
      <c r="E36" s="20">
        <f>+'Q10'!E36/'Q2'!E36*100</f>
        <v>50.631726719700509</v>
      </c>
      <c r="F36" s="20">
        <f>+'Q10'!F36/'Q2'!F36*100</f>
        <v>71.058246212929376</v>
      </c>
      <c r="G36" s="20">
        <f>+'Q10'!G36/'Q2'!G36*100</f>
        <v>71.866254234791569</v>
      </c>
      <c r="H36" s="20">
        <f>+'Q10'!H36/'Q2'!H36*100</f>
        <v>74.461303072803773</v>
      </c>
    </row>
    <row r="37" spans="2:9" ht="14.1" customHeight="1" x14ac:dyDescent="0.2">
      <c r="B37" s="104" t="s">
        <v>49</v>
      </c>
      <c r="C37" s="64">
        <f>+'Q10'!C37/'Q2'!C37*100</f>
        <v>27.928144322768251</v>
      </c>
      <c r="D37" s="20">
        <f>+'Q10'!D37/'Q2'!D37*100</f>
        <v>12.184197721856949</v>
      </c>
      <c r="E37" s="20">
        <f>+'Q10'!E37/'Q2'!E37*100</f>
        <v>23.814029051987767</v>
      </c>
      <c r="F37" s="20">
        <f>+'Q10'!F37/'Q2'!F37*100</f>
        <v>39.9909332297131</v>
      </c>
      <c r="G37" s="20">
        <f>+'Q10'!G37/'Q2'!G37*100</f>
        <v>60.496772382823458</v>
      </c>
      <c r="H37" s="20">
        <f>+'Q10'!H37/'Q2'!H37*100</f>
        <v>62.532225723288462</v>
      </c>
    </row>
    <row r="38" spans="2:9" ht="14.1" customHeight="1" x14ac:dyDescent="0.2">
      <c r="B38" s="102" t="s">
        <v>50</v>
      </c>
      <c r="C38" s="64">
        <f>+'Q10'!C38/'Q2'!C38*100</f>
        <v>44.920564668408538</v>
      </c>
      <c r="D38" s="20">
        <f>+'Q10'!D38/'Q2'!D38*100</f>
        <v>15.249028777702481</v>
      </c>
      <c r="E38" s="20">
        <f>+'Q10'!E38/'Q2'!E38*100</f>
        <v>32.419748698405179</v>
      </c>
      <c r="F38" s="20">
        <f>+'Q10'!F38/'Q2'!F38*100</f>
        <v>50.145573932974038</v>
      </c>
      <c r="G38" s="20">
        <f>+'Q10'!G38/'Q2'!G38*100</f>
        <v>52.668155869942915</v>
      </c>
      <c r="H38" s="20">
        <f>+'Q10'!H38/'Q2'!H38*100</f>
        <v>80.084692518408687</v>
      </c>
    </row>
    <row r="39" spans="2:9" ht="14.1" hidden="1" customHeight="1" outlineLevel="1" x14ac:dyDescent="0.2">
      <c r="B39" s="101" t="s">
        <v>316</v>
      </c>
      <c r="C39" s="117">
        <f>+'Q10'!C39/'Q2'!C39*100</f>
        <v>30.562096155952251</v>
      </c>
      <c r="D39" s="118">
        <f>+'Q10'!D39/'Q2'!D39*100</f>
        <v>13.49412140802046</v>
      </c>
      <c r="E39" s="118">
        <f>+'Q10'!E39/'Q2'!E39*100</f>
        <v>30.222624252475001</v>
      </c>
      <c r="F39" s="118">
        <f>+'Q10'!F39/'Q2'!F39*100</f>
        <v>50.483105931955265</v>
      </c>
      <c r="G39" s="118">
        <f>+'Q10'!G39/'Q2'!G39*100</f>
        <v>58.210399032648127</v>
      </c>
      <c r="H39" s="118">
        <f>+'Q10'!H39/'Q2'!H39*100</f>
        <v>39.217758985200845</v>
      </c>
    </row>
    <row r="40" spans="2:9" ht="14.1" hidden="1" customHeight="1" outlineLevel="1" x14ac:dyDescent="0.2">
      <c r="B40" s="101" t="s">
        <v>317</v>
      </c>
      <c r="C40" s="117">
        <f>+'Q10'!C40/'Q2'!C40*100</f>
        <v>41.370932364487139</v>
      </c>
      <c r="D40" s="118">
        <f>+'Q10'!D40/'Q2'!D40*100</f>
        <v>16.087962962962962</v>
      </c>
      <c r="E40" s="118">
        <f>+'Q10'!E40/'Q2'!E40*100</f>
        <v>33.876687427362398</v>
      </c>
      <c r="F40" s="118">
        <f>+'Q10'!F40/'Q2'!F40*100</f>
        <v>55.154392021480625</v>
      </c>
      <c r="G40" s="118">
        <f>+'Q10'!G40/'Q2'!G40*100</f>
        <v>60.004293688278231</v>
      </c>
      <c r="H40" s="118">
        <f>+'Q10'!H40/'Q2'!H40*100</f>
        <v>88.97160664819944</v>
      </c>
    </row>
    <row r="41" spans="2:9" ht="14.1" hidden="1" customHeight="1" outlineLevel="1" x14ac:dyDescent="0.2">
      <c r="B41" s="101" t="s">
        <v>318</v>
      </c>
      <c r="C41" s="117">
        <f>+'Q10'!C41/'Q2'!C41*100</f>
        <v>49.945414683898676</v>
      </c>
      <c r="D41" s="118">
        <f>+'Q10'!D41/'Q2'!D41*100</f>
        <v>15.425843411839594</v>
      </c>
      <c r="E41" s="118">
        <f>+'Q10'!E41/'Q2'!E41*100</f>
        <v>31.586973935547473</v>
      </c>
      <c r="F41" s="118">
        <f>+'Q10'!F41/'Q2'!F41*100</f>
        <v>44.506028527148075</v>
      </c>
      <c r="G41" s="118">
        <f>+'Q10'!G41/'Q2'!G41*100</f>
        <v>46.481832971800436</v>
      </c>
      <c r="H41" s="118">
        <f>+'Q10'!H41/'Q2'!H41*100</f>
        <v>80.089386607944832</v>
      </c>
    </row>
    <row r="42" spans="2:9" ht="14.1" customHeight="1" collapsed="1" x14ac:dyDescent="0.2">
      <c r="B42" s="10" t="s">
        <v>51</v>
      </c>
      <c r="C42" s="64">
        <f>+'Q10'!C42/'Q2'!C42*100</f>
        <v>48.119210430912709</v>
      </c>
      <c r="D42" s="20">
        <f>+'Q10'!D42/'Q2'!D42*100</f>
        <v>14.178280305022351</v>
      </c>
      <c r="E42" s="20">
        <f>+'Q10'!E42/'Q2'!E42*100</f>
        <v>30.817468484692569</v>
      </c>
      <c r="F42" s="20">
        <f>+'Q10'!F42/'Q2'!F42*100</f>
        <v>46.973074944263423</v>
      </c>
      <c r="G42" s="20">
        <f>+'Q10'!G42/'Q2'!G42*100</f>
        <v>55.575442992661536</v>
      </c>
      <c r="H42" s="20">
        <f>+'Q10'!H42/'Q2'!H42*100</f>
        <v>66.014282351094721</v>
      </c>
    </row>
    <row r="43" spans="2:9" ht="14.1" customHeight="1" x14ac:dyDescent="0.2">
      <c r="B43" s="10" t="s">
        <v>52</v>
      </c>
      <c r="C43" s="64">
        <f>+'Q10'!C43/'Q2'!C43*100</f>
        <v>29.199482239911966</v>
      </c>
      <c r="D43" s="20">
        <f>+'Q10'!D43/'Q2'!D43*100</f>
        <v>8.7636681911759275</v>
      </c>
      <c r="E43" s="20">
        <f>+'Q10'!E43/'Q2'!E43*100</f>
        <v>18.559115040675024</v>
      </c>
      <c r="F43" s="20">
        <f>+'Q10'!F43/'Q2'!F43*100</f>
        <v>45.194368808296161</v>
      </c>
      <c r="G43" s="20">
        <f>+'Q10'!G43/'Q2'!G43*100</f>
        <v>52.110484341567783</v>
      </c>
      <c r="H43" s="20">
        <f>+'Q10'!H43/'Q2'!H43*100</f>
        <v>69.137567547919645</v>
      </c>
    </row>
    <row r="44" spans="2:9" ht="14.1" customHeight="1" x14ac:dyDescent="0.2">
      <c r="B44" s="10" t="s">
        <v>61</v>
      </c>
      <c r="C44" s="64">
        <f>+'Q10'!C44/'Q2'!C44*100</f>
        <v>53.651377280662452</v>
      </c>
      <c r="D44" s="20">
        <f>+'Q10'!D44/'Q2'!D44*100</f>
        <v>17.509355147506746</v>
      </c>
      <c r="E44" s="20">
        <f>+'Q10'!E44/'Q2'!E44*100</f>
        <v>35.498454583198779</v>
      </c>
      <c r="F44" s="20">
        <f>+'Q10'!F44/'Q2'!F44*100</f>
        <v>51.914211828198788</v>
      </c>
      <c r="G44" s="20">
        <f>+'Q10'!G44/'Q2'!G44*100</f>
        <v>65.670930865541649</v>
      </c>
      <c r="H44" s="20">
        <f>+'Q10'!H44/'Q2'!H44*100</f>
        <v>68.731800599765307</v>
      </c>
    </row>
    <row r="45" spans="2:9" ht="14.1" customHeight="1" x14ac:dyDescent="0.2">
      <c r="B45" s="10" t="s">
        <v>60</v>
      </c>
      <c r="C45" s="64">
        <f>+'Q10'!C45/'Q2'!C45*100</f>
        <v>76.844527011232628</v>
      </c>
      <c r="D45" s="20">
        <f>+'Q10'!D45/'Q2'!D45*100</f>
        <v>27.634487840825351</v>
      </c>
      <c r="E45" s="20">
        <f>+'Q10'!E45/'Q2'!E45*100</f>
        <v>56.133477438530122</v>
      </c>
      <c r="F45" s="20">
        <f>+'Q10'!F45/'Q2'!F45*100</f>
        <v>73.001600243846681</v>
      </c>
      <c r="G45" s="20">
        <f>+'Q10'!G45/'Q2'!G45*100</f>
        <v>78.344246959775489</v>
      </c>
      <c r="H45" s="20">
        <f>+'Q10'!H45/'Q2'!H45*100</f>
        <v>87.947095064869529</v>
      </c>
    </row>
    <row r="46" spans="2:9" ht="14.1" customHeight="1" x14ac:dyDescent="0.2">
      <c r="B46" s="10" t="s">
        <v>59</v>
      </c>
      <c r="C46" s="64">
        <f>+'Q10'!C46/'Q2'!C46*100</f>
        <v>21.923603334577578</v>
      </c>
      <c r="D46" s="20">
        <f>+'Q10'!D46/'Q2'!D46*100</f>
        <v>12.036748676424789</v>
      </c>
      <c r="E46" s="20">
        <f>+'Q10'!E46/'Q2'!E46*100</f>
        <v>26.396983201919781</v>
      </c>
      <c r="F46" s="20">
        <f>+'Q10'!F46/'Q2'!F46*100</f>
        <v>52.639242810338551</v>
      </c>
      <c r="G46" s="20">
        <f>+'Q10'!G46/'Q2'!G46*100</f>
        <v>70.303468208092497</v>
      </c>
      <c r="H46" s="144" t="s">
        <v>100</v>
      </c>
    </row>
    <row r="47" spans="2:9" ht="14.1" customHeight="1" x14ac:dyDescent="0.2">
      <c r="B47" s="10" t="s">
        <v>62</v>
      </c>
      <c r="C47" s="64">
        <f>+'Q10'!C47/'Q2'!C47*100</f>
        <v>44.855365185494726</v>
      </c>
      <c r="D47" s="20">
        <f>+'Q10'!D47/'Q2'!D47*100</f>
        <v>25.184983783573827</v>
      </c>
      <c r="E47" s="20">
        <f>+'Q10'!E47/'Q2'!E47*100</f>
        <v>41.025701098798116</v>
      </c>
      <c r="F47" s="20">
        <f>+'Q10'!F47/'Q2'!F47*100</f>
        <v>50.686594778988756</v>
      </c>
      <c r="G47" s="20">
        <f>+'Q10'!G47/'Q2'!G47*100</f>
        <v>72.468432780391197</v>
      </c>
      <c r="H47" s="20">
        <f>+'Q10'!H47/'Q2'!H47*100</f>
        <v>64.160730593607312</v>
      </c>
    </row>
    <row r="48" spans="2:9" ht="14.1" customHeight="1" x14ac:dyDescent="0.2">
      <c r="B48" s="10" t="s">
        <v>63</v>
      </c>
      <c r="C48" s="64">
        <f>+'Q10'!C48/'Q2'!C48*100</f>
        <v>33.385848474503007</v>
      </c>
      <c r="D48" s="20">
        <f>+'Q10'!D48/'Q2'!D48*100</f>
        <v>13.530867106503299</v>
      </c>
      <c r="E48" s="20">
        <f>+'Q10'!E48/'Q2'!E48*100</f>
        <v>26.125719444757927</v>
      </c>
      <c r="F48" s="20">
        <f>+'Q10'!F48/'Q2'!F48*100</f>
        <v>33.8914244535191</v>
      </c>
      <c r="G48" s="20">
        <f>+'Q10'!G48/'Q2'!G48*100</f>
        <v>33.699657379274676</v>
      </c>
      <c r="H48" s="20">
        <f>+'Q10'!H48/'Q2'!H48*100</f>
        <v>35.843678930424424</v>
      </c>
    </row>
    <row r="49" spans="2:8" ht="14.1" customHeight="1" x14ac:dyDescent="0.2">
      <c r="B49" s="10" t="s">
        <v>69</v>
      </c>
      <c r="C49" s="64">
        <f>+'Q10'!C49/'Q2'!C49*100</f>
        <v>38.065522620904837</v>
      </c>
      <c r="D49" s="20">
        <f>+'Q10'!D49/'Q2'!D49*100</f>
        <v>7.8886310904872383</v>
      </c>
      <c r="E49" s="20">
        <f>+'Q10'!E49/'Q2'!E49*100</f>
        <v>23.52195945945946</v>
      </c>
      <c r="F49" s="20">
        <f>+'Q10'!F49/'Q2'!F49*100</f>
        <v>42.86977018267531</v>
      </c>
      <c r="G49" s="20">
        <f>+'Q10'!G49/'Q2'!G49*100</f>
        <v>87.856388595564937</v>
      </c>
      <c r="H49" s="20">
        <f>+'Q10'!H49/'Q2'!H49*100</f>
        <v>58.158803222094356</v>
      </c>
    </row>
    <row r="50" spans="2:8" ht="14.1" customHeight="1" x14ac:dyDescent="0.2">
      <c r="B50" s="10" t="s">
        <v>64</v>
      </c>
      <c r="C50" s="64">
        <f>+'Q10'!C50/'Q2'!C50*100</f>
        <v>33.647932298302742</v>
      </c>
      <c r="D50" s="20">
        <f>+'Q10'!D50/'Q2'!D50*100</f>
        <v>16.458852867830423</v>
      </c>
      <c r="E50" s="20">
        <f>+'Q10'!E50/'Q2'!E50*100</f>
        <v>31.463614903007286</v>
      </c>
      <c r="F50" s="20">
        <f>+'Q10'!F50/'Q2'!F50*100</f>
        <v>38.781426738272899</v>
      </c>
      <c r="G50" s="20">
        <f>+'Q10'!G50/'Q2'!G50*100</f>
        <v>42.358266867859449</v>
      </c>
      <c r="H50" s="20">
        <f>+'Q10'!H50/'Q2'!H50*100</f>
        <v>35.275717222271872</v>
      </c>
    </row>
    <row r="51" spans="2:8" ht="14.1" customHeight="1" x14ac:dyDescent="0.2">
      <c r="B51" s="10" t="s">
        <v>65</v>
      </c>
      <c r="C51" s="64">
        <f>+'Q10'!C51/'Q2'!C51*100</f>
        <v>41.413105974734279</v>
      </c>
      <c r="D51" s="20">
        <f>+'Q10'!D51/'Q2'!D51*100</f>
        <v>16.565011481056256</v>
      </c>
      <c r="E51" s="20">
        <f>+'Q10'!E51/'Q2'!E51*100</f>
        <v>33.955298060265257</v>
      </c>
      <c r="F51" s="20">
        <f>+'Q10'!F51/'Q2'!F51*100</f>
        <v>43.205053270577622</v>
      </c>
      <c r="G51" s="20">
        <f>+'Q10'!G51/'Q2'!G51*100</f>
        <v>51.70260016655871</v>
      </c>
      <c r="H51" s="20">
        <f>+'Q10'!H51/'Q2'!H51*100</f>
        <v>50.852351154872558</v>
      </c>
    </row>
    <row r="52" spans="2:8" ht="14.1" customHeight="1" x14ac:dyDescent="0.2">
      <c r="B52" s="10" t="s">
        <v>66</v>
      </c>
      <c r="C52" s="64">
        <f>+'Q10'!C52/'Q2'!C52*100</f>
        <v>26.175653952944618</v>
      </c>
      <c r="D52" s="20">
        <f>+'Q10'!D52/'Q2'!D52*100</f>
        <v>11.440138808559862</v>
      </c>
      <c r="E52" s="20">
        <f>+'Q10'!E52/'Q2'!E52*100</f>
        <v>17.082675092153764</v>
      </c>
      <c r="F52" s="20">
        <f>+'Q10'!F52/'Q2'!F52*100</f>
        <v>33.953331078796076</v>
      </c>
      <c r="G52" s="20">
        <f>+'Q10'!G52/'Q2'!G52*100</f>
        <v>46.504836649023545</v>
      </c>
      <c r="H52" s="20">
        <f>+'Q10'!H52/'Q2'!H52*100</f>
        <v>45.507246376811594</v>
      </c>
    </row>
    <row r="53" spans="2:8" ht="14.1" customHeight="1" x14ac:dyDescent="0.2">
      <c r="B53" s="10" t="s">
        <v>67</v>
      </c>
      <c r="C53" s="64">
        <f>+'Q10'!C53/'Q2'!C53*100</f>
        <v>28.71397069173144</v>
      </c>
      <c r="D53" s="20">
        <f>+'Q10'!D53/'Q2'!D53*100</f>
        <v>14.291754756871036</v>
      </c>
      <c r="E53" s="20">
        <f>+'Q10'!E53/'Q2'!E53*100</f>
        <v>26.253149627405779</v>
      </c>
      <c r="F53" s="20">
        <f>+'Q10'!F53/'Q2'!F53*100</f>
        <v>43.022274173647638</v>
      </c>
      <c r="G53" s="20">
        <f>+'Q10'!G53/'Q2'!G53*100</f>
        <v>64.739378011388524</v>
      </c>
      <c r="H53" s="20">
        <f>+'Q10'!H53/'Q2'!H53*100</f>
        <v>50.050556117290192</v>
      </c>
    </row>
    <row r="54" spans="2:8" ht="14.1" customHeight="1" x14ac:dyDescent="0.2">
      <c r="B54" s="88" t="s">
        <v>68</v>
      </c>
      <c r="C54" s="119">
        <f>+'Q10'!C54/'Q2'!C54*100</f>
        <v>9.6551724137931032</v>
      </c>
      <c r="D54" s="149">
        <f>+'Q10'!D54/'Q2'!D54*100</f>
        <v>7.4074074074074066</v>
      </c>
      <c r="E54" s="149">
        <f>+'Q10'!E54/'Q2'!E54*100</f>
        <v>10.989010989010989</v>
      </c>
      <c r="F54" s="159" t="s">
        <v>100</v>
      </c>
      <c r="G54" s="159" t="s">
        <v>100</v>
      </c>
      <c r="H54" s="159" t="s">
        <v>100</v>
      </c>
    </row>
    <row r="55" spans="2:8" ht="3.75" customHeight="1" x14ac:dyDescent="0.2"/>
    <row r="56" spans="2:8" x14ac:dyDescent="0.2">
      <c r="B56" s="33" t="s">
        <v>242</v>
      </c>
    </row>
    <row r="57" spans="2:8" x14ac:dyDescent="0.2">
      <c r="B57" s="177" t="s">
        <v>173</v>
      </c>
      <c r="C57" s="177"/>
      <c r="D57" s="177"/>
      <c r="E57" s="177"/>
      <c r="F57" s="177"/>
      <c r="G57" s="177"/>
      <c r="H57" s="177"/>
    </row>
    <row r="58" spans="2:8" ht="25.5" customHeight="1" x14ac:dyDescent="0.2">
      <c r="B58" s="177"/>
      <c r="C58" s="177"/>
      <c r="D58" s="177"/>
      <c r="E58" s="177"/>
      <c r="F58" s="177"/>
      <c r="G58" s="177"/>
      <c r="H58" s="177"/>
    </row>
  </sheetData>
  <mergeCells count="9">
    <mergeCell ref="B2:H2"/>
    <mergeCell ref="B3:H3"/>
    <mergeCell ref="B57:H58"/>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54"/>
  <sheetViews>
    <sheetView workbookViewId="0"/>
  </sheetViews>
  <sheetFormatPr defaultColWidth="9.140625" defaultRowHeight="12.75" outlineLevelRow="1" x14ac:dyDescent="0.2"/>
  <cols>
    <col min="1" max="1" width="2.5703125" style="1" customWidth="1"/>
    <col min="2" max="2" width="67.140625" style="1" customWidth="1"/>
    <col min="3" max="7" width="9.140625" style="3" customWidth="1"/>
    <col min="8" max="8" width="9.140625" style="1" customWidth="1"/>
    <col min="9" max="252" width="9.140625" style="1"/>
    <col min="253" max="253" width="51.140625" style="1" customWidth="1"/>
    <col min="254" max="261" width="9.7109375" style="1" customWidth="1"/>
    <col min="262" max="508" width="9.140625" style="1"/>
    <col min="509" max="509" width="51.140625" style="1" customWidth="1"/>
    <col min="510" max="517" width="9.7109375" style="1" customWidth="1"/>
    <col min="518" max="764" width="9.140625" style="1"/>
    <col min="765" max="765" width="51.140625" style="1" customWidth="1"/>
    <col min="766" max="773" width="9.7109375" style="1" customWidth="1"/>
    <col min="774" max="1020" width="9.140625" style="1"/>
    <col min="1021" max="1021" width="51.140625" style="1" customWidth="1"/>
    <col min="1022" max="1029" width="9.7109375" style="1" customWidth="1"/>
    <col min="1030" max="1276" width="9.140625" style="1"/>
    <col min="1277" max="1277" width="51.140625" style="1" customWidth="1"/>
    <col min="1278" max="1285" width="9.7109375" style="1" customWidth="1"/>
    <col min="1286" max="1532" width="9.140625" style="1"/>
    <col min="1533" max="1533" width="51.140625" style="1" customWidth="1"/>
    <col min="1534" max="1541" width="9.7109375" style="1" customWidth="1"/>
    <col min="1542" max="1788" width="9.140625" style="1"/>
    <col min="1789" max="1789" width="51.140625" style="1" customWidth="1"/>
    <col min="1790" max="1797" width="9.7109375" style="1" customWidth="1"/>
    <col min="1798" max="2044" width="9.140625" style="1"/>
    <col min="2045" max="2045" width="51.140625" style="1" customWidth="1"/>
    <col min="2046" max="2053" width="9.7109375" style="1" customWidth="1"/>
    <col min="2054" max="2300" width="9.140625" style="1"/>
    <col min="2301" max="2301" width="51.140625" style="1" customWidth="1"/>
    <col min="2302" max="2309" width="9.7109375" style="1" customWidth="1"/>
    <col min="2310" max="2556" width="9.140625" style="1"/>
    <col min="2557" max="2557" width="51.140625" style="1" customWidth="1"/>
    <col min="2558" max="2565" width="9.7109375" style="1" customWidth="1"/>
    <col min="2566" max="2812" width="9.140625" style="1"/>
    <col min="2813" max="2813" width="51.140625" style="1" customWidth="1"/>
    <col min="2814" max="2821" width="9.7109375" style="1" customWidth="1"/>
    <col min="2822" max="3068" width="9.140625" style="1"/>
    <col min="3069" max="3069" width="51.140625" style="1" customWidth="1"/>
    <col min="3070" max="3077" width="9.7109375" style="1" customWidth="1"/>
    <col min="3078" max="3324" width="9.140625" style="1"/>
    <col min="3325" max="3325" width="51.140625" style="1" customWidth="1"/>
    <col min="3326" max="3333" width="9.7109375" style="1" customWidth="1"/>
    <col min="3334" max="3580" width="9.140625" style="1"/>
    <col min="3581" max="3581" width="51.140625" style="1" customWidth="1"/>
    <col min="3582" max="3589" width="9.7109375" style="1" customWidth="1"/>
    <col min="3590" max="3836" width="9.140625" style="1"/>
    <col min="3837" max="3837" width="51.140625" style="1" customWidth="1"/>
    <col min="3838" max="3845" width="9.7109375" style="1" customWidth="1"/>
    <col min="3846" max="4092" width="9.140625" style="1"/>
    <col min="4093" max="4093" width="51.140625" style="1" customWidth="1"/>
    <col min="4094" max="4101" width="9.7109375" style="1" customWidth="1"/>
    <col min="4102" max="4348" width="9.140625" style="1"/>
    <col min="4349" max="4349" width="51.140625" style="1" customWidth="1"/>
    <col min="4350" max="4357" width="9.7109375" style="1" customWidth="1"/>
    <col min="4358" max="4604" width="9.140625" style="1"/>
    <col min="4605" max="4605" width="51.140625" style="1" customWidth="1"/>
    <col min="4606" max="4613" width="9.7109375" style="1" customWidth="1"/>
    <col min="4614" max="4860" width="9.140625" style="1"/>
    <col min="4861" max="4861" width="51.140625" style="1" customWidth="1"/>
    <col min="4862" max="4869" width="9.7109375" style="1" customWidth="1"/>
    <col min="4870" max="5116" width="9.140625" style="1"/>
    <col min="5117" max="5117" width="51.140625" style="1" customWidth="1"/>
    <col min="5118" max="5125" width="9.7109375" style="1" customWidth="1"/>
    <col min="5126" max="5372" width="9.140625" style="1"/>
    <col min="5373" max="5373" width="51.140625" style="1" customWidth="1"/>
    <col min="5374" max="5381" width="9.7109375" style="1" customWidth="1"/>
    <col min="5382" max="5628" width="9.140625" style="1"/>
    <col min="5629" max="5629" width="51.140625" style="1" customWidth="1"/>
    <col min="5630" max="5637" width="9.7109375" style="1" customWidth="1"/>
    <col min="5638" max="5884" width="9.140625" style="1"/>
    <col min="5885" max="5885" width="51.140625" style="1" customWidth="1"/>
    <col min="5886" max="5893" width="9.7109375" style="1" customWidth="1"/>
    <col min="5894" max="6140" width="9.140625" style="1"/>
    <col min="6141" max="6141" width="51.140625" style="1" customWidth="1"/>
    <col min="6142" max="6149" width="9.7109375" style="1" customWidth="1"/>
    <col min="6150" max="6396" width="9.140625" style="1"/>
    <col min="6397" max="6397" width="51.140625" style="1" customWidth="1"/>
    <col min="6398" max="6405" width="9.7109375" style="1" customWidth="1"/>
    <col min="6406" max="6652" width="9.140625" style="1"/>
    <col min="6653" max="6653" width="51.140625" style="1" customWidth="1"/>
    <col min="6654" max="6661" width="9.7109375" style="1" customWidth="1"/>
    <col min="6662" max="6908" width="9.140625" style="1"/>
    <col min="6909" max="6909" width="51.140625" style="1" customWidth="1"/>
    <col min="6910" max="6917" width="9.7109375" style="1" customWidth="1"/>
    <col min="6918" max="7164" width="9.140625" style="1"/>
    <col min="7165" max="7165" width="51.140625" style="1" customWidth="1"/>
    <col min="7166" max="7173" width="9.7109375" style="1" customWidth="1"/>
    <col min="7174" max="7420" width="9.140625" style="1"/>
    <col min="7421" max="7421" width="51.140625" style="1" customWidth="1"/>
    <col min="7422" max="7429" width="9.7109375" style="1" customWidth="1"/>
    <col min="7430" max="7676" width="9.140625" style="1"/>
    <col min="7677" max="7677" width="51.140625" style="1" customWidth="1"/>
    <col min="7678" max="7685" width="9.7109375" style="1" customWidth="1"/>
    <col min="7686" max="7932" width="9.140625" style="1"/>
    <col min="7933" max="7933" width="51.140625" style="1" customWidth="1"/>
    <col min="7934" max="7941" width="9.7109375" style="1" customWidth="1"/>
    <col min="7942" max="8188" width="9.140625" style="1"/>
    <col min="8189" max="8189" width="51.140625" style="1" customWidth="1"/>
    <col min="8190" max="8197" width="9.7109375" style="1" customWidth="1"/>
    <col min="8198" max="8444" width="9.140625" style="1"/>
    <col min="8445" max="8445" width="51.140625" style="1" customWidth="1"/>
    <col min="8446" max="8453" width="9.7109375" style="1" customWidth="1"/>
    <col min="8454" max="8700" width="9.140625" style="1"/>
    <col min="8701" max="8701" width="51.140625" style="1" customWidth="1"/>
    <col min="8702" max="8709" width="9.7109375" style="1" customWidth="1"/>
    <col min="8710" max="8956" width="9.140625" style="1"/>
    <col min="8957" max="8957" width="51.140625" style="1" customWidth="1"/>
    <col min="8958" max="8965" width="9.7109375" style="1" customWidth="1"/>
    <col min="8966" max="9212" width="9.140625" style="1"/>
    <col min="9213" max="9213" width="51.140625" style="1" customWidth="1"/>
    <col min="9214" max="9221" width="9.7109375" style="1" customWidth="1"/>
    <col min="9222" max="9468" width="9.140625" style="1"/>
    <col min="9469" max="9469" width="51.140625" style="1" customWidth="1"/>
    <col min="9470" max="9477" width="9.7109375" style="1" customWidth="1"/>
    <col min="9478" max="9724" width="9.140625" style="1"/>
    <col min="9725" max="9725" width="51.140625" style="1" customWidth="1"/>
    <col min="9726" max="9733" width="9.7109375" style="1" customWidth="1"/>
    <col min="9734" max="9980" width="9.140625" style="1"/>
    <col min="9981" max="9981" width="51.140625" style="1" customWidth="1"/>
    <col min="9982" max="9989" width="9.7109375" style="1" customWidth="1"/>
    <col min="9990" max="10236" width="9.140625" style="1"/>
    <col min="10237" max="10237" width="51.140625" style="1" customWidth="1"/>
    <col min="10238" max="10245" width="9.7109375" style="1" customWidth="1"/>
    <col min="10246" max="10492" width="9.140625" style="1"/>
    <col min="10493" max="10493" width="51.140625" style="1" customWidth="1"/>
    <col min="10494" max="10501" width="9.7109375" style="1" customWidth="1"/>
    <col min="10502" max="10748" width="9.140625" style="1"/>
    <col min="10749" max="10749" width="51.140625" style="1" customWidth="1"/>
    <col min="10750" max="10757" width="9.7109375" style="1" customWidth="1"/>
    <col min="10758" max="11004" width="9.140625" style="1"/>
    <col min="11005" max="11005" width="51.140625" style="1" customWidth="1"/>
    <col min="11006" max="11013" width="9.7109375" style="1" customWidth="1"/>
    <col min="11014" max="11260" width="9.140625" style="1"/>
    <col min="11261" max="11261" width="51.140625" style="1" customWidth="1"/>
    <col min="11262" max="11269" width="9.7109375" style="1" customWidth="1"/>
    <col min="11270" max="11516" width="9.140625" style="1"/>
    <col min="11517" max="11517" width="51.140625" style="1" customWidth="1"/>
    <col min="11518" max="11525" width="9.7109375" style="1" customWidth="1"/>
    <col min="11526" max="11772" width="9.140625" style="1"/>
    <col min="11773" max="11773" width="51.140625" style="1" customWidth="1"/>
    <col min="11774" max="11781" width="9.7109375" style="1" customWidth="1"/>
    <col min="11782" max="12028" width="9.140625" style="1"/>
    <col min="12029" max="12029" width="51.140625" style="1" customWidth="1"/>
    <col min="12030" max="12037" width="9.7109375" style="1" customWidth="1"/>
    <col min="12038" max="12284" width="9.140625" style="1"/>
    <col min="12285" max="12285" width="51.140625" style="1" customWidth="1"/>
    <col min="12286" max="12293" width="9.7109375" style="1" customWidth="1"/>
    <col min="12294" max="12540" width="9.140625" style="1"/>
    <col min="12541" max="12541" width="51.140625" style="1" customWidth="1"/>
    <col min="12542" max="12549" width="9.7109375" style="1" customWidth="1"/>
    <col min="12550" max="12796" width="9.140625" style="1"/>
    <col min="12797" max="12797" width="51.140625" style="1" customWidth="1"/>
    <col min="12798" max="12805" width="9.7109375" style="1" customWidth="1"/>
    <col min="12806" max="13052" width="9.140625" style="1"/>
    <col min="13053" max="13053" width="51.140625" style="1" customWidth="1"/>
    <col min="13054" max="13061" width="9.7109375" style="1" customWidth="1"/>
    <col min="13062" max="13308" width="9.140625" style="1"/>
    <col min="13309" max="13309" width="51.140625" style="1" customWidth="1"/>
    <col min="13310" max="13317" width="9.7109375" style="1" customWidth="1"/>
    <col min="13318" max="13564" width="9.140625" style="1"/>
    <col min="13565" max="13565" width="51.140625" style="1" customWidth="1"/>
    <col min="13566" max="13573" width="9.7109375" style="1" customWidth="1"/>
    <col min="13574" max="13820" width="9.140625" style="1"/>
    <col min="13821" max="13821" width="51.140625" style="1" customWidth="1"/>
    <col min="13822" max="13829" width="9.7109375" style="1" customWidth="1"/>
    <col min="13830" max="14076" width="9.140625" style="1"/>
    <col min="14077" max="14077" width="51.140625" style="1" customWidth="1"/>
    <col min="14078" max="14085" width="9.7109375" style="1" customWidth="1"/>
    <col min="14086" max="14332" width="9.140625" style="1"/>
    <col min="14333" max="14333" width="51.140625" style="1" customWidth="1"/>
    <col min="14334" max="14341" width="9.7109375" style="1" customWidth="1"/>
    <col min="14342" max="14588" width="9.140625" style="1"/>
    <col min="14589" max="14589" width="51.140625" style="1" customWidth="1"/>
    <col min="14590" max="14597" width="9.7109375" style="1" customWidth="1"/>
    <col min="14598" max="14844" width="9.140625" style="1"/>
    <col min="14845" max="14845" width="51.140625" style="1" customWidth="1"/>
    <col min="14846" max="14853" width="9.7109375" style="1" customWidth="1"/>
    <col min="14854" max="15100" width="9.140625" style="1"/>
    <col min="15101" max="15101" width="51.140625" style="1" customWidth="1"/>
    <col min="15102" max="15109" width="9.7109375" style="1" customWidth="1"/>
    <col min="15110" max="15356" width="9.140625" style="1"/>
    <col min="15357" max="15357" width="51.140625" style="1" customWidth="1"/>
    <col min="15358" max="15365" width="9.7109375" style="1" customWidth="1"/>
    <col min="15366" max="15612" width="9.140625" style="1"/>
    <col min="15613" max="15613" width="51.140625" style="1" customWidth="1"/>
    <col min="15614" max="15621" width="9.7109375" style="1" customWidth="1"/>
    <col min="15622" max="15868" width="9.140625" style="1"/>
    <col min="15869" max="15869" width="51.140625" style="1" customWidth="1"/>
    <col min="15870" max="15877" width="9.7109375" style="1" customWidth="1"/>
    <col min="15878" max="16384" width="9.140625" style="1"/>
  </cols>
  <sheetData>
    <row r="1" spans="2:9" ht="15" x14ac:dyDescent="0.2">
      <c r="H1" s="37" t="s">
        <v>169</v>
      </c>
    </row>
    <row r="2" spans="2:9" ht="28.5" customHeight="1" x14ac:dyDescent="0.2">
      <c r="B2" s="168" t="s">
        <v>168</v>
      </c>
      <c r="C2" s="168"/>
      <c r="D2" s="168"/>
      <c r="E2" s="168"/>
      <c r="F2" s="168"/>
      <c r="G2" s="168"/>
      <c r="H2" s="168"/>
    </row>
    <row r="3" spans="2:9" x14ac:dyDescent="0.2">
      <c r="B3" s="169">
        <v>2023</v>
      </c>
      <c r="C3" s="169"/>
      <c r="D3" s="169"/>
      <c r="E3" s="169"/>
      <c r="F3" s="169"/>
      <c r="G3" s="169"/>
      <c r="H3" s="169"/>
    </row>
    <row r="4" spans="2:9" ht="15" customHeight="1" x14ac:dyDescent="0.2">
      <c r="B4" s="10" t="s">
        <v>115</v>
      </c>
      <c r="C4" s="18"/>
      <c r="D4" s="18"/>
      <c r="E4" s="18"/>
      <c r="F4" s="18"/>
      <c r="G4" s="18"/>
      <c r="H4" s="18"/>
    </row>
    <row r="5" spans="2:9" ht="18" customHeight="1" x14ac:dyDescent="0.2">
      <c r="B5" s="46" t="s">
        <v>76</v>
      </c>
      <c r="C5" s="178" t="s">
        <v>0</v>
      </c>
      <c r="D5" s="179" t="s">
        <v>54</v>
      </c>
      <c r="E5" s="179" t="s">
        <v>44</v>
      </c>
      <c r="F5" s="179" t="s">
        <v>45</v>
      </c>
      <c r="G5" s="179" t="s">
        <v>55</v>
      </c>
      <c r="H5" s="179" t="s">
        <v>56</v>
      </c>
    </row>
    <row r="6" spans="2:9" ht="16.899999999999999" customHeight="1" x14ac:dyDescent="0.2">
      <c r="B6" s="94" t="s">
        <v>46</v>
      </c>
      <c r="C6" s="178"/>
      <c r="D6" s="179"/>
      <c r="E6" s="179"/>
      <c r="F6" s="179"/>
      <c r="G6" s="179"/>
      <c r="H6" s="179"/>
    </row>
    <row r="7" spans="2:9" ht="14.1" customHeight="1" x14ac:dyDescent="0.2">
      <c r="B7" s="41" t="s">
        <v>0</v>
      </c>
      <c r="C7" s="40">
        <v>1354132</v>
      </c>
      <c r="D7" s="40">
        <v>80204</v>
      </c>
      <c r="E7" s="40">
        <v>237123</v>
      </c>
      <c r="F7" s="40">
        <v>369275</v>
      </c>
      <c r="G7" s="40">
        <v>148210</v>
      </c>
      <c r="H7" s="40">
        <v>519320</v>
      </c>
    </row>
    <row r="8" spans="2:9" ht="14.1" customHeight="1" x14ac:dyDescent="0.2">
      <c r="B8" s="10" t="s">
        <v>53</v>
      </c>
      <c r="C8" s="58">
        <v>16535</v>
      </c>
      <c r="D8" s="15">
        <v>2838</v>
      </c>
      <c r="E8" s="15">
        <v>4891</v>
      </c>
      <c r="F8" s="15">
        <v>5523</v>
      </c>
      <c r="G8" s="15">
        <v>1344</v>
      </c>
      <c r="H8" s="15">
        <v>1939</v>
      </c>
    </row>
    <row r="9" spans="2:9" ht="14.1" customHeight="1" x14ac:dyDescent="0.2">
      <c r="B9" s="10" t="s">
        <v>47</v>
      </c>
      <c r="C9" s="58">
        <v>5197</v>
      </c>
      <c r="D9" s="15">
        <v>291</v>
      </c>
      <c r="E9" s="15">
        <v>1328</v>
      </c>
      <c r="F9" s="15">
        <v>1512</v>
      </c>
      <c r="G9" s="15">
        <v>770</v>
      </c>
      <c r="H9" s="15">
        <v>1296</v>
      </c>
    </row>
    <row r="10" spans="2:9" ht="14.1" customHeight="1" x14ac:dyDescent="0.2">
      <c r="B10" s="10" t="s">
        <v>48</v>
      </c>
      <c r="C10" s="59">
        <f>+SUM(C11:C34)</f>
        <v>314853</v>
      </c>
      <c r="D10" s="14">
        <f t="shared" ref="D10:G10" si="0">+SUM(D11:D34)</f>
        <v>8091</v>
      </c>
      <c r="E10" s="14">
        <f t="shared" si="0"/>
        <v>52808</v>
      </c>
      <c r="F10" s="14">
        <f t="shared" si="0"/>
        <v>120697</v>
      </c>
      <c r="G10" s="14">
        <f t="shared" si="0"/>
        <v>50676</v>
      </c>
      <c r="H10" s="14">
        <f>+SUM(H11:H34)</f>
        <v>82581</v>
      </c>
    </row>
    <row r="11" spans="2:9" s="100" customFormat="1" ht="14.1" hidden="1" customHeight="1" outlineLevel="1" x14ac:dyDescent="0.25">
      <c r="B11" s="101" t="s">
        <v>292</v>
      </c>
      <c r="C11" s="113">
        <v>37033</v>
      </c>
      <c r="D11" s="112">
        <v>1195</v>
      </c>
      <c r="E11" s="112">
        <v>6278</v>
      </c>
      <c r="F11" s="112">
        <v>15231</v>
      </c>
      <c r="G11" s="112">
        <v>7572</v>
      </c>
      <c r="H11" s="112">
        <v>6757</v>
      </c>
      <c r="I11" s="14"/>
    </row>
    <row r="12" spans="2:9" s="100" customFormat="1" ht="14.1" hidden="1" customHeight="1" outlineLevel="1" x14ac:dyDescent="0.25">
      <c r="B12" s="101" t="s">
        <v>293</v>
      </c>
      <c r="C12" s="113">
        <v>7258</v>
      </c>
      <c r="D12" s="112">
        <v>225</v>
      </c>
      <c r="E12" s="112">
        <v>1449</v>
      </c>
      <c r="F12" s="112">
        <v>2235</v>
      </c>
      <c r="G12" s="112">
        <v>480</v>
      </c>
      <c r="H12" s="112">
        <v>2869</v>
      </c>
      <c r="I12" s="14"/>
    </row>
    <row r="13" spans="2:9" s="100" customFormat="1" ht="14.1" hidden="1" customHeight="1" outlineLevel="1" x14ac:dyDescent="0.25">
      <c r="B13" s="101" t="s">
        <v>294</v>
      </c>
      <c r="C13" s="113">
        <v>305</v>
      </c>
      <c r="D13" s="112" t="s">
        <v>100</v>
      </c>
      <c r="E13" s="112" t="s">
        <v>100</v>
      </c>
      <c r="F13" s="112" t="s">
        <v>100</v>
      </c>
      <c r="G13" s="112">
        <v>305</v>
      </c>
      <c r="H13" s="112" t="s">
        <v>100</v>
      </c>
      <c r="I13" s="14"/>
    </row>
    <row r="14" spans="2:9" s="100" customFormat="1" ht="14.1" hidden="1" customHeight="1" outlineLevel="1" x14ac:dyDescent="0.25">
      <c r="B14" s="101" t="s">
        <v>295</v>
      </c>
      <c r="C14" s="113">
        <v>18180</v>
      </c>
      <c r="D14" s="112">
        <v>220</v>
      </c>
      <c r="E14" s="112">
        <v>2239</v>
      </c>
      <c r="F14" s="112">
        <v>8840</v>
      </c>
      <c r="G14" s="112">
        <v>2833</v>
      </c>
      <c r="H14" s="112">
        <v>4048</v>
      </c>
      <c r="I14" s="14"/>
    </row>
    <row r="15" spans="2:9" s="100" customFormat="1" ht="14.1" hidden="1" customHeight="1" outlineLevel="1" x14ac:dyDescent="0.25">
      <c r="B15" s="101" t="s">
        <v>296</v>
      </c>
      <c r="C15" s="113">
        <v>19486</v>
      </c>
      <c r="D15" s="112">
        <v>416</v>
      </c>
      <c r="E15" s="112">
        <v>4117</v>
      </c>
      <c r="F15" s="112">
        <v>12818</v>
      </c>
      <c r="G15" s="112">
        <v>1090</v>
      </c>
      <c r="H15" s="112">
        <v>1045</v>
      </c>
      <c r="I15" s="14"/>
    </row>
    <row r="16" spans="2:9" s="100" customFormat="1" ht="14.1" hidden="1" customHeight="1" outlineLevel="1" x14ac:dyDescent="0.25">
      <c r="B16" s="101" t="s">
        <v>297</v>
      </c>
      <c r="C16" s="113">
        <v>13533</v>
      </c>
      <c r="D16" s="112">
        <v>172</v>
      </c>
      <c r="E16" s="112">
        <v>2173</v>
      </c>
      <c r="F16" s="112">
        <v>6137</v>
      </c>
      <c r="G16" s="112">
        <v>1434</v>
      </c>
      <c r="H16" s="112">
        <v>3617</v>
      </c>
      <c r="I16" s="14"/>
    </row>
    <row r="17" spans="2:9" s="100" customFormat="1" ht="14.1" hidden="1" customHeight="1" outlineLevel="1" x14ac:dyDescent="0.25">
      <c r="B17" s="101" t="s">
        <v>298</v>
      </c>
      <c r="C17" s="113">
        <v>11747</v>
      </c>
      <c r="D17" s="112">
        <v>719</v>
      </c>
      <c r="E17" s="112">
        <v>2680</v>
      </c>
      <c r="F17" s="112">
        <v>4425</v>
      </c>
      <c r="G17" s="112">
        <v>2289</v>
      </c>
      <c r="H17" s="112">
        <v>1634</v>
      </c>
      <c r="I17" s="14"/>
    </row>
    <row r="18" spans="2:9" s="100" customFormat="1" ht="14.1" hidden="1" customHeight="1" outlineLevel="1" x14ac:dyDescent="0.25">
      <c r="B18" s="101" t="s">
        <v>299</v>
      </c>
      <c r="C18" s="113">
        <v>9685</v>
      </c>
      <c r="D18" s="112">
        <v>96</v>
      </c>
      <c r="E18" s="112">
        <v>1134</v>
      </c>
      <c r="F18" s="112">
        <v>4521</v>
      </c>
      <c r="G18" s="112">
        <v>1928</v>
      </c>
      <c r="H18" s="112">
        <v>2006</v>
      </c>
      <c r="I18" s="14"/>
    </row>
    <row r="19" spans="2:9" s="100" customFormat="1" ht="14.1" hidden="1" customHeight="1" outlineLevel="1" x14ac:dyDescent="0.25">
      <c r="B19" s="101" t="s">
        <v>300</v>
      </c>
      <c r="C19" s="113">
        <v>3986</v>
      </c>
      <c r="D19" s="112">
        <v>286</v>
      </c>
      <c r="E19" s="112">
        <v>1459</v>
      </c>
      <c r="F19" s="112">
        <v>1257</v>
      </c>
      <c r="G19" s="112">
        <v>332</v>
      </c>
      <c r="H19" s="112">
        <v>652</v>
      </c>
      <c r="I19" s="14"/>
    </row>
    <row r="20" spans="2:9" s="100" customFormat="1" ht="14.1" hidden="1" customHeight="1" outlineLevel="1" x14ac:dyDescent="0.25">
      <c r="B20" s="101" t="s">
        <v>301</v>
      </c>
      <c r="C20" s="113">
        <v>1118</v>
      </c>
      <c r="D20" s="112">
        <v>8</v>
      </c>
      <c r="E20" s="112">
        <v>51</v>
      </c>
      <c r="F20" s="112">
        <v>155</v>
      </c>
      <c r="G20" s="112" t="s">
        <v>100</v>
      </c>
      <c r="H20" s="112">
        <v>904</v>
      </c>
      <c r="I20" s="14"/>
    </row>
    <row r="21" spans="2:9" s="100" customFormat="1" ht="14.1" hidden="1" customHeight="1" outlineLevel="1" x14ac:dyDescent="0.25">
      <c r="B21" s="101" t="s">
        <v>302</v>
      </c>
      <c r="C21" s="113">
        <v>9470</v>
      </c>
      <c r="D21" s="112">
        <v>220</v>
      </c>
      <c r="E21" s="112">
        <v>1906</v>
      </c>
      <c r="F21" s="112">
        <v>4362</v>
      </c>
      <c r="G21" s="112">
        <v>1874</v>
      </c>
      <c r="H21" s="112">
        <v>1108</v>
      </c>
      <c r="I21" s="14"/>
    </row>
    <row r="22" spans="2:9" s="100" customFormat="1" ht="14.1" hidden="1" customHeight="1" outlineLevel="1" x14ac:dyDescent="0.25">
      <c r="B22" s="101" t="s">
        <v>303</v>
      </c>
      <c r="C22" s="113">
        <v>8672</v>
      </c>
      <c r="D22" s="112">
        <v>71</v>
      </c>
      <c r="E22" s="112">
        <v>480</v>
      </c>
      <c r="F22" s="112">
        <v>1758</v>
      </c>
      <c r="G22" s="112">
        <v>2811</v>
      </c>
      <c r="H22" s="112">
        <v>3552</v>
      </c>
      <c r="I22" s="14"/>
    </row>
    <row r="23" spans="2:9" s="100" customFormat="1" ht="14.1" hidden="1" customHeight="1" outlineLevel="1" x14ac:dyDescent="0.25">
      <c r="B23" s="101" t="s">
        <v>304</v>
      </c>
      <c r="C23" s="113">
        <v>17473</v>
      </c>
      <c r="D23" s="112">
        <v>213</v>
      </c>
      <c r="E23" s="112">
        <v>2582</v>
      </c>
      <c r="F23" s="112">
        <v>6975</v>
      </c>
      <c r="G23" s="112">
        <v>4578</v>
      </c>
      <c r="H23" s="112">
        <v>3125</v>
      </c>
      <c r="I23" s="14"/>
    </row>
    <row r="24" spans="2:9" s="100" customFormat="1" ht="14.1" hidden="1" customHeight="1" outlineLevel="1" x14ac:dyDescent="0.25">
      <c r="B24" s="101" t="s">
        <v>305</v>
      </c>
      <c r="C24" s="113">
        <v>17749</v>
      </c>
      <c r="D24" s="112">
        <v>471</v>
      </c>
      <c r="E24" s="112">
        <v>3849</v>
      </c>
      <c r="F24" s="112">
        <v>6767</v>
      </c>
      <c r="G24" s="112">
        <v>3283</v>
      </c>
      <c r="H24" s="112">
        <v>3379</v>
      </c>
      <c r="I24" s="14"/>
    </row>
    <row r="25" spans="2:9" s="100" customFormat="1" ht="14.1" hidden="1" customHeight="1" outlineLevel="1" x14ac:dyDescent="0.25">
      <c r="B25" s="101" t="s">
        <v>306</v>
      </c>
      <c r="C25" s="113">
        <v>6105</v>
      </c>
      <c r="D25" s="112">
        <v>58</v>
      </c>
      <c r="E25" s="112">
        <v>698</v>
      </c>
      <c r="F25" s="112">
        <v>3066</v>
      </c>
      <c r="G25" s="112">
        <v>1781</v>
      </c>
      <c r="H25" s="112">
        <v>502</v>
      </c>
      <c r="I25" s="14"/>
    </row>
    <row r="26" spans="2:9" s="100" customFormat="1" ht="14.1" hidden="1" customHeight="1" outlineLevel="1" x14ac:dyDescent="0.25">
      <c r="B26" s="101" t="s">
        <v>307</v>
      </c>
      <c r="C26" s="113">
        <v>34907</v>
      </c>
      <c r="D26" s="112">
        <v>1871</v>
      </c>
      <c r="E26" s="112">
        <v>10797</v>
      </c>
      <c r="F26" s="112">
        <v>16457</v>
      </c>
      <c r="G26" s="112">
        <v>2848</v>
      </c>
      <c r="H26" s="112">
        <v>2934</v>
      </c>
      <c r="I26" s="14"/>
    </row>
    <row r="27" spans="2:9" s="100" customFormat="1" ht="14.1" hidden="1" customHeight="1" outlineLevel="1" x14ac:dyDescent="0.25">
      <c r="B27" s="101" t="s">
        <v>308</v>
      </c>
      <c r="C27" s="113">
        <v>10390</v>
      </c>
      <c r="D27" s="112">
        <v>48</v>
      </c>
      <c r="E27" s="112">
        <v>527</v>
      </c>
      <c r="F27" s="112">
        <v>1556</v>
      </c>
      <c r="G27" s="112">
        <v>846</v>
      </c>
      <c r="H27" s="112">
        <v>7413</v>
      </c>
      <c r="I27" s="14"/>
    </row>
    <row r="28" spans="2:9" s="100" customFormat="1" ht="14.1" hidden="1" customHeight="1" outlineLevel="1" x14ac:dyDescent="0.25">
      <c r="B28" s="101" t="s">
        <v>309</v>
      </c>
      <c r="C28" s="113">
        <v>12146</v>
      </c>
      <c r="D28" s="112">
        <v>109</v>
      </c>
      <c r="E28" s="112">
        <v>1100</v>
      </c>
      <c r="F28" s="112">
        <v>2143</v>
      </c>
      <c r="G28" s="112">
        <v>2327</v>
      </c>
      <c r="H28" s="112">
        <v>6467</v>
      </c>
      <c r="I28" s="14"/>
    </row>
    <row r="29" spans="2:9" s="100" customFormat="1" ht="14.1" hidden="1" customHeight="1" outlineLevel="1" x14ac:dyDescent="0.25">
      <c r="B29" s="101" t="s">
        <v>310</v>
      </c>
      <c r="C29" s="113">
        <v>13865</v>
      </c>
      <c r="D29" s="112">
        <v>339</v>
      </c>
      <c r="E29" s="112">
        <v>2722</v>
      </c>
      <c r="F29" s="112">
        <v>6948</v>
      </c>
      <c r="G29" s="112">
        <v>1482</v>
      </c>
      <c r="H29" s="112">
        <v>2374</v>
      </c>
      <c r="I29" s="14"/>
    </row>
    <row r="30" spans="2:9" s="100" customFormat="1" ht="14.1" hidden="1" customHeight="1" outlineLevel="1" x14ac:dyDescent="0.25">
      <c r="B30" s="101" t="s">
        <v>311</v>
      </c>
      <c r="C30" s="113">
        <v>29446</v>
      </c>
      <c r="D30" s="112">
        <v>91</v>
      </c>
      <c r="E30" s="112">
        <v>842</v>
      </c>
      <c r="F30" s="112">
        <v>4802</v>
      </c>
      <c r="G30" s="112">
        <v>6260</v>
      </c>
      <c r="H30" s="112">
        <v>17451</v>
      </c>
      <c r="I30" s="14"/>
    </row>
    <row r="31" spans="2:9" s="100" customFormat="1" ht="14.1" hidden="1" customHeight="1" outlineLevel="1" x14ac:dyDescent="0.25">
      <c r="B31" s="101" t="s">
        <v>312</v>
      </c>
      <c r="C31" s="113">
        <v>4808</v>
      </c>
      <c r="D31" s="112">
        <v>42</v>
      </c>
      <c r="E31" s="112">
        <v>216</v>
      </c>
      <c r="F31" s="112">
        <v>2116</v>
      </c>
      <c r="G31" s="112">
        <v>1006</v>
      </c>
      <c r="H31" s="112">
        <v>1428</v>
      </c>
      <c r="I31" s="14"/>
    </row>
    <row r="32" spans="2:9" s="100" customFormat="1" ht="14.1" hidden="1" customHeight="1" outlineLevel="1" x14ac:dyDescent="0.25">
      <c r="B32" s="101" t="s">
        <v>313</v>
      </c>
      <c r="C32" s="113">
        <v>9620</v>
      </c>
      <c r="D32" s="112">
        <v>412</v>
      </c>
      <c r="E32" s="112">
        <v>2162</v>
      </c>
      <c r="F32" s="112">
        <v>3342</v>
      </c>
      <c r="G32" s="112">
        <v>543</v>
      </c>
      <c r="H32" s="112">
        <v>3161</v>
      </c>
      <c r="I32" s="14"/>
    </row>
    <row r="33" spans="2:9" s="100" customFormat="1" ht="14.1" hidden="1" customHeight="1" outlineLevel="1" x14ac:dyDescent="0.25">
      <c r="B33" s="101" t="s">
        <v>314</v>
      </c>
      <c r="C33" s="113">
        <v>7901</v>
      </c>
      <c r="D33" s="112">
        <v>299</v>
      </c>
      <c r="E33" s="112">
        <v>1145</v>
      </c>
      <c r="F33" s="112">
        <v>2469</v>
      </c>
      <c r="G33" s="112">
        <v>1077</v>
      </c>
      <c r="H33" s="112">
        <v>2911</v>
      </c>
      <c r="I33" s="14"/>
    </row>
    <row r="34" spans="2:9" s="100" customFormat="1" ht="14.1" hidden="1" customHeight="1" outlineLevel="1" x14ac:dyDescent="0.25">
      <c r="B34" s="101" t="s">
        <v>315</v>
      </c>
      <c r="C34" s="113">
        <v>9970</v>
      </c>
      <c r="D34" s="112">
        <v>510</v>
      </c>
      <c r="E34" s="112">
        <v>2202</v>
      </c>
      <c r="F34" s="112">
        <v>2317</v>
      </c>
      <c r="G34" s="112">
        <v>1697</v>
      </c>
      <c r="H34" s="112">
        <v>3244</v>
      </c>
      <c r="I34" s="14"/>
    </row>
    <row r="35" spans="2:9" ht="14.1" customHeight="1" collapsed="1" x14ac:dyDescent="0.2">
      <c r="B35" s="102" t="s">
        <v>57</v>
      </c>
      <c r="C35" s="62">
        <v>5898</v>
      </c>
      <c r="D35" s="80">
        <v>150</v>
      </c>
      <c r="E35" s="80">
        <v>549</v>
      </c>
      <c r="F35" s="80">
        <v>1314</v>
      </c>
      <c r="G35" s="80" t="s">
        <v>100</v>
      </c>
      <c r="H35" s="80">
        <v>3885</v>
      </c>
    </row>
    <row r="36" spans="2:9" ht="14.1" customHeight="1" x14ac:dyDescent="0.2">
      <c r="B36" s="102" t="s">
        <v>58</v>
      </c>
      <c r="C36" s="62">
        <v>19740</v>
      </c>
      <c r="D36" s="80">
        <v>274</v>
      </c>
      <c r="E36" s="80">
        <v>2088</v>
      </c>
      <c r="F36" s="80">
        <v>6659</v>
      </c>
      <c r="G36" s="80">
        <v>4879</v>
      </c>
      <c r="H36" s="80">
        <v>5840</v>
      </c>
    </row>
    <row r="37" spans="2:9" ht="14.1" customHeight="1" x14ac:dyDescent="0.2">
      <c r="B37" s="104" t="s">
        <v>49</v>
      </c>
      <c r="C37" s="62">
        <v>75356</v>
      </c>
      <c r="D37" s="80">
        <v>8915</v>
      </c>
      <c r="E37" s="80">
        <v>24491</v>
      </c>
      <c r="F37" s="80">
        <v>24598</v>
      </c>
      <c r="G37" s="80">
        <v>8622</v>
      </c>
      <c r="H37" s="80">
        <v>8730</v>
      </c>
    </row>
    <row r="38" spans="2:9" ht="14.1" customHeight="1" x14ac:dyDescent="0.2">
      <c r="B38" s="102" t="s">
        <v>50</v>
      </c>
      <c r="C38" s="61">
        <f>+C39+C40+C41</f>
        <v>259434</v>
      </c>
      <c r="D38" s="79">
        <f>+D39+D40+D41</f>
        <v>21148</v>
      </c>
      <c r="E38" s="79">
        <f t="shared" ref="E38:H38" si="1">+E39+E40+E41</f>
        <v>48135</v>
      </c>
      <c r="F38" s="79">
        <f t="shared" si="1"/>
        <v>47894</v>
      </c>
      <c r="G38" s="79">
        <f t="shared" si="1"/>
        <v>14815</v>
      </c>
      <c r="H38" s="79">
        <f t="shared" si="1"/>
        <v>127442</v>
      </c>
    </row>
    <row r="39" spans="2:9" ht="14.1" hidden="1" customHeight="1" outlineLevel="1" x14ac:dyDescent="0.2">
      <c r="B39" s="101" t="s">
        <v>316</v>
      </c>
      <c r="C39" s="113">
        <v>21767</v>
      </c>
      <c r="D39" s="112">
        <v>3457</v>
      </c>
      <c r="E39" s="112">
        <v>5897</v>
      </c>
      <c r="F39" s="112">
        <v>8522</v>
      </c>
      <c r="G39" s="112">
        <v>2407</v>
      </c>
      <c r="H39" s="112">
        <v>1484</v>
      </c>
    </row>
    <row r="40" spans="2:9" ht="14.1" hidden="1" customHeight="1" outlineLevel="1" x14ac:dyDescent="0.2">
      <c r="B40" s="101" t="s">
        <v>317</v>
      </c>
      <c r="C40" s="113">
        <v>72275</v>
      </c>
      <c r="D40" s="112">
        <v>6339</v>
      </c>
      <c r="E40" s="112">
        <v>22333</v>
      </c>
      <c r="F40" s="112">
        <v>22610</v>
      </c>
      <c r="G40" s="112">
        <v>5589</v>
      </c>
      <c r="H40" s="112">
        <v>15404</v>
      </c>
    </row>
    <row r="41" spans="2:9" ht="14.1" hidden="1" customHeight="1" outlineLevel="1" x14ac:dyDescent="0.2">
      <c r="B41" s="101" t="s">
        <v>318</v>
      </c>
      <c r="C41" s="113">
        <v>165392</v>
      </c>
      <c r="D41" s="112">
        <v>11352</v>
      </c>
      <c r="E41" s="112">
        <v>19905</v>
      </c>
      <c r="F41" s="112">
        <v>16762</v>
      </c>
      <c r="G41" s="112">
        <v>6819</v>
      </c>
      <c r="H41" s="112">
        <v>110554</v>
      </c>
    </row>
    <row r="42" spans="2:9" ht="14.1" customHeight="1" collapsed="1" x14ac:dyDescent="0.2">
      <c r="B42" s="10" t="s">
        <v>51</v>
      </c>
      <c r="C42" s="58">
        <v>76045</v>
      </c>
      <c r="D42" s="15">
        <v>2480</v>
      </c>
      <c r="E42" s="15">
        <v>9219</v>
      </c>
      <c r="F42" s="15">
        <v>16119</v>
      </c>
      <c r="G42" s="15">
        <v>6208</v>
      </c>
      <c r="H42" s="15">
        <v>42019</v>
      </c>
    </row>
    <row r="43" spans="2:9" ht="14.1" customHeight="1" x14ac:dyDescent="0.2">
      <c r="B43" s="10" t="s">
        <v>52</v>
      </c>
      <c r="C43" s="58">
        <v>81397</v>
      </c>
      <c r="D43" s="15">
        <v>6419</v>
      </c>
      <c r="E43" s="15">
        <v>17827</v>
      </c>
      <c r="F43" s="15">
        <v>23374</v>
      </c>
      <c r="G43" s="15">
        <v>5353</v>
      </c>
      <c r="H43" s="15">
        <v>28424</v>
      </c>
    </row>
    <row r="44" spans="2:9" ht="14.1" customHeight="1" x14ac:dyDescent="0.2">
      <c r="B44" s="10" t="s">
        <v>61</v>
      </c>
      <c r="C44" s="58">
        <v>69042</v>
      </c>
      <c r="D44" s="15">
        <v>1876</v>
      </c>
      <c r="E44" s="15">
        <v>7546</v>
      </c>
      <c r="F44" s="15">
        <v>18410</v>
      </c>
      <c r="G44" s="15">
        <v>9626</v>
      </c>
      <c r="H44" s="15">
        <v>31584</v>
      </c>
    </row>
    <row r="45" spans="2:9" ht="14.1" customHeight="1" x14ac:dyDescent="0.2">
      <c r="B45" s="10" t="s">
        <v>60</v>
      </c>
      <c r="C45" s="58">
        <v>62315</v>
      </c>
      <c r="D45" s="15">
        <v>1808</v>
      </c>
      <c r="E45" s="15">
        <v>4121</v>
      </c>
      <c r="F45" s="15">
        <v>9539</v>
      </c>
      <c r="G45" s="15">
        <v>5022</v>
      </c>
      <c r="H45" s="15">
        <v>41825</v>
      </c>
    </row>
    <row r="46" spans="2:9" ht="14.1" customHeight="1" x14ac:dyDescent="0.2">
      <c r="B46" s="10" t="s">
        <v>59</v>
      </c>
      <c r="C46" s="58">
        <v>6816</v>
      </c>
      <c r="D46" s="15">
        <v>2114</v>
      </c>
      <c r="E46" s="15">
        <v>2283</v>
      </c>
      <c r="F46" s="15">
        <v>1446</v>
      </c>
      <c r="G46" s="15">
        <v>973</v>
      </c>
      <c r="H46" s="14" t="s">
        <v>100</v>
      </c>
    </row>
    <row r="47" spans="2:9" ht="14.1" customHeight="1" x14ac:dyDescent="0.2">
      <c r="B47" s="10" t="s">
        <v>62</v>
      </c>
      <c r="C47" s="58">
        <v>76128</v>
      </c>
      <c r="D47" s="15">
        <v>12343</v>
      </c>
      <c r="E47" s="15">
        <v>17232</v>
      </c>
      <c r="F47" s="15">
        <v>17329</v>
      </c>
      <c r="G47" s="15">
        <v>11662</v>
      </c>
      <c r="H47" s="15">
        <v>17562</v>
      </c>
    </row>
    <row r="48" spans="2:9" ht="14.1" customHeight="1" x14ac:dyDescent="0.2">
      <c r="B48" s="10" t="s">
        <v>63</v>
      </c>
      <c r="C48" s="58">
        <v>106085</v>
      </c>
      <c r="D48" s="15">
        <v>2123</v>
      </c>
      <c r="E48" s="15">
        <v>6705</v>
      </c>
      <c r="F48" s="15">
        <v>14048</v>
      </c>
      <c r="G48" s="15">
        <v>10423</v>
      </c>
      <c r="H48" s="15">
        <v>72786</v>
      </c>
    </row>
    <row r="49" spans="2:8" ht="14.1" customHeight="1" x14ac:dyDescent="0.2">
      <c r="B49" s="10" t="s">
        <v>69</v>
      </c>
      <c r="C49" s="58">
        <v>7061</v>
      </c>
      <c r="D49" s="15">
        <v>33</v>
      </c>
      <c r="E49" s="15">
        <v>2215</v>
      </c>
      <c r="F49" s="15">
        <v>1454</v>
      </c>
      <c r="G49" s="15">
        <v>832</v>
      </c>
      <c r="H49" s="15">
        <v>2527</v>
      </c>
    </row>
    <row r="50" spans="2:8" ht="14.1" customHeight="1" x14ac:dyDescent="0.2">
      <c r="B50" s="10" t="s">
        <v>64</v>
      </c>
      <c r="C50" s="58">
        <v>20876</v>
      </c>
      <c r="D50" s="15">
        <v>1067</v>
      </c>
      <c r="E50" s="15">
        <v>5957</v>
      </c>
      <c r="F50" s="15">
        <v>8038</v>
      </c>
      <c r="G50" s="15">
        <v>1872</v>
      </c>
      <c r="H50" s="15">
        <v>3942</v>
      </c>
    </row>
    <row r="51" spans="2:8" ht="14.1" customHeight="1" x14ac:dyDescent="0.2">
      <c r="B51" s="10" t="s">
        <v>65</v>
      </c>
      <c r="C51" s="58">
        <v>124687</v>
      </c>
      <c r="D51" s="15">
        <v>4257</v>
      </c>
      <c r="E51" s="15">
        <v>23383</v>
      </c>
      <c r="F51" s="15">
        <v>41756</v>
      </c>
      <c r="G51" s="15">
        <v>11118</v>
      </c>
      <c r="H51" s="15">
        <v>44173</v>
      </c>
    </row>
    <row r="52" spans="2:8" ht="14.1" customHeight="1" x14ac:dyDescent="0.2">
      <c r="B52" s="10" t="s">
        <v>66</v>
      </c>
      <c r="C52" s="58">
        <v>8740</v>
      </c>
      <c r="D52" s="15">
        <v>868</v>
      </c>
      <c r="E52" s="15">
        <v>1553</v>
      </c>
      <c r="F52" s="15">
        <v>2997</v>
      </c>
      <c r="G52" s="15">
        <v>2537</v>
      </c>
      <c r="H52" s="15">
        <v>785</v>
      </c>
    </row>
    <row r="53" spans="2:8" ht="14.1" customHeight="1" x14ac:dyDescent="0.2">
      <c r="B53" s="10" t="s">
        <v>67</v>
      </c>
      <c r="C53" s="58">
        <v>17913</v>
      </c>
      <c r="D53" s="15">
        <v>3105</v>
      </c>
      <c r="E53" s="15">
        <v>4782</v>
      </c>
      <c r="F53" s="15">
        <v>6568</v>
      </c>
      <c r="G53" s="15">
        <v>1478</v>
      </c>
      <c r="H53" s="15">
        <v>1980</v>
      </c>
    </row>
    <row r="54" spans="2:8" ht="14.1" customHeight="1" x14ac:dyDescent="0.2">
      <c r="B54" s="88" t="s">
        <v>68</v>
      </c>
      <c r="C54" s="60">
        <v>14</v>
      </c>
      <c r="D54" s="145">
        <v>4</v>
      </c>
      <c r="E54" s="145">
        <v>10</v>
      </c>
      <c r="F54" s="147" t="s">
        <v>100</v>
      </c>
      <c r="G54" s="147" t="s">
        <v>100</v>
      </c>
      <c r="H54" s="147"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56"/>
  <sheetViews>
    <sheetView workbookViewId="0"/>
  </sheetViews>
  <sheetFormatPr defaultColWidth="9.140625" defaultRowHeight="12.75" outlineLevelRow="1" x14ac:dyDescent="0.2"/>
  <cols>
    <col min="1" max="1" width="2.5703125" style="1" customWidth="1"/>
    <col min="2" max="2" width="56.85546875" style="1" customWidth="1"/>
    <col min="3" max="8" width="9.140625" style="3" customWidth="1"/>
    <col min="9" max="188" width="9.140625" style="1"/>
    <col min="189" max="189" width="51.140625" style="1" customWidth="1"/>
    <col min="190" max="197" width="9.7109375" style="1" customWidth="1"/>
    <col min="198" max="444" width="9.140625" style="1"/>
    <col min="445" max="445" width="51.140625" style="1" customWidth="1"/>
    <col min="446" max="453" width="9.7109375" style="1" customWidth="1"/>
    <col min="454" max="700" width="9.140625" style="1"/>
    <col min="701" max="701" width="51.140625" style="1" customWidth="1"/>
    <col min="702" max="709" width="9.7109375" style="1" customWidth="1"/>
    <col min="710" max="956" width="9.140625" style="1"/>
    <col min="957" max="957" width="51.140625" style="1" customWidth="1"/>
    <col min="958" max="965" width="9.7109375" style="1" customWidth="1"/>
    <col min="966" max="1212" width="9.140625" style="1"/>
    <col min="1213" max="1213" width="51.140625" style="1" customWidth="1"/>
    <col min="1214" max="1221" width="9.7109375" style="1" customWidth="1"/>
    <col min="1222" max="1468" width="9.140625" style="1"/>
    <col min="1469" max="1469" width="51.140625" style="1" customWidth="1"/>
    <col min="1470" max="1477" width="9.7109375" style="1" customWidth="1"/>
    <col min="1478" max="1724" width="9.140625" style="1"/>
    <col min="1725" max="1725" width="51.140625" style="1" customWidth="1"/>
    <col min="1726" max="1733" width="9.7109375" style="1" customWidth="1"/>
    <col min="1734" max="1980" width="9.140625" style="1"/>
    <col min="1981" max="1981" width="51.140625" style="1" customWidth="1"/>
    <col min="1982" max="1989" width="9.7109375" style="1" customWidth="1"/>
    <col min="1990" max="2236" width="9.140625" style="1"/>
    <col min="2237" max="2237" width="51.140625" style="1" customWidth="1"/>
    <col min="2238" max="2245" width="9.7109375" style="1" customWidth="1"/>
    <col min="2246" max="2492" width="9.140625" style="1"/>
    <col min="2493" max="2493" width="51.140625" style="1" customWidth="1"/>
    <col min="2494" max="2501" width="9.7109375" style="1" customWidth="1"/>
    <col min="2502" max="2748" width="9.140625" style="1"/>
    <col min="2749" max="2749" width="51.140625" style="1" customWidth="1"/>
    <col min="2750" max="2757" width="9.7109375" style="1" customWidth="1"/>
    <col min="2758" max="3004" width="9.140625" style="1"/>
    <col min="3005" max="3005" width="51.140625" style="1" customWidth="1"/>
    <col min="3006" max="3013" width="9.7109375" style="1" customWidth="1"/>
    <col min="3014" max="3260" width="9.140625" style="1"/>
    <col min="3261" max="3261" width="51.140625" style="1" customWidth="1"/>
    <col min="3262" max="3269" width="9.7109375" style="1" customWidth="1"/>
    <col min="3270" max="3516" width="9.140625" style="1"/>
    <col min="3517" max="3517" width="51.140625" style="1" customWidth="1"/>
    <col min="3518" max="3525" width="9.7109375" style="1" customWidth="1"/>
    <col min="3526" max="3772" width="9.140625" style="1"/>
    <col min="3773" max="3773" width="51.140625" style="1" customWidth="1"/>
    <col min="3774" max="3781" width="9.7109375" style="1" customWidth="1"/>
    <col min="3782" max="4028" width="9.140625" style="1"/>
    <col min="4029" max="4029" width="51.140625" style="1" customWidth="1"/>
    <col min="4030" max="4037" width="9.7109375" style="1" customWidth="1"/>
    <col min="4038" max="4284" width="9.140625" style="1"/>
    <col min="4285" max="4285" width="51.140625" style="1" customWidth="1"/>
    <col min="4286" max="4293" width="9.7109375" style="1" customWidth="1"/>
    <col min="4294" max="4540" width="9.140625" style="1"/>
    <col min="4541" max="4541" width="51.140625" style="1" customWidth="1"/>
    <col min="4542" max="4549" width="9.7109375" style="1" customWidth="1"/>
    <col min="4550" max="4796" width="9.140625" style="1"/>
    <col min="4797" max="4797" width="51.140625" style="1" customWidth="1"/>
    <col min="4798" max="4805" width="9.7109375" style="1" customWidth="1"/>
    <col min="4806" max="5052" width="9.140625" style="1"/>
    <col min="5053" max="5053" width="51.140625" style="1" customWidth="1"/>
    <col min="5054" max="5061" width="9.7109375" style="1" customWidth="1"/>
    <col min="5062" max="5308" width="9.140625" style="1"/>
    <col min="5309" max="5309" width="51.140625" style="1" customWidth="1"/>
    <col min="5310" max="5317" width="9.7109375" style="1" customWidth="1"/>
    <col min="5318" max="5564" width="9.140625" style="1"/>
    <col min="5565" max="5565" width="51.140625" style="1" customWidth="1"/>
    <col min="5566" max="5573" width="9.7109375" style="1" customWidth="1"/>
    <col min="5574" max="5820" width="9.140625" style="1"/>
    <col min="5821" max="5821" width="51.140625" style="1" customWidth="1"/>
    <col min="5822" max="5829" width="9.7109375" style="1" customWidth="1"/>
    <col min="5830" max="6076" width="9.140625" style="1"/>
    <col min="6077" max="6077" width="51.140625" style="1" customWidth="1"/>
    <col min="6078" max="6085" width="9.7109375" style="1" customWidth="1"/>
    <col min="6086" max="6332" width="9.140625" style="1"/>
    <col min="6333" max="6333" width="51.140625" style="1" customWidth="1"/>
    <col min="6334" max="6341" width="9.7109375" style="1" customWidth="1"/>
    <col min="6342" max="6588" width="9.140625" style="1"/>
    <col min="6589" max="6589" width="51.140625" style="1" customWidth="1"/>
    <col min="6590" max="6597" width="9.7109375" style="1" customWidth="1"/>
    <col min="6598" max="6844" width="9.140625" style="1"/>
    <col min="6845" max="6845" width="51.140625" style="1" customWidth="1"/>
    <col min="6846" max="6853" width="9.7109375" style="1" customWidth="1"/>
    <col min="6854" max="7100" width="9.140625" style="1"/>
    <col min="7101" max="7101" width="51.140625" style="1" customWidth="1"/>
    <col min="7102" max="7109" width="9.7109375" style="1" customWidth="1"/>
    <col min="7110" max="7356" width="9.140625" style="1"/>
    <col min="7357" max="7357" width="51.140625" style="1" customWidth="1"/>
    <col min="7358" max="7365" width="9.7109375" style="1" customWidth="1"/>
    <col min="7366" max="7612" width="9.140625" style="1"/>
    <col min="7613" max="7613" width="51.140625" style="1" customWidth="1"/>
    <col min="7614" max="7621" width="9.7109375" style="1" customWidth="1"/>
    <col min="7622" max="7868" width="9.140625" style="1"/>
    <col min="7869" max="7869" width="51.140625" style="1" customWidth="1"/>
    <col min="7870" max="7877" width="9.7109375" style="1" customWidth="1"/>
    <col min="7878" max="8124" width="9.140625" style="1"/>
    <col min="8125" max="8125" width="51.140625" style="1" customWidth="1"/>
    <col min="8126" max="8133" width="9.7109375" style="1" customWidth="1"/>
    <col min="8134" max="8380" width="9.140625" style="1"/>
    <col min="8381" max="8381" width="51.140625" style="1" customWidth="1"/>
    <col min="8382" max="8389" width="9.7109375" style="1" customWidth="1"/>
    <col min="8390" max="8636" width="9.140625" style="1"/>
    <col min="8637" max="8637" width="51.140625" style="1" customWidth="1"/>
    <col min="8638" max="8645" width="9.7109375" style="1" customWidth="1"/>
    <col min="8646" max="8892" width="9.140625" style="1"/>
    <col min="8893" max="8893" width="51.140625" style="1" customWidth="1"/>
    <col min="8894" max="8901" width="9.7109375" style="1" customWidth="1"/>
    <col min="8902" max="9148" width="9.140625" style="1"/>
    <col min="9149" max="9149" width="51.140625" style="1" customWidth="1"/>
    <col min="9150" max="9157" width="9.7109375" style="1" customWidth="1"/>
    <col min="9158" max="9404" width="9.140625" style="1"/>
    <col min="9405" max="9405" width="51.140625" style="1" customWidth="1"/>
    <col min="9406" max="9413" width="9.7109375" style="1" customWidth="1"/>
    <col min="9414" max="9660" width="9.140625" style="1"/>
    <col min="9661" max="9661" width="51.140625" style="1" customWidth="1"/>
    <col min="9662" max="9669" width="9.7109375" style="1" customWidth="1"/>
    <col min="9670" max="9916" width="9.140625" style="1"/>
    <col min="9917" max="9917" width="51.140625" style="1" customWidth="1"/>
    <col min="9918" max="9925" width="9.7109375" style="1" customWidth="1"/>
    <col min="9926" max="10172" width="9.140625" style="1"/>
    <col min="10173" max="10173" width="51.140625" style="1" customWidth="1"/>
    <col min="10174" max="10181" width="9.7109375" style="1" customWidth="1"/>
    <col min="10182" max="10428" width="9.140625" style="1"/>
    <col min="10429" max="10429" width="51.140625" style="1" customWidth="1"/>
    <col min="10430" max="10437" width="9.7109375" style="1" customWidth="1"/>
    <col min="10438" max="10684" width="9.140625" style="1"/>
    <col min="10685" max="10685" width="51.140625" style="1" customWidth="1"/>
    <col min="10686" max="10693" width="9.7109375" style="1" customWidth="1"/>
    <col min="10694" max="10940" width="9.140625" style="1"/>
    <col min="10941" max="10941" width="51.140625" style="1" customWidth="1"/>
    <col min="10942" max="10949" width="9.7109375" style="1" customWidth="1"/>
    <col min="10950" max="11196" width="9.140625" style="1"/>
    <col min="11197" max="11197" width="51.140625" style="1" customWidth="1"/>
    <col min="11198" max="11205" width="9.7109375" style="1" customWidth="1"/>
    <col min="11206" max="11452" width="9.140625" style="1"/>
    <col min="11453" max="11453" width="51.140625" style="1" customWidth="1"/>
    <col min="11454" max="11461" width="9.7109375" style="1" customWidth="1"/>
    <col min="11462" max="11708" width="9.140625" style="1"/>
    <col min="11709" max="11709" width="51.140625" style="1" customWidth="1"/>
    <col min="11710" max="11717" width="9.7109375" style="1" customWidth="1"/>
    <col min="11718" max="11964" width="9.140625" style="1"/>
    <col min="11965" max="11965" width="51.140625" style="1" customWidth="1"/>
    <col min="11966" max="11973" width="9.7109375" style="1" customWidth="1"/>
    <col min="11974" max="12220" width="9.140625" style="1"/>
    <col min="12221" max="12221" width="51.140625" style="1" customWidth="1"/>
    <col min="12222" max="12229" width="9.7109375" style="1" customWidth="1"/>
    <col min="12230" max="12476" width="9.140625" style="1"/>
    <col min="12477" max="12477" width="51.140625" style="1" customWidth="1"/>
    <col min="12478" max="12485" width="9.7109375" style="1" customWidth="1"/>
    <col min="12486" max="12732" width="9.140625" style="1"/>
    <col min="12733" max="12733" width="51.140625" style="1" customWidth="1"/>
    <col min="12734" max="12741" width="9.7109375" style="1" customWidth="1"/>
    <col min="12742" max="12988" width="9.140625" style="1"/>
    <col min="12989" max="12989" width="51.140625" style="1" customWidth="1"/>
    <col min="12990" max="12997" width="9.7109375" style="1" customWidth="1"/>
    <col min="12998" max="13244" width="9.140625" style="1"/>
    <col min="13245" max="13245" width="51.140625" style="1" customWidth="1"/>
    <col min="13246" max="13253" width="9.7109375" style="1" customWidth="1"/>
    <col min="13254" max="13500" width="9.140625" style="1"/>
    <col min="13501" max="13501" width="51.140625" style="1" customWidth="1"/>
    <col min="13502" max="13509" width="9.7109375" style="1" customWidth="1"/>
    <col min="13510" max="13756" width="9.140625" style="1"/>
    <col min="13757" max="13757" width="51.140625" style="1" customWidth="1"/>
    <col min="13758" max="13765" width="9.7109375" style="1" customWidth="1"/>
    <col min="13766" max="14012" width="9.140625" style="1"/>
    <col min="14013" max="14013" width="51.140625" style="1" customWidth="1"/>
    <col min="14014" max="14021" width="9.7109375" style="1" customWidth="1"/>
    <col min="14022" max="14268" width="9.140625" style="1"/>
    <col min="14269" max="14269" width="51.140625" style="1" customWidth="1"/>
    <col min="14270" max="14277" width="9.7109375" style="1" customWidth="1"/>
    <col min="14278" max="14524" width="9.140625" style="1"/>
    <col min="14525" max="14525" width="51.140625" style="1" customWidth="1"/>
    <col min="14526" max="14533" width="9.7109375" style="1" customWidth="1"/>
    <col min="14534" max="14780" width="9.140625" style="1"/>
    <col min="14781" max="14781" width="51.140625" style="1" customWidth="1"/>
    <col min="14782" max="14789" width="9.7109375" style="1" customWidth="1"/>
    <col min="14790" max="15036" width="9.140625" style="1"/>
    <col min="15037" max="15037" width="51.140625" style="1" customWidth="1"/>
    <col min="15038" max="15045" width="9.7109375" style="1" customWidth="1"/>
    <col min="15046" max="15292" width="9.140625" style="1"/>
    <col min="15293" max="15293" width="51.140625" style="1" customWidth="1"/>
    <col min="15294" max="15301" width="9.7109375" style="1" customWidth="1"/>
    <col min="15302" max="15548" width="9.140625" style="1"/>
    <col min="15549" max="15549" width="51.140625" style="1" customWidth="1"/>
    <col min="15550" max="15557" width="9.7109375" style="1" customWidth="1"/>
    <col min="15558" max="15804" width="9.140625" style="1"/>
    <col min="15805" max="15805" width="51.140625" style="1" customWidth="1"/>
    <col min="15806" max="15813" width="9.7109375" style="1" customWidth="1"/>
    <col min="15814" max="16060" width="9.140625" style="1"/>
    <col min="16061" max="16061" width="51.140625" style="1" customWidth="1"/>
    <col min="16062" max="16069" width="9.7109375" style="1" customWidth="1"/>
    <col min="16070" max="16384" width="9.140625" style="1"/>
  </cols>
  <sheetData>
    <row r="1" spans="2:9" ht="15" x14ac:dyDescent="0.2">
      <c r="H1" s="37" t="s">
        <v>170</v>
      </c>
    </row>
    <row r="2" spans="2:9" ht="28.5" customHeight="1" x14ac:dyDescent="0.2">
      <c r="B2" s="168" t="s">
        <v>171</v>
      </c>
      <c r="C2" s="168"/>
      <c r="D2" s="168"/>
      <c r="E2" s="168"/>
      <c r="F2" s="168"/>
      <c r="G2" s="168"/>
      <c r="H2" s="168"/>
    </row>
    <row r="3" spans="2:9" x14ac:dyDescent="0.2">
      <c r="B3" s="169">
        <v>2023</v>
      </c>
      <c r="C3" s="169"/>
      <c r="D3" s="169"/>
      <c r="E3" s="169"/>
      <c r="F3" s="169"/>
      <c r="G3" s="169"/>
      <c r="H3" s="169"/>
    </row>
    <row r="4" spans="2:9" ht="15" customHeight="1" x14ac:dyDescent="0.2">
      <c r="B4" s="10" t="s">
        <v>115</v>
      </c>
      <c r="C4" s="11"/>
      <c r="D4" s="11"/>
      <c r="E4" s="11"/>
      <c r="F4" s="11"/>
      <c r="G4" s="11"/>
      <c r="H4" s="11"/>
    </row>
    <row r="5" spans="2:9" ht="17.45" customHeight="1" x14ac:dyDescent="0.2">
      <c r="B5" s="46" t="s">
        <v>76</v>
      </c>
      <c r="C5" s="178" t="s">
        <v>0</v>
      </c>
      <c r="D5" s="179" t="s">
        <v>54</v>
      </c>
      <c r="E5" s="179" t="s">
        <v>44</v>
      </c>
      <c r="F5" s="179" t="s">
        <v>45</v>
      </c>
      <c r="G5" s="179" t="s">
        <v>55</v>
      </c>
      <c r="H5" s="179" t="s">
        <v>56</v>
      </c>
    </row>
    <row r="6" spans="2:9" ht="15" customHeight="1" x14ac:dyDescent="0.2">
      <c r="B6" s="94" t="s">
        <v>46</v>
      </c>
      <c r="C6" s="180"/>
      <c r="D6" s="181"/>
      <c r="E6" s="181"/>
      <c r="F6" s="181"/>
      <c r="G6" s="181"/>
      <c r="H6" s="181"/>
    </row>
    <row r="7" spans="2:9" ht="14.1" customHeight="1" x14ac:dyDescent="0.2">
      <c r="B7" s="41" t="s">
        <v>0</v>
      </c>
      <c r="C7" s="67">
        <f>+'Q12'!C7/'Q2'!C7*100</f>
        <v>41.085934354475157</v>
      </c>
      <c r="D7" s="67">
        <f>+'Q12'!D7/'Q2'!D7*100</f>
        <v>13.439165673860115</v>
      </c>
      <c r="E7" s="67">
        <f>+'Q12'!E7/'Q2'!E7*100</f>
        <v>28.538743815299668</v>
      </c>
      <c r="F7" s="67">
        <f>+'Q12'!F7/'Q2'!F7*100</f>
        <v>47.492916735795212</v>
      </c>
      <c r="G7" s="67">
        <f>+'Q12'!G7/'Q2'!G7*100</f>
        <v>59.383288858972207</v>
      </c>
      <c r="H7" s="67">
        <f>+'Q12'!H7/'Q2'!H7*100</f>
        <v>61.745892088554925</v>
      </c>
    </row>
    <row r="8" spans="2:9" ht="14.1" customHeight="1" x14ac:dyDescent="0.2">
      <c r="B8" s="10" t="s">
        <v>53</v>
      </c>
      <c r="C8" s="67">
        <f>+'Q12'!C8/'Q2'!C8*100</f>
        <v>21.37299002119849</v>
      </c>
      <c r="D8" s="12">
        <f>+'Q12'!D8/'Q2'!D8*100</f>
        <v>10.369017172086226</v>
      </c>
      <c r="E8" s="12">
        <f>+'Q12'!E8/'Q2'!E8*100</f>
        <v>19.236214898135767</v>
      </c>
      <c r="F8" s="12">
        <f>+'Q12'!F8/'Q2'!F8*100</f>
        <v>31.416382252559728</v>
      </c>
      <c r="G8" s="12">
        <f>+'Q12'!G8/'Q2'!G8*100</f>
        <v>31.788079470198678</v>
      </c>
      <c r="H8" s="12">
        <f>+'Q12'!H8/'Q2'!H8*100</f>
        <v>70.253623188405797</v>
      </c>
    </row>
    <row r="9" spans="2:9" ht="14.1" customHeight="1" x14ac:dyDescent="0.2">
      <c r="B9" s="10" t="s">
        <v>47</v>
      </c>
      <c r="C9" s="67">
        <f>+'Q12'!C9/'Q2'!C9*100</f>
        <v>56.440052128583837</v>
      </c>
      <c r="D9" s="12">
        <f>+'Q12'!D9/'Q2'!D9*100</f>
        <v>26.192619261926193</v>
      </c>
      <c r="E9" s="12">
        <f>+'Q12'!E9/'Q2'!E9*100</f>
        <v>43.005181347150256</v>
      </c>
      <c r="F9" s="12">
        <f>+'Q12'!F9/'Q2'!F9*100</f>
        <v>55.813953488372093</v>
      </c>
      <c r="G9" s="12">
        <f>+'Q12'!G9/'Q2'!G9*100</f>
        <v>79.875518672199178</v>
      </c>
      <c r="H9" s="12">
        <f>+'Q12'!H9/'Q2'!H9*100</f>
        <v>97.005988023952099</v>
      </c>
    </row>
    <row r="10" spans="2:9" ht="14.1" customHeight="1" x14ac:dyDescent="0.2">
      <c r="B10" s="10" t="s">
        <v>48</v>
      </c>
      <c r="C10" s="67">
        <f>+'Q12'!C10/'Q2'!C10*100</f>
        <v>48.425140536924104</v>
      </c>
      <c r="D10" s="12">
        <f>+'Q12'!D10/'Q2'!D10*100</f>
        <v>12.732709103784719</v>
      </c>
      <c r="E10" s="12">
        <f>+'Q12'!E10/'Q2'!E10*100</f>
        <v>30.074434338889805</v>
      </c>
      <c r="F10" s="12">
        <f>+'Q12'!F10/'Q2'!F10*100</f>
        <v>53.149412127350395</v>
      </c>
      <c r="G10" s="12">
        <f>+'Q12'!G10/'Q2'!G10*100</f>
        <v>73.294764246456467</v>
      </c>
      <c r="H10" s="12">
        <f>+'Q12'!H10/'Q2'!H10*100</f>
        <v>71.922765395971055</v>
      </c>
    </row>
    <row r="11" spans="2:9" s="100" customFormat="1" ht="14.1" hidden="1" customHeight="1" outlineLevel="1" x14ac:dyDescent="0.25">
      <c r="B11" s="101" t="s">
        <v>292</v>
      </c>
      <c r="C11" s="121">
        <f>+'Q12'!C11/'Q2'!C11*100</f>
        <v>46.157393558679829</v>
      </c>
      <c r="D11" s="120">
        <f>+'Q12'!D11/'Q2'!D11*100</f>
        <v>11.494805694497884</v>
      </c>
      <c r="E11" s="120">
        <f>+'Q12'!E11/'Q2'!E11*100</f>
        <v>27.131682440900644</v>
      </c>
      <c r="F11" s="120">
        <f>+'Q12'!F11/'Q2'!F11*100</f>
        <v>56.147012201865302</v>
      </c>
      <c r="G11" s="120">
        <f>+'Q12'!G11/'Q2'!G11*100</f>
        <v>74.814741626321506</v>
      </c>
      <c r="H11" s="120">
        <f>+'Q12'!H11/'Q2'!H11*100</f>
        <v>71.510212720922851</v>
      </c>
      <c r="I11" s="14"/>
    </row>
    <row r="12" spans="2:9" s="100" customFormat="1" ht="14.1" hidden="1" customHeight="1" outlineLevel="1" x14ac:dyDescent="0.25">
      <c r="B12" s="101" t="s">
        <v>293</v>
      </c>
      <c r="C12" s="121">
        <f>+'Q12'!C12/'Q2'!C12*100</f>
        <v>50.790762771168652</v>
      </c>
      <c r="D12" s="120">
        <f>+'Q12'!D12/'Q2'!D12*100</f>
        <v>16.037063435495366</v>
      </c>
      <c r="E12" s="120">
        <f>+'Q12'!E12/'Q2'!E12*100</f>
        <v>36.425339366515836</v>
      </c>
      <c r="F12" s="120">
        <f>+'Q12'!F12/'Q2'!F12*100</f>
        <v>53.050083076192735</v>
      </c>
      <c r="G12" s="120">
        <f>+'Q12'!G12/'Q2'!G12*100</f>
        <v>74.303405572755423</v>
      </c>
      <c r="H12" s="120">
        <f>+'Q12'!H12/'Q2'!H12*100</f>
        <v>70.839506172839506</v>
      </c>
      <c r="I12" s="14"/>
    </row>
    <row r="13" spans="2:9" s="100" customFormat="1" ht="14.1" hidden="1" customHeight="1" outlineLevel="1" x14ac:dyDescent="0.25">
      <c r="B13" s="101" t="s">
        <v>294</v>
      </c>
      <c r="C13" s="121">
        <f>+'Q12'!C13/'Q2'!C13*100</f>
        <v>67.032967032967022</v>
      </c>
      <c r="D13" s="161" t="s">
        <v>100</v>
      </c>
      <c r="E13" s="161" t="s">
        <v>100</v>
      </c>
      <c r="F13" s="161" t="s">
        <v>100</v>
      </c>
      <c r="G13" s="120">
        <f>+'Q12'!G13/'Q2'!G13*100</f>
        <v>67.032967032967022</v>
      </c>
      <c r="H13" s="161" t="s">
        <v>100</v>
      </c>
      <c r="I13" s="14"/>
    </row>
    <row r="14" spans="2:9" s="100" customFormat="1" ht="14.1" hidden="1" customHeight="1" outlineLevel="1" x14ac:dyDescent="0.25">
      <c r="B14" s="101" t="s">
        <v>295</v>
      </c>
      <c r="C14" s="121">
        <f>+'Q12'!C14/'Q2'!C14*100</f>
        <v>44.447704268739912</v>
      </c>
      <c r="D14" s="120">
        <f>+'Q12'!D14/'Q2'!D14*100</f>
        <v>8.2831325301204828</v>
      </c>
      <c r="E14" s="120">
        <f>+'Q12'!E14/'Q2'!E14*100</f>
        <v>23.427853929057235</v>
      </c>
      <c r="F14" s="120">
        <f>+'Q12'!F14/'Q2'!F14*100</f>
        <v>50.670640834575266</v>
      </c>
      <c r="G14" s="120">
        <f>+'Q12'!G14/'Q2'!G14*100</f>
        <v>65.171382562686915</v>
      </c>
      <c r="H14" s="120">
        <f>+'Q12'!H14/'Q2'!H14*100</f>
        <v>58.700696055684453</v>
      </c>
      <c r="I14" s="14"/>
    </row>
    <row r="15" spans="2:9" s="100" customFormat="1" ht="14.1" hidden="1" customHeight="1" outlineLevel="1" x14ac:dyDescent="0.25">
      <c r="B15" s="101" t="s">
        <v>296</v>
      </c>
      <c r="C15" s="121">
        <f>+'Q12'!C15/'Q2'!C15*100</f>
        <v>30.123517862940002</v>
      </c>
      <c r="D15" s="120">
        <f>+'Q12'!D15/'Q2'!D15*100</f>
        <v>7.2147069025320851</v>
      </c>
      <c r="E15" s="120">
        <f>+'Q12'!E15/'Q2'!E15*100</f>
        <v>17.48046875</v>
      </c>
      <c r="F15" s="120">
        <f>+'Q12'!F15/'Q2'!F15*100</f>
        <v>41.677775971386765</v>
      </c>
      <c r="G15" s="120">
        <f>+'Q12'!G15/'Q2'!G15*100</f>
        <v>36.297036297036293</v>
      </c>
      <c r="H15" s="120">
        <f>+'Q12'!H15/'Q2'!H15*100</f>
        <v>64.866542520173809</v>
      </c>
      <c r="I15" s="14"/>
    </row>
    <row r="16" spans="2:9" s="100" customFormat="1" ht="14.1" hidden="1" customHeight="1" outlineLevel="1" x14ac:dyDescent="0.25">
      <c r="B16" s="101" t="s">
        <v>297</v>
      </c>
      <c r="C16" s="121">
        <f>+'Q12'!C16/'Q2'!C16*100</f>
        <v>34.213985943267431</v>
      </c>
      <c r="D16" s="120">
        <f>+'Q12'!D16/'Q2'!D16*100</f>
        <v>6.8226894089646963</v>
      </c>
      <c r="E16" s="120">
        <f>+'Q12'!E16/'Q2'!E16*100</f>
        <v>18.418375995931513</v>
      </c>
      <c r="F16" s="120">
        <f>+'Q12'!F16/'Q2'!F16*100</f>
        <v>35.523269275295206</v>
      </c>
      <c r="G16" s="120">
        <f>+'Q12'!G16/'Q2'!G16*100</f>
        <v>50.815024805102759</v>
      </c>
      <c r="H16" s="120">
        <f>+'Q12'!H16/'Q2'!H16*100</f>
        <v>70.410745571345146</v>
      </c>
      <c r="I16" s="14"/>
    </row>
    <row r="17" spans="2:9" s="100" customFormat="1" ht="14.1" hidden="1" customHeight="1" outlineLevel="1" x14ac:dyDescent="0.25">
      <c r="B17" s="101" t="s">
        <v>298</v>
      </c>
      <c r="C17" s="121">
        <f>+'Q12'!C17/'Q2'!C17*100</f>
        <v>47.437709485926582</v>
      </c>
      <c r="D17" s="120">
        <f>+'Q12'!D17/'Q2'!D17*100</f>
        <v>15.681570338058886</v>
      </c>
      <c r="E17" s="120">
        <f>+'Q12'!E17/'Q2'!E17*100</f>
        <v>32.184460189744208</v>
      </c>
      <c r="F17" s="120">
        <f>+'Q12'!F17/'Q2'!F17*100</f>
        <v>61.347566893109665</v>
      </c>
      <c r="G17" s="120">
        <f>+'Q12'!G17/'Q2'!G17*100</f>
        <v>92.747163695299832</v>
      </c>
      <c r="H17" s="120">
        <f>+'Q12'!H17/'Q2'!H17*100</f>
        <v>75.299539170506918</v>
      </c>
      <c r="I17" s="14"/>
    </row>
    <row r="18" spans="2:9" s="100" customFormat="1" ht="14.1" hidden="1" customHeight="1" outlineLevel="1" x14ac:dyDescent="0.25">
      <c r="B18" s="101" t="s">
        <v>299</v>
      </c>
      <c r="C18" s="121">
        <f>+'Q12'!C18/'Q2'!C18*100</f>
        <v>71.460193315133182</v>
      </c>
      <c r="D18" s="120">
        <f>+'Q12'!D18/'Q2'!D18*100</f>
        <v>17.422867513611614</v>
      </c>
      <c r="E18" s="120">
        <f>+'Q12'!E18/'Q2'!E18*100</f>
        <v>49.519650655021834</v>
      </c>
      <c r="F18" s="120">
        <f>+'Q12'!F18/'Q2'!F18*100</f>
        <v>75.09966777408637</v>
      </c>
      <c r="G18" s="120">
        <f>+'Q12'!G18/'Q2'!G18*100</f>
        <v>79.570780024762684</v>
      </c>
      <c r="H18" s="120">
        <f>+'Q12'!H18/'Q2'!H18*100</f>
        <v>88.408990744821509</v>
      </c>
      <c r="I18" s="14"/>
    </row>
    <row r="19" spans="2:9" s="100" customFormat="1" ht="14.1" hidden="1" customHeight="1" outlineLevel="1" x14ac:dyDescent="0.25">
      <c r="B19" s="101" t="s">
        <v>300</v>
      </c>
      <c r="C19" s="121">
        <f>+'Q12'!C19/'Q2'!C19*100</f>
        <v>37.536491195027786</v>
      </c>
      <c r="D19" s="120">
        <f>+'Q12'!D19/'Q2'!D19*100</f>
        <v>13.06532663316583</v>
      </c>
      <c r="E19" s="120">
        <f>+'Q12'!E19/'Q2'!E19*100</f>
        <v>30.878306878306876</v>
      </c>
      <c r="F19" s="120">
        <f>+'Q12'!F19/'Q2'!F19*100</f>
        <v>47.740220281048238</v>
      </c>
      <c r="G19" s="120">
        <f>+'Q12'!G19/'Q2'!G19*100</f>
        <v>95.677233429394818</v>
      </c>
      <c r="H19" s="120">
        <f>+'Q12'!H19/'Q2'!H19*100</f>
        <v>89.931034482758619</v>
      </c>
      <c r="I19" s="14"/>
    </row>
    <row r="20" spans="2:9" s="100" customFormat="1" ht="14.1" hidden="1" customHeight="1" outlineLevel="1" x14ac:dyDescent="0.25">
      <c r="B20" s="101" t="s">
        <v>301</v>
      </c>
      <c r="C20" s="121">
        <f>+'Q12'!C20/'Q2'!C20*100</f>
        <v>73.55263157894737</v>
      </c>
      <c r="D20" s="120">
        <f>+'Q12'!D20/'Q2'!D20*100</f>
        <v>33.333333333333329</v>
      </c>
      <c r="E20" s="120">
        <f>+'Q12'!E20/'Q2'!E20*100</f>
        <v>56.043956043956044</v>
      </c>
      <c r="F20" s="120">
        <f>+'Q12'!F20/'Q2'!F20*100</f>
        <v>79.896907216494853</v>
      </c>
      <c r="G20" s="161" t="s">
        <v>100</v>
      </c>
      <c r="H20" s="120">
        <f>+'Q12'!H20/'Q2'!H20*100</f>
        <v>74.649050371593731</v>
      </c>
      <c r="I20" s="14"/>
    </row>
    <row r="21" spans="2:9" s="100" customFormat="1" ht="14.1" hidden="1" customHeight="1" outlineLevel="1" x14ac:dyDescent="0.25">
      <c r="B21" s="101" t="s">
        <v>302</v>
      </c>
      <c r="C21" s="121">
        <f>+'Q12'!C21/'Q2'!C21*100</f>
        <v>71.558107903883936</v>
      </c>
      <c r="D21" s="120">
        <f>+'Q12'!D21/'Q2'!D21*100</f>
        <v>26.410564225690276</v>
      </c>
      <c r="E21" s="120">
        <f>+'Q12'!E21/'Q2'!E21*100</f>
        <v>53.948485706198703</v>
      </c>
      <c r="F21" s="120">
        <f>+'Q12'!F21/'Q2'!F21*100</f>
        <v>76.985527709142261</v>
      </c>
      <c r="G21" s="120">
        <f>+'Q12'!G21/'Q2'!G21*100</f>
        <v>92.726373082632364</v>
      </c>
      <c r="H21" s="120">
        <f>+'Q12'!H21/'Q2'!H21*100</f>
        <v>93.818797629127857</v>
      </c>
      <c r="I21" s="14"/>
    </row>
    <row r="22" spans="2:9" s="100" customFormat="1" ht="14.1" hidden="1" customHeight="1" outlineLevel="1" x14ac:dyDescent="0.25">
      <c r="B22" s="101" t="s">
        <v>303</v>
      </c>
      <c r="C22" s="121">
        <f>+'Q12'!C22/'Q2'!C22*100</f>
        <v>80.348373946076151</v>
      </c>
      <c r="D22" s="120">
        <f>+'Q12'!D22/'Q2'!D22*100</f>
        <v>51.079136690647488</v>
      </c>
      <c r="E22" s="120">
        <f>+'Q12'!E22/'Q2'!E22*100</f>
        <v>64.952638700947233</v>
      </c>
      <c r="F22" s="120">
        <f>+'Q12'!F22/'Q2'!F22*100</f>
        <v>66.793313069908805</v>
      </c>
      <c r="G22" s="120">
        <f>+'Q12'!G22/'Q2'!G22*100</f>
        <v>87.000928505106785</v>
      </c>
      <c r="H22" s="120">
        <f>+'Q12'!H22/'Q2'!H22*100</f>
        <v>87.660414610069097</v>
      </c>
      <c r="I22" s="14"/>
    </row>
    <row r="23" spans="2:9" s="100" customFormat="1" ht="14.1" hidden="1" customHeight="1" outlineLevel="1" x14ac:dyDescent="0.25">
      <c r="B23" s="101" t="s">
        <v>304</v>
      </c>
      <c r="C23" s="121">
        <f>+'Q12'!C23/'Q2'!C23*100</f>
        <v>62.703653197444922</v>
      </c>
      <c r="D23" s="120">
        <f>+'Q12'!D23/'Q2'!D23*100</f>
        <v>21.891058581706062</v>
      </c>
      <c r="E23" s="120">
        <f>+'Q12'!E23/'Q2'!E23*100</f>
        <v>38.456955615132557</v>
      </c>
      <c r="F23" s="120">
        <f>+'Q12'!F23/'Q2'!F23*100</f>
        <v>66.094949303515591</v>
      </c>
      <c r="G23" s="120">
        <f>+'Q12'!G23/'Q2'!G23*100</f>
        <v>77.976494634644865</v>
      </c>
      <c r="H23" s="120">
        <f>+'Q12'!H23/'Q2'!H23*100</f>
        <v>83.222370173102533</v>
      </c>
      <c r="I23" s="14"/>
    </row>
    <row r="24" spans="2:9" s="100" customFormat="1" ht="14.1" hidden="1" customHeight="1" outlineLevel="1" x14ac:dyDescent="0.25">
      <c r="B24" s="101" t="s">
        <v>305</v>
      </c>
      <c r="C24" s="121">
        <f>+'Q12'!C24/'Q2'!C24*100</f>
        <v>44.393586953803052</v>
      </c>
      <c r="D24" s="120">
        <f>+'Q12'!D24/'Q2'!D24*100</f>
        <v>12.120432321152856</v>
      </c>
      <c r="E24" s="120">
        <f>+'Q12'!E24/'Q2'!E24*100</f>
        <v>35.53032400996954</v>
      </c>
      <c r="F24" s="120">
        <f>+'Q12'!F24/'Q2'!F24*100</f>
        <v>49.535173120562185</v>
      </c>
      <c r="G24" s="120">
        <f>+'Q12'!G24/'Q2'!G24*100</f>
        <v>55.157930107526887</v>
      </c>
      <c r="H24" s="120">
        <f>+'Q12'!H24/'Q2'!H24*100</f>
        <v>59.815896618870603</v>
      </c>
      <c r="I24" s="14"/>
    </row>
    <row r="25" spans="2:9" s="100" customFormat="1" ht="14.1" hidden="1" customHeight="1" outlineLevel="1" x14ac:dyDescent="0.25">
      <c r="B25" s="101" t="s">
        <v>306</v>
      </c>
      <c r="C25" s="121">
        <f>+'Q12'!C25/'Q2'!C25*100</f>
        <v>66.648471615720524</v>
      </c>
      <c r="D25" s="120">
        <f>+'Q12'!D25/'Q2'!D25*100</f>
        <v>17.575757575757574</v>
      </c>
      <c r="E25" s="120">
        <f>+'Q12'!E25/'Q2'!E25*100</f>
        <v>45.38361508452536</v>
      </c>
      <c r="F25" s="120">
        <f>+'Q12'!F25/'Q2'!F25*100</f>
        <v>68.39170198527772</v>
      </c>
      <c r="G25" s="120">
        <f>+'Q12'!G25/'Q2'!G25*100</f>
        <v>78.805309734513273</v>
      </c>
      <c r="H25" s="120">
        <f>+'Q12'!H25/'Q2'!H25*100</f>
        <v>91.438979963570134</v>
      </c>
      <c r="I25" s="14"/>
    </row>
    <row r="26" spans="2:9" s="100" customFormat="1" ht="14.1" hidden="1" customHeight="1" outlineLevel="1" x14ac:dyDescent="0.25">
      <c r="B26" s="101" t="s">
        <v>307</v>
      </c>
      <c r="C26" s="121">
        <f>+'Q12'!C26/'Q2'!C26*100</f>
        <v>42.011072331207124</v>
      </c>
      <c r="D26" s="120">
        <f>+'Q12'!D26/'Q2'!D26*100</f>
        <v>14.332771564271487</v>
      </c>
      <c r="E26" s="120">
        <f>+'Q12'!E26/'Q2'!E26*100</f>
        <v>36.122448979591837</v>
      </c>
      <c r="F26" s="120">
        <f>+'Q12'!F26/'Q2'!F26*100</f>
        <v>53.74416250285752</v>
      </c>
      <c r="G26" s="120">
        <f>+'Q12'!G26/'Q2'!G26*100</f>
        <v>65.456216961618026</v>
      </c>
      <c r="H26" s="120">
        <f>+'Q12'!H26/'Q2'!H26*100</f>
        <v>56.706609972941635</v>
      </c>
      <c r="I26" s="14"/>
    </row>
    <row r="27" spans="2:9" s="100" customFormat="1" ht="14.1" hidden="1" customHeight="1" outlineLevel="1" x14ac:dyDescent="0.25">
      <c r="B27" s="101" t="s">
        <v>308</v>
      </c>
      <c r="C27" s="121">
        <f>+'Q12'!C27/'Q2'!C27*100</f>
        <v>76.549031164812504</v>
      </c>
      <c r="D27" s="120">
        <f>+'Q12'!D27/'Q2'!D27*100</f>
        <v>16.901408450704224</v>
      </c>
      <c r="E27" s="120">
        <f>+'Q12'!E27/'Q2'!E27*100</f>
        <v>50.819672131147541</v>
      </c>
      <c r="F27" s="120">
        <f>+'Q12'!F27/'Q2'!F27*100</f>
        <v>56.871345029239762</v>
      </c>
      <c r="G27" s="120">
        <f>+'Q12'!G27/'Q2'!G27*100</f>
        <v>93.274531422271224</v>
      </c>
      <c r="H27" s="120">
        <f>+'Q12'!H27/'Q2'!H27*100</f>
        <v>86.107561853873847</v>
      </c>
      <c r="I27" s="14"/>
    </row>
    <row r="28" spans="2:9" s="100" customFormat="1" ht="14.1" hidden="1" customHeight="1" outlineLevel="1" x14ac:dyDescent="0.25">
      <c r="B28" s="101" t="s">
        <v>309</v>
      </c>
      <c r="C28" s="121">
        <f>+'Q12'!C28/'Q2'!C28*100</f>
        <v>63.142025369099606</v>
      </c>
      <c r="D28" s="120">
        <f>+'Q12'!D28/'Q2'!D28*100</f>
        <v>19.67509025270758</v>
      </c>
      <c r="E28" s="120">
        <f>+'Q12'!E28/'Q2'!E28*100</f>
        <v>42.901716068642749</v>
      </c>
      <c r="F28" s="120">
        <f>+'Q12'!F28/'Q2'!F28*100</f>
        <v>53.468063872255492</v>
      </c>
      <c r="G28" s="120">
        <f>+'Q12'!G28/'Q2'!G28*100</f>
        <v>78.774542992552483</v>
      </c>
      <c r="H28" s="120">
        <f>+'Q12'!H28/'Q2'!H28*100</f>
        <v>70.631280034949768</v>
      </c>
      <c r="I28" s="14"/>
    </row>
    <row r="29" spans="2:9" s="100" customFormat="1" ht="14.1" hidden="1" customHeight="1" outlineLevel="1" x14ac:dyDescent="0.25">
      <c r="B29" s="101" t="s">
        <v>310</v>
      </c>
      <c r="C29" s="121">
        <f>+'Q12'!C29/'Q2'!C29*100</f>
        <v>57.008346696270721</v>
      </c>
      <c r="D29" s="120">
        <f>+'Q12'!D29/'Q2'!D29*100</f>
        <v>18.991596638655462</v>
      </c>
      <c r="E29" s="120">
        <f>+'Q12'!E29/'Q2'!E29*100</f>
        <v>40.669356043627673</v>
      </c>
      <c r="F29" s="120">
        <f>+'Q12'!F29/'Q2'!F29*100</f>
        <v>63.180867509320727</v>
      </c>
      <c r="G29" s="120">
        <f>+'Q12'!G29/'Q2'!G29*100</f>
        <v>83.211678832116789</v>
      </c>
      <c r="H29" s="120">
        <f>+'Q12'!H29/'Q2'!H29*100</f>
        <v>77.455138662316486</v>
      </c>
      <c r="I29" s="14"/>
    </row>
    <row r="30" spans="2:9" s="100" customFormat="1" ht="14.1" hidden="1" customHeight="1" outlineLevel="1" x14ac:dyDescent="0.25">
      <c r="B30" s="101" t="s">
        <v>311</v>
      </c>
      <c r="C30" s="121">
        <f>+'Q12'!C30/'Q2'!C30*100</f>
        <v>69.63204691638289</v>
      </c>
      <c r="D30" s="120">
        <f>+'Q12'!D30/'Q2'!D30*100</f>
        <v>19.077568134171909</v>
      </c>
      <c r="E30" s="120">
        <f>+'Q12'!E30/'Q2'!E30*100</f>
        <v>39.679547596606973</v>
      </c>
      <c r="F30" s="120">
        <f>+'Q12'!F30/'Q2'!F30*100</f>
        <v>63.010103660936892</v>
      </c>
      <c r="G30" s="120">
        <f>+'Q12'!G30/'Q2'!G30*100</f>
        <v>78.682755153343393</v>
      </c>
      <c r="H30" s="120">
        <f>+'Q12'!H30/'Q2'!H30*100</f>
        <v>72.374751161247502</v>
      </c>
      <c r="I30" s="14"/>
    </row>
    <row r="31" spans="2:9" s="100" customFormat="1" ht="14.1" hidden="1" customHeight="1" outlineLevel="1" x14ac:dyDescent="0.25">
      <c r="B31" s="101" t="s">
        <v>312</v>
      </c>
      <c r="C31" s="121">
        <f>+'Q12'!C31/'Q2'!C31*100</f>
        <v>65.423867192815351</v>
      </c>
      <c r="D31" s="120">
        <f>+'Q12'!D31/'Q2'!D31*100</f>
        <v>15.162454873646208</v>
      </c>
      <c r="E31" s="120">
        <f>+'Q12'!E31/'Q2'!E31*100</f>
        <v>25.806451612903224</v>
      </c>
      <c r="F31" s="120">
        <f>+'Q12'!F31/'Q2'!F31*100</f>
        <v>63.505402160864342</v>
      </c>
      <c r="G31" s="120">
        <f>+'Q12'!G31/'Q2'!G31*100</f>
        <v>88.32309043020193</v>
      </c>
      <c r="H31" s="120">
        <f>+'Q12'!H31/'Q2'!H31*100</f>
        <v>80.952380952380949</v>
      </c>
      <c r="I31" s="14"/>
    </row>
    <row r="32" spans="2:9" s="100" customFormat="1" ht="14.1" hidden="1" customHeight="1" outlineLevel="1" x14ac:dyDescent="0.25">
      <c r="B32" s="101" t="s">
        <v>313</v>
      </c>
      <c r="C32" s="121">
        <f>+'Q12'!C32/'Q2'!C32*100</f>
        <v>31.209447184012458</v>
      </c>
      <c r="D32" s="120">
        <f>+'Q12'!D32/'Q2'!D32*100</f>
        <v>7.7196927112610085</v>
      </c>
      <c r="E32" s="120">
        <f>+'Q12'!E32/'Q2'!E32*100</f>
        <v>18.166540626838081</v>
      </c>
      <c r="F32" s="120">
        <f>+'Q12'!F32/'Q2'!F32*100</f>
        <v>38.303724928366762</v>
      </c>
      <c r="G32" s="120">
        <f>+'Q12'!G32/'Q2'!G32*100</f>
        <v>83.925811437403397</v>
      </c>
      <c r="H32" s="120">
        <f>+'Q12'!H32/'Q2'!H32*100</f>
        <v>75.011865211200757</v>
      </c>
      <c r="I32" s="14"/>
    </row>
    <row r="33" spans="2:9" s="100" customFormat="1" ht="14.1" hidden="1" customHeight="1" outlineLevel="1" x14ac:dyDescent="0.25">
      <c r="B33" s="101" t="s">
        <v>314</v>
      </c>
      <c r="C33" s="121">
        <f>+'Q12'!C33/'Q2'!C33*100</f>
        <v>53.090982394839401</v>
      </c>
      <c r="D33" s="120">
        <f>+'Q12'!D33/'Q2'!D33*100</f>
        <v>13.77245508982036</v>
      </c>
      <c r="E33" s="120">
        <f>+'Q12'!E33/'Q2'!E33*100</f>
        <v>29.94246861924686</v>
      </c>
      <c r="F33" s="120">
        <f>+'Q12'!F33/'Q2'!F33*100</f>
        <v>57.94414456700305</v>
      </c>
      <c r="G33" s="120">
        <f>+'Q12'!G33/'Q2'!G33*100</f>
        <v>76.654804270462634</v>
      </c>
      <c r="H33" s="120">
        <f>+'Q12'!H33/'Q2'!H33*100</f>
        <v>90.37565973300218</v>
      </c>
      <c r="I33" s="14"/>
    </row>
    <row r="34" spans="2:9" s="100" customFormat="1" ht="14.1" hidden="1" customHeight="1" outlineLevel="1" x14ac:dyDescent="0.25">
      <c r="B34" s="101" t="s">
        <v>315</v>
      </c>
      <c r="C34" s="121">
        <f>+'Q12'!C34/'Q2'!C34*100</f>
        <v>43.323338982314347</v>
      </c>
      <c r="D34" s="120">
        <f>+'Q12'!D34/'Q2'!D34*100</f>
        <v>15.205724508050089</v>
      </c>
      <c r="E34" s="120">
        <f>+'Q12'!E34/'Q2'!E34*100</f>
        <v>37.265188695210696</v>
      </c>
      <c r="F34" s="120">
        <f>+'Q12'!F34/'Q2'!F34*100</f>
        <v>47.122229001423634</v>
      </c>
      <c r="G34" s="120">
        <f>+'Q12'!G34/'Q2'!G34*100</f>
        <v>83.472700442695526</v>
      </c>
      <c r="H34" s="120">
        <f>+'Q12'!H34/'Q2'!H34*100</f>
        <v>47.705882352941174</v>
      </c>
      <c r="I34" s="14"/>
    </row>
    <row r="35" spans="2:9" ht="14.1" customHeight="1" collapsed="1" x14ac:dyDescent="0.2">
      <c r="B35" s="102" t="s">
        <v>57</v>
      </c>
      <c r="C35" s="67">
        <f>+'Q12'!C35/'Q2'!C35*100</f>
        <v>84.717035334673938</v>
      </c>
      <c r="D35" s="12">
        <f>+'Q12'!D35/'Q2'!D35*100</f>
        <v>31.712473572938688</v>
      </c>
      <c r="E35" s="12">
        <f>+'Q12'!E35/'Q2'!E35*100</f>
        <v>52.586206896551722</v>
      </c>
      <c r="F35" s="12">
        <f>+'Q12'!F35/'Q2'!F35*100</f>
        <v>87.6</v>
      </c>
      <c r="G35" s="143" t="s">
        <v>100</v>
      </c>
      <c r="H35" s="12">
        <f>+'Q12'!H35/'Q2'!H35*100</f>
        <v>98.479087452471475</v>
      </c>
    </row>
    <row r="36" spans="2:9" ht="14.1" customHeight="1" x14ac:dyDescent="0.2">
      <c r="B36" s="102" t="s">
        <v>58</v>
      </c>
      <c r="C36" s="67">
        <f>+'Q12'!C36/'Q2'!C36*100</f>
        <v>67.213728761619393</v>
      </c>
      <c r="D36" s="12">
        <f>+'Q12'!D36/'Q2'!D36*100</f>
        <v>25.160697887970617</v>
      </c>
      <c r="E36" s="12">
        <f>+'Q12'!E36/'Q2'!E36*100</f>
        <v>48.853532990173136</v>
      </c>
      <c r="F36" s="12">
        <f>+'Q12'!F36/'Q2'!F36*100</f>
        <v>71.036910603797736</v>
      </c>
      <c r="G36" s="12">
        <f>+'Q12'!G36/'Q2'!G36*100</f>
        <v>71.866254234791569</v>
      </c>
      <c r="H36" s="12">
        <f>+'Q12'!H36/'Q2'!H36*100</f>
        <v>74.461303072803773</v>
      </c>
    </row>
    <row r="37" spans="2:9" ht="14.1" customHeight="1" x14ac:dyDescent="0.2">
      <c r="B37" s="104" t="s">
        <v>49</v>
      </c>
      <c r="C37" s="67">
        <f>+'Q12'!C37/'Q2'!C37*100</f>
        <v>27.424819760311237</v>
      </c>
      <c r="D37" s="12">
        <f>+'Q12'!D37/'Q2'!D37*100</f>
        <v>11.122478260327124</v>
      </c>
      <c r="E37" s="12">
        <f>+'Q12'!E37/'Q2'!E37*100</f>
        <v>23.405007645259939</v>
      </c>
      <c r="F37" s="12">
        <f>+'Q12'!F37/'Q2'!F37*100</f>
        <v>39.825788485201734</v>
      </c>
      <c r="G37" s="12">
        <f>+'Q12'!G37/'Q2'!G37*100</f>
        <v>60.496772382823458</v>
      </c>
      <c r="H37" s="12">
        <f>+'Q12'!H37/'Q2'!H37*100</f>
        <v>62.517903179604694</v>
      </c>
    </row>
    <row r="38" spans="2:9" ht="14.1" customHeight="1" x14ac:dyDescent="0.2">
      <c r="B38" s="102" t="s">
        <v>50</v>
      </c>
      <c r="C38" s="67">
        <f>+'Q12'!C38/'Q2'!C38*100</f>
        <v>44.33306618500221</v>
      </c>
      <c r="D38" s="12">
        <f>+'Q12'!D38/'Q2'!D38*100</f>
        <v>14.18957454089198</v>
      </c>
      <c r="E38" s="12">
        <f>+'Q12'!E38/'Q2'!E38*100</f>
        <v>31.68256224947179</v>
      </c>
      <c r="F38" s="12">
        <f>+'Q12'!F38/'Q2'!F38*100</f>
        <v>49.447645006091392</v>
      </c>
      <c r="G38" s="12">
        <f>+'Q12'!G38/'Q2'!G38*100</f>
        <v>52.529872708577095</v>
      </c>
      <c r="H38" s="12">
        <f>+'Q12'!H38/'Q2'!H38*100</f>
        <v>80.06961373174839</v>
      </c>
    </row>
    <row r="39" spans="2:9" ht="14.1" hidden="1" customHeight="1" outlineLevel="1" x14ac:dyDescent="0.2">
      <c r="B39" s="101" t="s">
        <v>316</v>
      </c>
      <c r="C39" s="121">
        <f>+'Q12'!C39/'Q2'!C39*100</f>
        <v>29.798214872412661</v>
      </c>
      <c r="D39" s="120">
        <f>+'Q12'!D39/'Q2'!D39*100</f>
        <v>12.279330799559549</v>
      </c>
      <c r="E39" s="120">
        <f>+'Q12'!E39/'Q2'!E39*100</f>
        <v>29.634655007789334</v>
      </c>
      <c r="F39" s="120">
        <f>+'Q12'!F39/'Q2'!F39*100</f>
        <v>49.903378813608946</v>
      </c>
      <c r="G39" s="120">
        <f>+'Q12'!G39/'Q2'!G39*100</f>
        <v>58.210399032648127</v>
      </c>
      <c r="H39" s="120">
        <f>+'Q12'!H39/'Q2'!H39*100</f>
        <v>39.217758985200845</v>
      </c>
    </row>
    <row r="40" spans="2:9" ht="14.1" hidden="1" customHeight="1" outlineLevel="1" x14ac:dyDescent="0.2">
      <c r="B40" s="101" t="s">
        <v>317</v>
      </c>
      <c r="C40" s="121">
        <f>+'Q12'!C40/'Q2'!C40*100</f>
        <v>40.648234592758399</v>
      </c>
      <c r="D40" s="120">
        <f>+'Q12'!D40/'Q2'!D40*100</f>
        <v>14.973072562358277</v>
      </c>
      <c r="E40" s="120">
        <f>+'Q12'!E40/'Q2'!E40*100</f>
        <v>33.276216586703221</v>
      </c>
      <c r="F40" s="120">
        <f>+'Q12'!F40/'Q2'!F40*100</f>
        <v>54.205024932873037</v>
      </c>
      <c r="G40" s="120">
        <f>+'Q12'!G40/'Q2'!G40*100</f>
        <v>59.993559467582656</v>
      </c>
      <c r="H40" s="120">
        <f>+'Q12'!H40/'Q2'!H40*100</f>
        <v>88.896583564173596</v>
      </c>
    </row>
    <row r="41" spans="2:9" ht="14.1" hidden="1" customHeight="1" outlineLevel="1" x14ac:dyDescent="0.2">
      <c r="B41" s="101" t="s">
        <v>318</v>
      </c>
      <c r="C41" s="121">
        <f>+'Q12'!C41/'Q2'!C41*100</f>
        <v>49.468353976054246</v>
      </c>
      <c r="D41" s="120">
        <f>+'Q12'!D41/'Q2'!D41*100</f>
        <v>14.451941438574156</v>
      </c>
      <c r="E41" s="120">
        <f>+'Q12'!E41/'Q2'!E41*100</f>
        <v>30.662702569474398</v>
      </c>
      <c r="F41" s="120">
        <f>+'Q12'!F41/'Q2'!F41*100</f>
        <v>44.030576059260817</v>
      </c>
      <c r="G41" s="120">
        <f>+'Q12'!G41/'Q2'!G41*100</f>
        <v>46.22424078091106</v>
      </c>
      <c r="H41" s="120">
        <f>+'Q12'!H41/'Q2'!H41*100</f>
        <v>80.081418595891407</v>
      </c>
    </row>
    <row r="42" spans="2:9" ht="14.1" customHeight="1" collapsed="1" x14ac:dyDescent="0.2">
      <c r="B42" s="10" t="s">
        <v>51</v>
      </c>
      <c r="C42" s="67">
        <f>+'Q12'!C42/'Q2'!C42*100</f>
        <v>47.532284074856548</v>
      </c>
      <c r="D42" s="12">
        <f>+'Q12'!D42/'Q2'!D42*100</f>
        <v>13.042334998685249</v>
      </c>
      <c r="E42" s="12">
        <f>+'Q12'!E42/'Q2'!E42*100</f>
        <v>29.646899922819653</v>
      </c>
      <c r="F42" s="12">
        <f>+'Q12'!F42/'Q2'!F42*100</f>
        <v>46.072714800205794</v>
      </c>
      <c r="G42" s="12">
        <f>+'Q12'!G42/'Q2'!G42*100</f>
        <v>55.557544299266148</v>
      </c>
      <c r="H42" s="12">
        <f>+'Q12'!H42/'Q2'!H42*100</f>
        <v>65.948363807580634</v>
      </c>
    </row>
    <row r="43" spans="2:9" ht="14.1" customHeight="1" x14ac:dyDescent="0.2">
      <c r="B43" s="10" t="s">
        <v>52</v>
      </c>
      <c r="C43" s="67">
        <f>+'Q12'!C43/'Q2'!C43*100</f>
        <v>28.708527170060204</v>
      </c>
      <c r="D43" s="12">
        <f>+'Q12'!D43/'Q2'!D43*100</f>
        <v>7.9130659894722566</v>
      </c>
      <c r="E43" s="12">
        <f>+'Q12'!E43/'Q2'!E43*100</f>
        <v>17.992894487171725</v>
      </c>
      <c r="F43" s="12">
        <f>+'Q12'!F43/'Q2'!F43*100</f>
        <v>45.138365872969892</v>
      </c>
      <c r="G43" s="12">
        <f>+'Q12'!G43/'Q2'!G43*100</f>
        <v>52.0618556701031</v>
      </c>
      <c r="H43" s="12">
        <f>+'Q12'!H43/'Q2'!H43*100</f>
        <v>68.878280466232098</v>
      </c>
    </row>
    <row r="44" spans="2:9" ht="14.1" customHeight="1" x14ac:dyDescent="0.2">
      <c r="B44" s="10" t="s">
        <v>61</v>
      </c>
      <c r="C44" s="67">
        <f>+'Q12'!C44/'Q2'!C44*100</f>
        <v>53.331582443726923</v>
      </c>
      <c r="D44" s="12">
        <f>+'Q12'!D44/'Q2'!D44*100</f>
        <v>16.325820207118618</v>
      </c>
      <c r="E44" s="12">
        <f>+'Q12'!E44/'Q2'!E44*100</f>
        <v>34.811090095492922</v>
      </c>
      <c r="F44" s="12">
        <f>+'Q12'!F44/'Q2'!F44*100</f>
        <v>51.748369687429729</v>
      </c>
      <c r="G44" s="12">
        <f>+'Q12'!G44/'Q2'!G44*100</f>
        <v>65.500816548720735</v>
      </c>
      <c r="H44" s="12">
        <f>+'Q12'!H44/'Q2'!H44*100</f>
        <v>68.63401277760876</v>
      </c>
    </row>
    <row r="45" spans="2:9" ht="14.1" customHeight="1" x14ac:dyDescent="0.2">
      <c r="B45" s="10" t="s">
        <v>60</v>
      </c>
      <c r="C45" s="67">
        <f>+'Q12'!C45/'Q2'!C45*100</f>
        <v>76.666133536742905</v>
      </c>
      <c r="D45" s="12">
        <f>+'Q12'!D45/'Q2'!D45*100</f>
        <v>26.647015475313189</v>
      </c>
      <c r="E45" s="12">
        <f>+'Q12'!E45/'Q2'!E45*100</f>
        <v>55.674142123750336</v>
      </c>
      <c r="F45" s="12">
        <f>+'Q12'!F45/'Q2'!F45*100</f>
        <v>72.689171683304124</v>
      </c>
      <c r="G45" s="12">
        <f>+'Q12'!G45/'Q2'!G45*100</f>
        <v>78.297474275023376</v>
      </c>
      <c r="H45" s="12">
        <f>+'Q12'!H45/'Q2'!H45*100</f>
        <v>87.947095064869529</v>
      </c>
    </row>
    <row r="46" spans="2:9" ht="14.1" customHeight="1" x14ac:dyDescent="0.2">
      <c r="B46" s="10" t="s">
        <v>59</v>
      </c>
      <c r="C46" s="67">
        <f>+'Q12'!C46/'Q2'!C46*100</f>
        <v>21.201941022769692</v>
      </c>
      <c r="D46" s="12">
        <f>+'Q12'!D46/'Q2'!D46*100</f>
        <v>10.97269801723243</v>
      </c>
      <c r="E46" s="12">
        <f>+'Q12'!E46/'Q2'!E46*100</f>
        <v>26.088447034624611</v>
      </c>
      <c r="F46" s="12">
        <f>+'Q12'!F46/'Q2'!F46*100</f>
        <v>52.639242810338551</v>
      </c>
      <c r="G46" s="12">
        <f>+'Q12'!G46/'Q2'!G46*100</f>
        <v>70.303468208092497</v>
      </c>
      <c r="H46" s="143" t="s">
        <v>100</v>
      </c>
    </row>
    <row r="47" spans="2:9" ht="14.1" customHeight="1" x14ac:dyDescent="0.2">
      <c r="B47" s="10" t="s">
        <v>62</v>
      </c>
      <c r="C47" s="67">
        <f>+'Q12'!C47/'Q2'!C47*100</f>
        <v>44.184426800390028</v>
      </c>
      <c r="D47" s="12">
        <f>+'Q12'!D47/'Q2'!D47*100</f>
        <v>23.97117942941485</v>
      </c>
      <c r="E47" s="12">
        <f>+'Q12'!E47/'Q2'!E47*100</f>
        <v>40.372045076494153</v>
      </c>
      <c r="F47" s="12">
        <f>+'Q12'!F47/'Q2'!F47*100</f>
        <v>50.096846000404724</v>
      </c>
      <c r="G47" s="12">
        <f>+'Q12'!G47/'Q2'!G47*100</f>
        <v>72.183708838821488</v>
      </c>
      <c r="H47" s="12">
        <f>+'Q12'!H47/'Q2'!H47*100</f>
        <v>64.153424657534245</v>
      </c>
    </row>
    <row r="48" spans="2:9" ht="14.1" customHeight="1" x14ac:dyDescent="0.2">
      <c r="B48" s="10" t="s">
        <v>63</v>
      </c>
      <c r="C48" s="67">
        <f>+'Q12'!C48/'Q2'!C48*100</f>
        <v>33.227050204683763</v>
      </c>
      <c r="D48" s="12">
        <f>+'Q12'!D48/'Q2'!D48*100</f>
        <v>12.505890669180019</v>
      </c>
      <c r="E48" s="12">
        <f>+'Q12'!E48/'Q2'!E48*100</f>
        <v>25.222886807358087</v>
      </c>
      <c r="F48" s="12">
        <f>+'Q12'!F48/'Q2'!F48*100</f>
        <v>33.74489550804708</v>
      </c>
      <c r="G48" s="12">
        <f>+'Q12'!G48/'Q2'!G48*100</f>
        <v>33.689960566293884</v>
      </c>
      <c r="H48" s="12">
        <f>+'Q12'!H48/'Q2'!H48*100</f>
        <v>35.82940348320912</v>
      </c>
    </row>
    <row r="49" spans="2:8" ht="14.1" customHeight="1" x14ac:dyDescent="0.2">
      <c r="B49" s="10" t="s">
        <v>69</v>
      </c>
      <c r="C49" s="67">
        <f>+'Q12'!C49/'Q2'!C49*100</f>
        <v>37.984829738017105</v>
      </c>
      <c r="D49" s="12">
        <f>+'Q12'!D49/'Q2'!D49*100</f>
        <v>7.6566125290023201</v>
      </c>
      <c r="E49" s="12">
        <f>+'Q12'!E49/'Q2'!E49*100</f>
        <v>23.384712837837839</v>
      </c>
      <c r="F49" s="12">
        <f>+'Q12'!F49/'Q2'!F49*100</f>
        <v>42.840306423099591</v>
      </c>
      <c r="G49" s="12">
        <f>+'Q12'!G49/'Q2'!G49*100</f>
        <v>87.856388595564937</v>
      </c>
      <c r="H49" s="12">
        <f>+'Q12'!H49/'Q2'!H49*100</f>
        <v>58.158803222094356</v>
      </c>
    </row>
    <row r="50" spans="2:8" ht="14.1" customHeight="1" x14ac:dyDescent="0.2">
      <c r="B50" s="10" t="s">
        <v>64</v>
      </c>
      <c r="C50" s="67">
        <f>+'Q12'!C50/'Q2'!C50*100</f>
        <v>32.837839963506518</v>
      </c>
      <c r="D50" s="12">
        <f>+'Q12'!D50/'Q2'!D50*100</f>
        <v>14.782488223884732</v>
      </c>
      <c r="E50" s="12">
        <f>+'Q12'!E50/'Q2'!E50*100</f>
        <v>30.570666119265113</v>
      </c>
      <c r="F50" s="12">
        <f>+'Q12'!F50/'Q2'!F50*100</f>
        <v>38.201606387529111</v>
      </c>
      <c r="G50" s="12">
        <f>+'Q12'!G50/'Q2'!G50*100</f>
        <v>40.353524466479847</v>
      </c>
      <c r="H50" s="12">
        <f>+'Q12'!H50/'Q2'!H50*100</f>
        <v>35.231030476360715</v>
      </c>
    </row>
    <row r="51" spans="2:8" ht="14.1" customHeight="1" x14ac:dyDescent="0.2">
      <c r="B51" s="10" t="s">
        <v>65</v>
      </c>
      <c r="C51" s="67">
        <f>+'Q12'!C51/'Q2'!C51*100</f>
        <v>40.966274045964553</v>
      </c>
      <c r="D51" s="12">
        <f>+'Q12'!D51/'Q2'!D51*100</f>
        <v>15.273392652123995</v>
      </c>
      <c r="E51" s="12">
        <f>+'Q12'!E51/'Q2'!E51*100</f>
        <v>33.204112351253869</v>
      </c>
      <c r="F51" s="12">
        <f>+'Q12'!F51/'Q2'!F51*100</f>
        <v>42.817444447862513</v>
      </c>
      <c r="G51" s="12">
        <f>+'Q12'!G51/'Q2'!G51*100</f>
        <v>51.438882205977606</v>
      </c>
      <c r="H51" s="12">
        <f>+'Q12'!H51/'Q2'!H51*100</f>
        <v>50.810941382166185</v>
      </c>
    </row>
    <row r="52" spans="2:8" ht="14.1" customHeight="1" x14ac:dyDescent="0.2">
      <c r="B52" s="10" t="s">
        <v>66</v>
      </c>
      <c r="C52" s="67">
        <f>+'Q12'!C52/'Q2'!C52*100</f>
        <v>25.544351892444833</v>
      </c>
      <c r="D52" s="12">
        <f>+'Q12'!D52/'Q2'!D52*100</f>
        <v>10.040485829959515</v>
      </c>
      <c r="E52" s="12">
        <f>+'Q12'!E52/'Q2'!E52*100</f>
        <v>16.355976829910478</v>
      </c>
      <c r="F52" s="12">
        <f>+'Q12'!F52/'Q2'!F52*100</f>
        <v>33.784240784578969</v>
      </c>
      <c r="G52" s="12">
        <f>+'Q12'!G52/'Q2'!G52*100</f>
        <v>46.30407008578208</v>
      </c>
      <c r="H52" s="12">
        <f>+'Q12'!H52/'Q2'!H52*100</f>
        <v>45.507246376811594</v>
      </c>
    </row>
    <row r="53" spans="2:8" ht="14.1" customHeight="1" x14ac:dyDescent="0.2">
      <c r="B53" s="10" t="s">
        <v>67</v>
      </c>
      <c r="C53" s="67">
        <f>+'Q12'!C53/'Q2'!C53*100</f>
        <v>28.014888725543862</v>
      </c>
      <c r="D53" s="12">
        <f>+'Q12'!D53/'Q2'!D53*100</f>
        <v>13.128964059196619</v>
      </c>
      <c r="E53" s="12">
        <f>+'Q12'!E53/'Q2'!E53*100</f>
        <v>25.636626816061757</v>
      </c>
      <c r="F53" s="12">
        <f>+'Q12'!F53/'Q2'!F53*100</f>
        <v>42.65212026754984</v>
      </c>
      <c r="G53" s="12">
        <f>+'Q12'!G53/'Q2'!G53*100</f>
        <v>64.739378011388524</v>
      </c>
      <c r="H53" s="12">
        <f>+'Q12'!H53/'Q2'!H53*100</f>
        <v>50.050556117290192</v>
      </c>
    </row>
    <row r="54" spans="2:8" ht="14.1" customHeight="1" x14ac:dyDescent="0.2">
      <c r="B54" s="88" t="s">
        <v>68</v>
      </c>
      <c r="C54" s="150">
        <f>+'Q12'!C54/'Q2'!C54*100</f>
        <v>9.6551724137931032</v>
      </c>
      <c r="D54" s="151">
        <f>+'Q12'!D54/'Q2'!D54*100</f>
        <v>7.4074074074074066</v>
      </c>
      <c r="E54" s="151">
        <f>+'Q12'!E54/'Q2'!E54*100</f>
        <v>10.989010989010989</v>
      </c>
      <c r="F54" s="160" t="s">
        <v>100</v>
      </c>
      <c r="G54" s="160" t="s">
        <v>100</v>
      </c>
      <c r="H54" s="160" t="s">
        <v>100</v>
      </c>
    </row>
    <row r="55" spans="2:8" ht="3.75" customHeight="1" x14ac:dyDescent="0.2"/>
    <row r="56" spans="2:8" x14ac:dyDescent="0.2">
      <c r="B56" s="33" t="s">
        <v>242</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58"/>
  <sheetViews>
    <sheetView workbookViewId="0"/>
  </sheetViews>
  <sheetFormatPr defaultColWidth="9.140625" defaultRowHeight="12.75" outlineLevelRow="1" x14ac:dyDescent="0.2"/>
  <cols>
    <col min="1" max="1" width="2.5703125" style="1" customWidth="1"/>
    <col min="2" max="2" width="61" style="1" customWidth="1"/>
    <col min="3" max="3" width="11.5703125" style="3" customWidth="1"/>
    <col min="4" max="4" width="12.5703125" style="3" customWidth="1"/>
    <col min="5" max="5" width="10.85546875" style="3" customWidth="1"/>
    <col min="6" max="6" width="11.28515625" style="3" customWidth="1"/>
    <col min="7" max="7" width="2" style="1" customWidth="1"/>
    <col min="8" max="193" width="9.140625" style="1"/>
    <col min="194" max="194" width="51.140625" style="1" customWidth="1"/>
    <col min="195" max="202" width="9.7109375" style="1" customWidth="1"/>
    <col min="203" max="449" width="9.140625" style="1"/>
    <col min="450" max="450" width="51.140625" style="1" customWidth="1"/>
    <col min="451" max="458" width="9.7109375" style="1" customWidth="1"/>
    <col min="459" max="705" width="9.140625" style="1"/>
    <col min="706" max="706" width="51.140625" style="1" customWidth="1"/>
    <col min="707" max="714" width="9.7109375" style="1" customWidth="1"/>
    <col min="715" max="961" width="9.140625" style="1"/>
    <col min="962" max="962" width="51.140625" style="1" customWidth="1"/>
    <col min="963" max="970" width="9.7109375" style="1" customWidth="1"/>
    <col min="971" max="1217" width="9.140625" style="1"/>
    <col min="1218" max="1218" width="51.140625" style="1" customWidth="1"/>
    <col min="1219" max="1226" width="9.7109375" style="1" customWidth="1"/>
    <col min="1227" max="1473" width="9.140625" style="1"/>
    <col min="1474" max="1474" width="51.140625" style="1" customWidth="1"/>
    <col min="1475" max="1482" width="9.7109375" style="1" customWidth="1"/>
    <col min="1483" max="1729" width="9.140625" style="1"/>
    <col min="1730" max="1730" width="51.140625" style="1" customWidth="1"/>
    <col min="1731" max="1738" width="9.7109375" style="1" customWidth="1"/>
    <col min="1739" max="1985" width="9.140625" style="1"/>
    <col min="1986" max="1986" width="51.140625" style="1" customWidth="1"/>
    <col min="1987" max="1994" width="9.7109375" style="1" customWidth="1"/>
    <col min="1995" max="2241" width="9.140625" style="1"/>
    <col min="2242" max="2242" width="51.140625" style="1" customWidth="1"/>
    <col min="2243" max="2250" width="9.7109375" style="1" customWidth="1"/>
    <col min="2251" max="2497" width="9.140625" style="1"/>
    <col min="2498" max="2498" width="51.140625" style="1" customWidth="1"/>
    <col min="2499" max="2506" width="9.7109375" style="1" customWidth="1"/>
    <col min="2507" max="2753" width="9.140625" style="1"/>
    <col min="2754" max="2754" width="51.140625" style="1" customWidth="1"/>
    <col min="2755" max="2762" width="9.7109375" style="1" customWidth="1"/>
    <col min="2763" max="3009" width="9.140625" style="1"/>
    <col min="3010" max="3010" width="51.140625" style="1" customWidth="1"/>
    <col min="3011" max="3018" width="9.7109375" style="1" customWidth="1"/>
    <col min="3019" max="3265" width="9.140625" style="1"/>
    <col min="3266" max="3266" width="51.140625" style="1" customWidth="1"/>
    <col min="3267" max="3274" width="9.7109375" style="1" customWidth="1"/>
    <col min="3275" max="3521" width="9.140625" style="1"/>
    <col min="3522" max="3522" width="51.140625" style="1" customWidth="1"/>
    <col min="3523" max="3530" width="9.7109375" style="1" customWidth="1"/>
    <col min="3531" max="3777" width="9.140625" style="1"/>
    <col min="3778" max="3778" width="51.140625" style="1" customWidth="1"/>
    <col min="3779" max="3786" width="9.7109375" style="1" customWidth="1"/>
    <col min="3787" max="4033" width="9.140625" style="1"/>
    <col min="4034" max="4034" width="51.140625" style="1" customWidth="1"/>
    <col min="4035" max="4042" width="9.7109375" style="1" customWidth="1"/>
    <col min="4043" max="4289" width="9.140625" style="1"/>
    <col min="4290" max="4290" width="51.140625" style="1" customWidth="1"/>
    <col min="4291" max="4298" width="9.7109375" style="1" customWidth="1"/>
    <col min="4299" max="4545" width="9.140625" style="1"/>
    <col min="4546" max="4546" width="51.140625" style="1" customWidth="1"/>
    <col min="4547" max="4554" width="9.7109375" style="1" customWidth="1"/>
    <col min="4555" max="4801" width="9.140625" style="1"/>
    <col min="4802" max="4802" width="51.140625" style="1" customWidth="1"/>
    <col min="4803" max="4810" width="9.7109375" style="1" customWidth="1"/>
    <col min="4811" max="5057" width="9.140625" style="1"/>
    <col min="5058" max="5058" width="51.140625" style="1" customWidth="1"/>
    <col min="5059" max="5066" width="9.7109375" style="1" customWidth="1"/>
    <col min="5067" max="5313" width="9.140625" style="1"/>
    <col min="5314" max="5314" width="51.140625" style="1" customWidth="1"/>
    <col min="5315" max="5322" width="9.7109375" style="1" customWidth="1"/>
    <col min="5323" max="5569" width="9.140625" style="1"/>
    <col min="5570" max="5570" width="51.140625" style="1" customWidth="1"/>
    <col min="5571" max="5578" width="9.7109375" style="1" customWidth="1"/>
    <col min="5579" max="5825" width="9.140625" style="1"/>
    <col min="5826" max="5826" width="51.140625" style="1" customWidth="1"/>
    <col min="5827" max="5834" width="9.7109375" style="1" customWidth="1"/>
    <col min="5835" max="6081" width="9.140625" style="1"/>
    <col min="6082" max="6082" width="51.140625" style="1" customWidth="1"/>
    <col min="6083" max="6090" width="9.7109375" style="1" customWidth="1"/>
    <col min="6091" max="6337" width="9.140625" style="1"/>
    <col min="6338" max="6338" width="51.140625" style="1" customWidth="1"/>
    <col min="6339" max="6346" width="9.7109375" style="1" customWidth="1"/>
    <col min="6347" max="6593" width="9.140625" style="1"/>
    <col min="6594" max="6594" width="51.140625" style="1" customWidth="1"/>
    <col min="6595" max="6602" width="9.7109375" style="1" customWidth="1"/>
    <col min="6603" max="6849" width="9.140625" style="1"/>
    <col min="6850" max="6850" width="51.140625" style="1" customWidth="1"/>
    <col min="6851" max="6858" width="9.7109375" style="1" customWidth="1"/>
    <col min="6859" max="7105" width="9.140625" style="1"/>
    <col min="7106" max="7106" width="51.140625" style="1" customWidth="1"/>
    <col min="7107" max="7114" width="9.7109375" style="1" customWidth="1"/>
    <col min="7115" max="7361" width="9.140625" style="1"/>
    <col min="7362" max="7362" width="51.140625" style="1" customWidth="1"/>
    <col min="7363" max="7370" width="9.7109375" style="1" customWidth="1"/>
    <col min="7371" max="7617" width="9.140625" style="1"/>
    <col min="7618" max="7618" width="51.140625" style="1" customWidth="1"/>
    <col min="7619" max="7626" width="9.7109375" style="1" customWidth="1"/>
    <col min="7627" max="7873" width="9.140625" style="1"/>
    <col min="7874" max="7874" width="51.140625" style="1" customWidth="1"/>
    <col min="7875" max="7882" width="9.7109375" style="1" customWidth="1"/>
    <col min="7883" max="8129" width="9.140625" style="1"/>
    <col min="8130" max="8130" width="51.140625" style="1" customWidth="1"/>
    <col min="8131" max="8138" width="9.7109375" style="1" customWidth="1"/>
    <col min="8139" max="8385" width="9.140625" style="1"/>
    <col min="8386" max="8386" width="51.140625" style="1" customWidth="1"/>
    <col min="8387" max="8394" width="9.7109375" style="1" customWidth="1"/>
    <col min="8395" max="8641" width="9.140625" style="1"/>
    <col min="8642" max="8642" width="51.140625" style="1" customWidth="1"/>
    <col min="8643" max="8650" width="9.7109375" style="1" customWidth="1"/>
    <col min="8651" max="8897" width="9.140625" style="1"/>
    <col min="8898" max="8898" width="51.140625" style="1" customWidth="1"/>
    <col min="8899" max="8906" width="9.7109375" style="1" customWidth="1"/>
    <col min="8907" max="9153" width="9.140625" style="1"/>
    <col min="9154" max="9154" width="51.140625" style="1" customWidth="1"/>
    <col min="9155" max="9162" width="9.7109375" style="1" customWidth="1"/>
    <col min="9163" max="9409" width="9.140625" style="1"/>
    <col min="9410" max="9410" width="51.140625" style="1" customWidth="1"/>
    <col min="9411" max="9418" width="9.7109375" style="1" customWidth="1"/>
    <col min="9419" max="9665" width="9.140625" style="1"/>
    <col min="9666" max="9666" width="51.140625" style="1" customWidth="1"/>
    <col min="9667" max="9674" width="9.7109375" style="1" customWidth="1"/>
    <col min="9675" max="9921" width="9.140625" style="1"/>
    <col min="9922" max="9922" width="51.140625" style="1" customWidth="1"/>
    <col min="9923" max="9930" width="9.7109375" style="1" customWidth="1"/>
    <col min="9931" max="10177" width="9.140625" style="1"/>
    <col min="10178" max="10178" width="51.140625" style="1" customWidth="1"/>
    <col min="10179" max="10186" width="9.7109375" style="1" customWidth="1"/>
    <col min="10187" max="10433" width="9.140625" style="1"/>
    <col min="10434" max="10434" width="51.140625" style="1" customWidth="1"/>
    <col min="10435" max="10442" width="9.7109375" style="1" customWidth="1"/>
    <col min="10443" max="10689" width="9.140625" style="1"/>
    <col min="10690" max="10690" width="51.140625" style="1" customWidth="1"/>
    <col min="10691" max="10698" width="9.7109375" style="1" customWidth="1"/>
    <col min="10699" max="10945" width="9.140625" style="1"/>
    <col min="10946" max="10946" width="51.140625" style="1" customWidth="1"/>
    <col min="10947" max="10954" width="9.7109375" style="1" customWidth="1"/>
    <col min="10955" max="11201" width="9.140625" style="1"/>
    <col min="11202" max="11202" width="51.140625" style="1" customWidth="1"/>
    <col min="11203" max="11210" width="9.7109375" style="1" customWidth="1"/>
    <col min="11211" max="11457" width="9.140625" style="1"/>
    <col min="11458" max="11458" width="51.140625" style="1" customWidth="1"/>
    <col min="11459" max="11466" width="9.7109375" style="1" customWidth="1"/>
    <col min="11467" max="11713" width="9.140625" style="1"/>
    <col min="11714" max="11714" width="51.140625" style="1" customWidth="1"/>
    <col min="11715" max="11722" width="9.7109375" style="1" customWidth="1"/>
    <col min="11723" max="11969" width="9.140625" style="1"/>
    <col min="11970" max="11970" width="51.140625" style="1" customWidth="1"/>
    <col min="11971" max="11978" width="9.7109375" style="1" customWidth="1"/>
    <col min="11979" max="12225" width="9.140625" style="1"/>
    <col min="12226" max="12226" width="51.140625" style="1" customWidth="1"/>
    <col min="12227" max="12234" width="9.7109375" style="1" customWidth="1"/>
    <col min="12235" max="12481" width="9.140625" style="1"/>
    <col min="12482" max="12482" width="51.140625" style="1" customWidth="1"/>
    <col min="12483" max="12490" width="9.7109375" style="1" customWidth="1"/>
    <col min="12491" max="12737" width="9.140625" style="1"/>
    <col min="12738" max="12738" width="51.140625" style="1" customWidth="1"/>
    <col min="12739" max="12746" width="9.7109375" style="1" customWidth="1"/>
    <col min="12747" max="12993" width="9.140625" style="1"/>
    <col min="12994" max="12994" width="51.140625" style="1" customWidth="1"/>
    <col min="12995" max="13002" width="9.7109375" style="1" customWidth="1"/>
    <col min="13003" max="13249" width="9.140625" style="1"/>
    <col min="13250" max="13250" width="51.140625" style="1" customWidth="1"/>
    <col min="13251" max="13258" width="9.7109375" style="1" customWidth="1"/>
    <col min="13259" max="13505" width="9.140625" style="1"/>
    <col min="13506" max="13506" width="51.140625" style="1" customWidth="1"/>
    <col min="13507" max="13514" width="9.7109375" style="1" customWidth="1"/>
    <col min="13515" max="13761" width="9.140625" style="1"/>
    <col min="13762" max="13762" width="51.140625" style="1" customWidth="1"/>
    <col min="13763" max="13770" width="9.7109375" style="1" customWidth="1"/>
    <col min="13771" max="14017" width="9.140625" style="1"/>
    <col min="14018" max="14018" width="51.140625" style="1" customWidth="1"/>
    <col min="14019" max="14026" width="9.7109375" style="1" customWidth="1"/>
    <col min="14027" max="14273" width="9.140625" style="1"/>
    <col min="14274" max="14274" width="51.140625" style="1" customWidth="1"/>
    <col min="14275" max="14282" width="9.7109375" style="1" customWidth="1"/>
    <col min="14283" max="14529" width="9.140625" style="1"/>
    <col min="14530" max="14530" width="51.140625" style="1" customWidth="1"/>
    <col min="14531" max="14538" width="9.7109375" style="1" customWidth="1"/>
    <col min="14539" max="14785" width="9.140625" style="1"/>
    <col min="14786" max="14786" width="51.140625" style="1" customWidth="1"/>
    <col min="14787" max="14794" width="9.7109375" style="1" customWidth="1"/>
    <col min="14795" max="15041" width="9.140625" style="1"/>
    <col min="15042" max="15042" width="51.140625" style="1" customWidth="1"/>
    <col min="15043" max="15050" width="9.7109375" style="1" customWidth="1"/>
    <col min="15051" max="15297" width="9.140625" style="1"/>
    <col min="15298" max="15298" width="51.140625" style="1" customWidth="1"/>
    <col min="15299" max="15306" width="9.7109375" style="1" customWidth="1"/>
    <col min="15307" max="15553" width="9.140625" style="1"/>
    <col min="15554" max="15554" width="51.140625" style="1" customWidth="1"/>
    <col min="15555" max="15562" width="9.7109375" style="1" customWidth="1"/>
    <col min="15563" max="15809" width="9.140625" style="1"/>
    <col min="15810" max="15810" width="51.140625" style="1" customWidth="1"/>
    <col min="15811" max="15818" width="9.7109375" style="1" customWidth="1"/>
    <col min="15819" max="16384" width="9.140625" style="1"/>
  </cols>
  <sheetData>
    <row r="1" spans="2:9" ht="17.25" customHeight="1" x14ac:dyDescent="0.2">
      <c r="B1" s="41"/>
      <c r="C1" s="42"/>
      <c r="D1" s="43"/>
      <c r="E1" s="1"/>
      <c r="F1" s="37" t="s">
        <v>174</v>
      </c>
    </row>
    <row r="2" spans="2:9" ht="27.75" customHeight="1" x14ac:dyDescent="0.2">
      <c r="B2" s="168" t="s">
        <v>175</v>
      </c>
      <c r="C2" s="168"/>
      <c r="D2" s="168"/>
      <c r="E2" s="168"/>
      <c r="F2" s="168"/>
    </row>
    <row r="3" spans="2:9" ht="15.75" customHeight="1" x14ac:dyDescent="0.2">
      <c r="B3" s="169">
        <v>2023</v>
      </c>
      <c r="C3" s="169"/>
      <c r="D3" s="169"/>
      <c r="E3" s="169"/>
      <c r="F3" s="1"/>
    </row>
    <row r="4" spans="2:9" ht="15" customHeight="1" x14ac:dyDescent="0.2">
      <c r="B4" s="10" t="s">
        <v>115</v>
      </c>
      <c r="C4" s="11"/>
      <c r="D4" s="16"/>
      <c r="E4" s="11"/>
      <c r="F4" s="1"/>
    </row>
    <row r="5" spans="2:9" ht="21" customHeight="1" x14ac:dyDescent="0.2">
      <c r="B5" s="38" t="s">
        <v>73</v>
      </c>
      <c r="C5" s="170" t="s">
        <v>74</v>
      </c>
      <c r="D5" s="170" t="s">
        <v>75</v>
      </c>
      <c r="E5" s="170" t="s">
        <v>11</v>
      </c>
      <c r="F5" s="170" t="s">
        <v>9</v>
      </c>
    </row>
    <row r="6" spans="2:9" ht="31.9" customHeight="1" x14ac:dyDescent="0.2">
      <c r="B6" s="44" t="s">
        <v>46</v>
      </c>
      <c r="C6" s="170" t="s">
        <v>10</v>
      </c>
      <c r="D6" s="170" t="s">
        <v>10</v>
      </c>
      <c r="E6" s="170" t="s">
        <v>11</v>
      </c>
      <c r="F6" s="170" t="s">
        <v>9</v>
      </c>
    </row>
    <row r="7" spans="2:9" ht="14.1" customHeight="1" x14ac:dyDescent="0.2">
      <c r="B7" s="41" t="s">
        <v>0</v>
      </c>
      <c r="C7" s="40">
        <v>1180122</v>
      </c>
      <c r="D7" s="40">
        <v>101747</v>
      </c>
      <c r="E7" s="40">
        <v>54142</v>
      </c>
      <c r="F7" s="40">
        <v>92120</v>
      </c>
      <c r="I7" s="7"/>
    </row>
    <row r="8" spans="2:9" ht="14.1" customHeight="1" x14ac:dyDescent="0.2">
      <c r="B8" s="10" t="s">
        <v>53</v>
      </c>
      <c r="C8" s="15">
        <v>14214</v>
      </c>
      <c r="D8" s="15">
        <v>1046</v>
      </c>
      <c r="E8" s="15">
        <v>197</v>
      </c>
      <c r="F8" s="15">
        <v>1530</v>
      </c>
    </row>
    <row r="9" spans="2:9" ht="14.1" customHeight="1" x14ac:dyDescent="0.2">
      <c r="B9" s="10" t="s">
        <v>47</v>
      </c>
      <c r="C9" s="15">
        <v>5012</v>
      </c>
      <c r="D9" s="15">
        <v>114</v>
      </c>
      <c r="E9" s="15">
        <v>23</v>
      </c>
      <c r="F9" s="15">
        <v>126</v>
      </c>
    </row>
    <row r="10" spans="2:9" ht="14.1" customHeight="1" x14ac:dyDescent="0.2">
      <c r="B10" s="10" t="s">
        <v>48</v>
      </c>
      <c r="C10" s="14">
        <f>+SUM(C11:C34)</f>
        <v>278869</v>
      </c>
      <c r="D10" s="14">
        <f t="shared" ref="D10:F10" si="0">+SUM(D11:D34)</f>
        <v>24515</v>
      </c>
      <c r="E10" s="14">
        <f t="shared" si="0"/>
        <v>11830</v>
      </c>
      <c r="F10" s="14">
        <f t="shared" si="0"/>
        <v>18051</v>
      </c>
    </row>
    <row r="11" spans="2:9" s="100" customFormat="1" ht="14.1" hidden="1" customHeight="1" outlineLevel="1" x14ac:dyDescent="0.25">
      <c r="B11" s="101" t="s">
        <v>292</v>
      </c>
      <c r="C11" s="114">
        <v>35000</v>
      </c>
      <c r="D11" s="112">
        <v>694</v>
      </c>
      <c r="E11" s="112">
        <v>418</v>
      </c>
      <c r="F11" s="112">
        <v>1827</v>
      </c>
      <c r="G11" s="14"/>
      <c r="H11" s="14"/>
      <c r="I11" s="14"/>
    </row>
    <row r="12" spans="2:9" s="100" customFormat="1" ht="14.1" hidden="1" customHeight="1" outlineLevel="1" x14ac:dyDescent="0.25">
      <c r="B12" s="101" t="s">
        <v>293</v>
      </c>
      <c r="C12" s="114">
        <v>5428</v>
      </c>
      <c r="D12" s="112">
        <v>1188</v>
      </c>
      <c r="E12" s="112">
        <v>184</v>
      </c>
      <c r="F12" s="112">
        <v>618</v>
      </c>
      <c r="G12" s="14"/>
      <c r="H12" s="14"/>
      <c r="I12" s="14"/>
    </row>
    <row r="13" spans="2:9" s="100" customFormat="1" ht="14.1" hidden="1" customHeight="1" outlineLevel="1" x14ac:dyDescent="0.25">
      <c r="B13" s="101" t="s">
        <v>294</v>
      </c>
      <c r="C13" s="114">
        <v>305</v>
      </c>
      <c r="D13" s="112" t="s">
        <v>100</v>
      </c>
      <c r="E13" s="112" t="s">
        <v>100</v>
      </c>
      <c r="F13" s="112" t="s">
        <v>100</v>
      </c>
      <c r="G13" s="14"/>
      <c r="H13" s="14"/>
      <c r="I13" s="14"/>
    </row>
    <row r="14" spans="2:9" s="100" customFormat="1" ht="14.1" hidden="1" customHeight="1" outlineLevel="1" x14ac:dyDescent="0.25">
      <c r="B14" s="101" t="s">
        <v>295</v>
      </c>
      <c r="C14" s="114">
        <v>16289</v>
      </c>
      <c r="D14" s="112">
        <v>1571</v>
      </c>
      <c r="E14" s="112">
        <v>698</v>
      </c>
      <c r="F14" s="112">
        <v>1184</v>
      </c>
      <c r="G14" s="14"/>
      <c r="H14" s="14"/>
      <c r="I14" s="14"/>
    </row>
    <row r="15" spans="2:9" s="100" customFormat="1" ht="14.1" hidden="1" customHeight="1" outlineLevel="1" x14ac:dyDescent="0.25">
      <c r="B15" s="101" t="s">
        <v>296</v>
      </c>
      <c r="C15" s="114">
        <v>17646</v>
      </c>
      <c r="D15" s="112">
        <v>1064</v>
      </c>
      <c r="E15" s="112">
        <v>415</v>
      </c>
      <c r="F15" s="112">
        <v>1635</v>
      </c>
      <c r="G15" s="14"/>
      <c r="H15" s="14"/>
      <c r="I15" s="14"/>
    </row>
    <row r="16" spans="2:9" s="100" customFormat="1" ht="14.1" hidden="1" customHeight="1" outlineLevel="1" x14ac:dyDescent="0.25">
      <c r="B16" s="101" t="s">
        <v>297</v>
      </c>
      <c r="C16" s="114">
        <v>11682</v>
      </c>
      <c r="D16" s="112">
        <v>914</v>
      </c>
      <c r="E16" s="112">
        <v>555</v>
      </c>
      <c r="F16" s="112">
        <v>1241</v>
      </c>
      <c r="G16" s="14"/>
      <c r="H16" s="14"/>
      <c r="I16" s="14"/>
    </row>
    <row r="17" spans="2:9" s="100" customFormat="1" ht="14.1" hidden="1" customHeight="1" outlineLevel="1" x14ac:dyDescent="0.25">
      <c r="B17" s="101" t="s">
        <v>298</v>
      </c>
      <c r="C17" s="114">
        <v>10381</v>
      </c>
      <c r="D17" s="112">
        <v>949</v>
      </c>
      <c r="E17" s="112">
        <v>227</v>
      </c>
      <c r="F17" s="112">
        <v>584</v>
      </c>
      <c r="G17" s="14"/>
      <c r="H17" s="14"/>
      <c r="I17" s="14"/>
    </row>
    <row r="18" spans="2:9" s="100" customFormat="1" ht="14.1" hidden="1" customHeight="1" outlineLevel="1" x14ac:dyDescent="0.25">
      <c r="B18" s="101" t="s">
        <v>299</v>
      </c>
      <c r="C18" s="114">
        <v>9074</v>
      </c>
      <c r="D18" s="112">
        <v>304</v>
      </c>
      <c r="E18" s="112">
        <v>159</v>
      </c>
      <c r="F18" s="112">
        <v>359</v>
      </c>
      <c r="G18" s="14"/>
      <c r="H18" s="14"/>
      <c r="I18" s="14"/>
    </row>
    <row r="19" spans="2:9" s="100" customFormat="1" ht="14.1" hidden="1" customHeight="1" outlineLevel="1" x14ac:dyDescent="0.25">
      <c r="B19" s="101" t="s">
        <v>300</v>
      </c>
      <c r="C19" s="114">
        <v>3272</v>
      </c>
      <c r="D19" s="112">
        <v>282</v>
      </c>
      <c r="E19" s="112">
        <v>314</v>
      </c>
      <c r="F19" s="112">
        <v>292</v>
      </c>
      <c r="G19" s="14"/>
      <c r="H19" s="14"/>
      <c r="I19" s="14"/>
    </row>
    <row r="20" spans="2:9" s="100" customFormat="1" ht="14.1" hidden="1" customHeight="1" outlineLevel="1" x14ac:dyDescent="0.25">
      <c r="B20" s="101" t="s">
        <v>301</v>
      </c>
      <c r="C20" s="114">
        <v>968</v>
      </c>
      <c r="D20" s="112" t="s">
        <v>100</v>
      </c>
      <c r="E20" s="112">
        <v>150</v>
      </c>
      <c r="F20" s="112" t="s">
        <v>100</v>
      </c>
      <c r="G20" s="14"/>
      <c r="H20" s="14"/>
      <c r="I20" s="14"/>
    </row>
    <row r="21" spans="2:9" s="100" customFormat="1" ht="14.1" hidden="1" customHeight="1" outlineLevel="1" x14ac:dyDescent="0.25">
      <c r="B21" s="101" t="s">
        <v>302</v>
      </c>
      <c r="C21" s="114">
        <v>8702</v>
      </c>
      <c r="D21" s="112">
        <v>393</v>
      </c>
      <c r="E21" s="112">
        <v>381</v>
      </c>
      <c r="F21" s="112">
        <v>457</v>
      </c>
      <c r="G21" s="14"/>
      <c r="H21" s="14"/>
      <c r="I21" s="14"/>
    </row>
    <row r="22" spans="2:9" s="100" customFormat="1" ht="14.1" hidden="1" customHeight="1" outlineLevel="1" x14ac:dyDescent="0.25">
      <c r="B22" s="101" t="s">
        <v>303</v>
      </c>
      <c r="C22" s="114">
        <v>7700</v>
      </c>
      <c r="D22" s="112">
        <v>178</v>
      </c>
      <c r="E22" s="112">
        <v>1721</v>
      </c>
      <c r="F22" s="112">
        <v>532</v>
      </c>
      <c r="G22" s="14"/>
      <c r="H22" s="14"/>
      <c r="I22" s="14"/>
    </row>
    <row r="23" spans="2:9" s="100" customFormat="1" ht="14.1" hidden="1" customHeight="1" outlineLevel="1" x14ac:dyDescent="0.25">
      <c r="B23" s="101" t="s">
        <v>304</v>
      </c>
      <c r="C23" s="114">
        <v>15894</v>
      </c>
      <c r="D23" s="112">
        <v>835</v>
      </c>
      <c r="E23" s="112">
        <v>969</v>
      </c>
      <c r="F23" s="112">
        <v>554</v>
      </c>
      <c r="G23" s="14"/>
      <c r="H23" s="14"/>
      <c r="I23" s="14"/>
    </row>
    <row r="24" spans="2:9" s="100" customFormat="1" ht="14.1" hidden="1" customHeight="1" outlineLevel="1" x14ac:dyDescent="0.25">
      <c r="B24" s="101" t="s">
        <v>305</v>
      </c>
      <c r="C24" s="114">
        <v>16197</v>
      </c>
      <c r="D24" s="112">
        <v>1047</v>
      </c>
      <c r="E24" s="112">
        <v>462</v>
      </c>
      <c r="F24" s="112">
        <v>807</v>
      </c>
      <c r="G24" s="14"/>
      <c r="H24" s="14"/>
      <c r="I24" s="14"/>
    </row>
    <row r="25" spans="2:9" s="100" customFormat="1" ht="14.1" hidden="1" customHeight="1" outlineLevel="1" x14ac:dyDescent="0.25">
      <c r="B25" s="101" t="s">
        <v>306</v>
      </c>
      <c r="C25" s="114">
        <v>6001</v>
      </c>
      <c r="D25" s="112">
        <v>224</v>
      </c>
      <c r="E25" s="112">
        <v>134</v>
      </c>
      <c r="F25" s="112">
        <v>155</v>
      </c>
      <c r="G25" s="14"/>
      <c r="H25" s="14"/>
      <c r="I25" s="14"/>
    </row>
    <row r="26" spans="2:9" s="100" customFormat="1" ht="14.1" hidden="1" customHeight="1" outlineLevel="1" x14ac:dyDescent="0.25">
      <c r="B26" s="101" t="s">
        <v>307</v>
      </c>
      <c r="C26" s="114">
        <v>31041</v>
      </c>
      <c r="D26" s="112">
        <v>2050</v>
      </c>
      <c r="E26" s="112">
        <v>752</v>
      </c>
      <c r="F26" s="112">
        <v>3131</v>
      </c>
      <c r="G26" s="14"/>
      <c r="H26" s="14"/>
      <c r="I26" s="14"/>
    </row>
    <row r="27" spans="2:9" s="100" customFormat="1" ht="14.1" hidden="1" customHeight="1" outlineLevel="1" x14ac:dyDescent="0.25">
      <c r="B27" s="101" t="s">
        <v>308</v>
      </c>
      <c r="C27" s="114">
        <v>6769</v>
      </c>
      <c r="D27" s="112">
        <v>3971</v>
      </c>
      <c r="E27" s="112">
        <v>467</v>
      </c>
      <c r="F27" s="112">
        <v>255</v>
      </c>
      <c r="G27" s="14"/>
      <c r="H27" s="14"/>
      <c r="I27" s="14"/>
    </row>
    <row r="28" spans="2:9" s="100" customFormat="1" ht="14.1" hidden="1" customHeight="1" outlineLevel="1" x14ac:dyDescent="0.25">
      <c r="B28" s="101" t="s">
        <v>309</v>
      </c>
      <c r="C28" s="114">
        <v>9882</v>
      </c>
      <c r="D28" s="112">
        <v>1742</v>
      </c>
      <c r="E28" s="112">
        <v>896</v>
      </c>
      <c r="F28" s="112">
        <v>233</v>
      </c>
      <c r="G28" s="14"/>
      <c r="H28" s="14"/>
      <c r="I28" s="14"/>
    </row>
    <row r="29" spans="2:9" s="100" customFormat="1" ht="14.1" hidden="1" customHeight="1" outlineLevel="1" x14ac:dyDescent="0.25">
      <c r="B29" s="101" t="s">
        <v>310</v>
      </c>
      <c r="C29" s="114">
        <v>12272</v>
      </c>
      <c r="D29" s="112">
        <v>1056</v>
      </c>
      <c r="E29" s="112">
        <v>832</v>
      </c>
      <c r="F29" s="112">
        <v>940</v>
      </c>
      <c r="G29" s="14"/>
      <c r="H29" s="14"/>
      <c r="I29" s="14"/>
    </row>
    <row r="30" spans="2:9" s="100" customFormat="1" ht="14.1" hidden="1" customHeight="1" outlineLevel="1" x14ac:dyDescent="0.25">
      <c r="B30" s="101" t="s">
        <v>311</v>
      </c>
      <c r="C30" s="114">
        <v>27365</v>
      </c>
      <c r="D30" s="112">
        <v>2204</v>
      </c>
      <c r="E30" s="112">
        <v>1076</v>
      </c>
      <c r="F30" s="112">
        <v>1712</v>
      </c>
      <c r="G30" s="14"/>
      <c r="H30" s="14"/>
      <c r="I30" s="14"/>
    </row>
    <row r="31" spans="2:9" s="100" customFormat="1" ht="14.1" hidden="1" customHeight="1" outlineLevel="1" x14ac:dyDescent="0.25">
      <c r="B31" s="101" t="s">
        <v>312</v>
      </c>
      <c r="C31" s="114">
        <v>4411</v>
      </c>
      <c r="D31" s="112">
        <v>335</v>
      </c>
      <c r="E31" s="112">
        <v>75</v>
      </c>
      <c r="F31" s="112">
        <v>96</v>
      </c>
      <c r="G31" s="14"/>
      <c r="H31" s="14"/>
      <c r="I31" s="14"/>
    </row>
    <row r="32" spans="2:9" s="100" customFormat="1" ht="14.1" hidden="1" customHeight="1" outlineLevel="1" x14ac:dyDescent="0.25">
      <c r="B32" s="101" t="s">
        <v>313</v>
      </c>
      <c r="C32" s="114">
        <v>7329</v>
      </c>
      <c r="D32" s="112">
        <v>1708</v>
      </c>
      <c r="E32" s="112">
        <v>365</v>
      </c>
      <c r="F32" s="112">
        <v>473</v>
      </c>
      <c r="G32" s="14"/>
      <c r="H32" s="14"/>
      <c r="I32" s="14"/>
    </row>
    <row r="33" spans="2:9" s="100" customFormat="1" ht="14.1" hidden="1" customHeight="1" outlineLevel="1" x14ac:dyDescent="0.25">
      <c r="B33" s="101" t="s">
        <v>314</v>
      </c>
      <c r="C33" s="114">
        <v>7436</v>
      </c>
      <c r="D33" s="112">
        <v>75</v>
      </c>
      <c r="E33" s="112">
        <v>35</v>
      </c>
      <c r="F33" s="112">
        <v>516</v>
      </c>
      <c r="G33" s="14"/>
      <c r="H33" s="14"/>
      <c r="I33" s="14"/>
    </row>
    <row r="34" spans="2:9" s="100" customFormat="1" ht="14.1" hidden="1" customHeight="1" outlineLevel="1" x14ac:dyDescent="0.25">
      <c r="B34" s="101" t="s">
        <v>315</v>
      </c>
      <c r="C34" s="114">
        <v>7825</v>
      </c>
      <c r="D34" s="112">
        <v>1731</v>
      </c>
      <c r="E34" s="112">
        <v>545</v>
      </c>
      <c r="F34" s="112">
        <v>450</v>
      </c>
      <c r="G34" s="14"/>
      <c r="H34" s="14"/>
      <c r="I34" s="14"/>
    </row>
    <row r="35" spans="2:9" ht="14.1" customHeight="1" collapsed="1" x14ac:dyDescent="0.2">
      <c r="B35" s="102" t="s">
        <v>57</v>
      </c>
      <c r="C35" s="80">
        <v>5731</v>
      </c>
      <c r="D35" s="80">
        <v>79</v>
      </c>
      <c r="E35" s="80">
        <v>194</v>
      </c>
      <c r="F35" s="80">
        <v>24</v>
      </c>
      <c r="G35" s="80"/>
      <c r="H35" s="80"/>
    </row>
    <row r="36" spans="2:9" ht="14.1" customHeight="1" x14ac:dyDescent="0.2">
      <c r="B36" s="102" t="s">
        <v>58</v>
      </c>
      <c r="C36" s="80">
        <v>14977</v>
      </c>
      <c r="D36" s="80">
        <v>4646</v>
      </c>
      <c r="E36" s="80">
        <v>685</v>
      </c>
      <c r="F36" s="80">
        <v>499</v>
      </c>
      <c r="G36" s="79"/>
      <c r="H36" s="80"/>
    </row>
    <row r="37" spans="2:9" ht="14.1" customHeight="1" x14ac:dyDescent="0.2">
      <c r="B37" s="104" t="s">
        <v>49</v>
      </c>
      <c r="C37" s="80">
        <v>64438</v>
      </c>
      <c r="D37" s="80">
        <v>6474</v>
      </c>
      <c r="E37" s="80">
        <v>1585</v>
      </c>
      <c r="F37" s="80">
        <v>7203</v>
      </c>
      <c r="G37" s="79"/>
      <c r="H37" s="79"/>
    </row>
    <row r="38" spans="2:9" ht="14.1" customHeight="1" x14ac:dyDescent="0.2">
      <c r="B38" s="102" t="s">
        <v>50</v>
      </c>
      <c r="C38" s="79">
        <f>+C39+C40+C41</f>
        <v>219983</v>
      </c>
      <c r="D38" s="79">
        <f t="shared" ref="D38:F38" si="1">+D39+D40+D41</f>
        <v>23365</v>
      </c>
      <c r="E38" s="79">
        <f t="shared" si="1"/>
        <v>13974</v>
      </c>
      <c r="F38" s="79">
        <f t="shared" si="1"/>
        <v>18049</v>
      </c>
      <c r="G38" s="79"/>
      <c r="H38" s="79"/>
    </row>
    <row r="39" spans="2:9" ht="14.1" hidden="1" customHeight="1" outlineLevel="1" x14ac:dyDescent="0.2">
      <c r="B39" s="101" t="s">
        <v>316</v>
      </c>
      <c r="C39" s="114">
        <v>19342</v>
      </c>
      <c r="D39" s="112">
        <v>426</v>
      </c>
      <c r="E39" s="112">
        <v>234</v>
      </c>
      <c r="F39" s="112">
        <v>2298</v>
      </c>
    </row>
    <row r="40" spans="2:9" ht="14.1" hidden="1" customHeight="1" outlineLevel="1" x14ac:dyDescent="0.2">
      <c r="B40" s="101" t="s">
        <v>317</v>
      </c>
      <c r="C40" s="114">
        <v>60714</v>
      </c>
      <c r="D40" s="112">
        <v>5393</v>
      </c>
      <c r="E40" s="112">
        <v>1602</v>
      </c>
      <c r="F40" s="112">
        <v>8087</v>
      </c>
    </row>
    <row r="41" spans="2:9" ht="14.1" hidden="1" customHeight="1" outlineLevel="1" x14ac:dyDescent="0.2">
      <c r="B41" s="101" t="s">
        <v>318</v>
      </c>
      <c r="C41" s="114">
        <v>139927</v>
      </c>
      <c r="D41" s="112">
        <v>17546</v>
      </c>
      <c r="E41" s="112">
        <v>12138</v>
      </c>
      <c r="F41" s="112">
        <v>7664</v>
      </c>
    </row>
    <row r="42" spans="2:9" ht="14.1" customHeight="1" collapsed="1" x14ac:dyDescent="0.2">
      <c r="B42" s="10" t="s">
        <v>51</v>
      </c>
      <c r="C42" s="15">
        <v>62308</v>
      </c>
      <c r="D42" s="15">
        <v>11081</v>
      </c>
      <c r="E42" s="15">
        <v>2318</v>
      </c>
      <c r="F42" s="15">
        <v>2466</v>
      </c>
    </row>
    <row r="43" spans="2:9" ht="14.1" customHeight="1" x14ac:dyDescent="0.2">
      <c r="B43" s="10" t="s">
        <v>52</v>
      </c>
      <c r="C43" s="15">
        <v>71125</v>
      </c>
      <c r="D43" s="15">
        <v>3598</v>
      </c>
      <c r="E43" s="15">
        <v>4765</v>
      </c>
      <c r="F43" s="15">
        <v>4025</v>
      </c>
    </row>
    <row r="44" spans="2:9" ht="14.1" customHeight="1" x14ac:dyDescent="0.2">
      <c r="B44" s="10" t="s">
        <v>61</v>
      </c>
      <c r="C44" s="15">
        <v>58904</v>
      </c>
      <c r="D44" s="15">
        <v>3747</v>
      </c>
      <c r="E44" s="15">
        <v>2695</v>
      </c>
      <c r="F44" s="15">
        <v>6887</v>
      </c>
    </row>
    <row r="45" spans="2:9" ht="14.1" customHeight="1" x14ac:dyDescent="0.2">
      <c r="B45" s="10" t="s">
        <v>60</v>
      </c>
      <c r="C45" s="15">
        <v>54838</v>
      </c>
      <c r="D45" s="15">
        <v>8213</v>
      </c>
      <c r="E45" s="15">
        <v>8578</v>
      </c>
      <c r="F45" s="15">
        <v>1255</v>
      </c>
    </row>
    <row r="46" spans="2:9" ht="14.1" customHeight="1" x14ac:dyDescent="0.2">
      <c r="B46" s="10" t="s">
        <v>59</v>
      </c>
      <c r="C46" s="15">
        <v>5725</v>
      </c>
      <c r="D46" s="15">
        <v>421</v>
      </c>
      <c r="E46" s="15">
        <v>171</v>
      </c>
      <c r="F46" s="15">
        <v>889</v>
      </c>
    </row>
    <row r="47" spans="2:9" ht="14.1" customHeight="1" x14ac:dyDescent="0.2">
      <c r="B47" s="10" t="s">
        <v>62</v>
      </c>
      <c r="C47" s="15">
        <v>68184</v>
      </c>
      <c r="D47" s="15">
        <v>4575</v>
      </c>
      <c r="E47" s="15">
        <v>2913</v>
      </c>
      <c r="F47" s="15">
        <v>3803</v>
      </c>
    </row>
    <row r="48" spans="2:9" ht="14.1" customHeight="1" x14ac:dyDescent="0.2">
      <c r="B48" s="10" t="s">
        <v>63</v>
      </c>
      <c r="C48" s="15">
        <v>93129</v>
      </c>
      <c r="D48" s="15">
        <v>2318</v>
      </c>
      <c r="E48" s="15">
        <v>1398</v>
      </c>
      <c r="F48" s="15">
        <v>11009</v>
      </c>
    </row>
    <row r="49" spans="2:6" ht="14.1" customHeight="1" x14ac:dyDescent="0.2">
      <c r="B49" s="10" t="s">
        <v>69</v>
      </c>
      <c r="C49" s="15">
        <v>6433</v>
      </c>
      <c r="D49" s="15">
        <v>210</v>
      </c>
      <c r="E49" s="15">
        <v>143</v>
      </c>
      <c r="F49" s="15">
        <v>760</v>
      </c>
    </row>
    <row r="50" spans="2:6" ht="14.1" customHeight="1" x14ac:dyDescent="0.2">
      <c r="B50" s="10" t="s">
        <v>64</v>
      </c>
      <c r="C50" s="15">
        <v>18923</v>
      </c>
      <c r="D50" s="15">
        <v>1213</v>
      </c>
      <c r="E50" s="15">
        <v>214</v>
      </c>
      <c r="F50" s="15">
        <v>1013</v>
      </c>
    </row>
    <row r="51" spans="2:6" ht="14.1" customHeight="1" x14ac:dyDescent="0.2">
      <c r="B51" s="10" t="s">
        <v>65</v>
      </c>
      <c r="C51" s="15">
        <v>113540</v>
      </c>
      <c r="D51" s="15">
        <v>4640</v>
      </c>
      <c r="E51" s="15">
        <v>2136</v>
      </c>
      <c r="F51" s="15">
        <v>12713</v>
      </c>
    </row>
    <row r="52" spans="2:6" ht="14.1" customHeight="1" x14ac:dyDescent="0.2">
      <c r="B52" s="10" t="s">
        <v>66</v>
      </c>
      <c r="C52" s="15">
        <v>7450</v>
      </c>
      <c r="D52" s="15">
        <v>874</v>
      </c>
      <c r="E52" s="15">
        <v>135</v>
      </c>
      <c r="F52" s="15">
        <v>498</v>
      </c>
    </row>
    <row r="53" spans="2:6" ht="14.1" customHeight="1" x14ac:dyDescent="0.2">
      <c r="B53" s="10" t="s">
        <v>67</v>
      </c>
      <c r="C53" s="15">
        <v>16335</v>
      </c>
      <c r="D53" s="15">
        <v>608</v>
      </c>
      <c r="E53" s="15">
        <v>188</v>
      </c>
      <c r="F53" s="15">
        <v>1320</v>
      </c>
    </row>
    <row r="54" spans="2:6" ht="14.1" customHeight="1" x14ac:dyDescent="0.2">
      <c r="B54" s="88" t="s">
        <v>68</v>
      </c>
      <c r="C54" s="145">
        <v>4</v>
      </c>
      <c r="D54" s="145">
        <v>10</v>
      </c>
      <c r="E54" s="147" t="s">
        <v>100</v>
      </c>
      <c r="F54" s="147" t="s">
        <v>100</v>
      </c>
    </row>
    <row r="55" spans="2:6" ht="4.9000000000000004" customHeight="1" x14ac:dyDescent="0.2">
      <c r="B55" s="5"/>
      <c r="C55" s="2"/>
      <c r="D55" s="2"/>
      <c r="E55" s="2"/>
      <c r="F55" s="4"/>
    </row>
    <row r="56" spans="2:6" x14ac:dyDescent="0.2">
      <c r="B56" s="177" t="s">
        <v>132</v>
      </c>
      <c r="C56" s="177"/>
      <c r="D56" s="177"/>
      <c r="E56" s="177"/>
      <c r="F56" s="177"/>
    </row>
    <row r="57" spans="2:6" x14ac:dyDescent="0.2">
      <c r="B57" s="78"/>
      <c r="C57" s="6"/>
      <c r="D57" s="6"/>
      <c r="E57" s="6"/>
      <c r="F57" s="6"/>
    </row>
    <row r="58" spans="2:6" ht="13.9" customHeight="1" x14ac:dyDescent="0.2">
      <c r="B58" s="6"/>
      <c r="C58" s="6"/>
      <c r="D58" s="6"/>
      <c r="E58" s="6"/>
      <c r="F58" s="6"/>
    </row>
  </sheetData>
  <mergeCells count="7">
    <mergeCell ref="B3:E3"/>
    <mergeCell ref="B2:F2"/>
    <mergeCell ref="B56:F56"/>
    <mergeCell ref="C5:C6"/>
    <mergeCell ref="D5:D6"/>
    <mergeCell ref="E5:E6"/>
    <mergeCell ref="F5:F6"/>
  </mergeCells>
  <printOptions horizontalCentered="1"/>
  <pageMargins left="0.11811023622047245" right="0.11811023622047245" top="0.78740157480314965" bottom="0.19685039370078741" header="0.51181102362204722" footer="0.51181102362204722"/>
  <pageSetup paperSize="9" scale="9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57"/>
  <sheetViews>
    <sheetView workbookViewId="0"/>
  </sheetViews>
  <sheetFormatPr defaultColWidth="9.140625" defaultRowHeight="12.75" outlineLevelRow="1" x14ac:dyDescent="0.2"/>
  <cols>
    <col min="1" max="1" width="3.42578125" style="1" customWidth="1"/>
    <col min="2" max="2" width="56.85546875" style="1" customWidth="1"/>
    <col min="3" max="3" width="11.7109375" style="3" customWidth="1"/>
    <col min="4" max="4" width="12.140625" style="3" customWidth="1"/>
    <col min="5" max="5" width="11.5703125" style="3" customWidth="1"/>
    <col min="6" max="6" width="10.7109375" style="3" customWidth="1"/>
    <col min="7" max="168" width="9.140625" style="1"/>
    <col min="169" max="169" width="51.140625" style="1" customWidth="1"/>
    <col min="170" max="177" width="9.7109375" style="1" customWidth="1"/>
    <col min="178" max="424" width="9.140625" style="1"/>
    <col min="425" max="425" width="51.140625" style="1" customWidth="1"/>
    <col min="426" max="433" width="9.7109375" style="1" customWidth="1"/>
    <col min="434" max="680" width="9.140625" style="1"/>
    <col min="681" max="681" width="51.140625" style="1" customWidth="1"/>
    <col min="682" max="689" width="9.7109375" style="1" customWidth="1"/>
    <col min="690" max="936" width="9.140625" style="1"/>
    <col min="937" max="937" width="51.140625" style="1" customWidth="1"/>
    <col min="938" max="945" width="9.7109375" style="1" customWidth="1"/>
    <col min="946" max="1192" width="9.140625" style="1"/>
    <col min="1193" max="1193" width="51.140625" style="1" customWidth="1"/>
    <col min="1194" max="1201" width="9.7109375" style="1" customWidth="1"/>
    <col min="1202" max="1448" width="9.140625" style="1"/>
    <col min="1449" max="1449" width="51.140625" style="1" customWidth="1"/>
    <col min="1450" max="1457" width="9.7109375" style="1" customWidth="1"/>
    <col min="1458" max="1704" width="9.140625" style="1"/>
    <col min="1705" max="1705" width="51.140625" style="1" customWidth="1"/>
    <col min="1706" max="1713" width="9.7109375" style="1" customWidth="1"/>
    <col min="1714" max="1960" width="9.140625" style="1"/>
    <col min="1961" max="1961" width="51.140625" style="1" customWidth="1"/>
    <col min="1962" max="1969" width="9.7109375" style="1" customWidth="1"/>
    <col min="1970" max="2216" width="9.140625" style="1"/>
    <col min="2217" max="2217" width="51.140625" style="1" customWidth="1"/>
    <col min="2218" max="2225" width="9.7109375" style="1" customWidth="1"/>
    <col min="2226" max="2472" width="9.140625" style="1"/>
    <col min="2473" max="2473" width="51.140625" style="1" customWidth="1"/>
    <col min="2474" max="2481" width="9.7109375" style="1" customWidth="1"/>
    <col min="2482" max="2728" width="9.140625" style="1"/>
    <col min="2729" max="2729" width="51.140625" style="1" customWidth="1"/>
    <col min="2730" max="2737" width="9.7109375" style="1" customWidth="1"/>
    <col min="2738" max="2984" width="9.140625" style="1"/>
    <col min="2985" max="2985" width="51.140625" style="1" customWidth="1"/>
    <col min="2986" max="2993" width="9.7109375" style="1" customWidth="1"/>
    <col min="2994" max="3240" width="9.140625" style="1"/>
    <col min="3241" max="3241" width="51.140625" style="1" customWidth="1"/>
    <col min="3242" max="3249" width="9.7109375" style="1" customWidth="1"/>
    <col min="3250" max="3496" width="9.140625" style="1"/>
    <col min="3497" max="3497" width="51.140625" style="1" customWidth="1"/>
    <col min="3498" max="3505" width="9.7109375" style="1" customWidth="1"/>
    <col min="3506" max="3752" width="9.140625" style="1"/>
    <col min="3753" max="3753" width="51.140625" style="1" customWidth="1"/>
    <col min="3754" max="3761" width="9.7109375" style="1" customWidth="1"/>
    <col min="3762" max="4008" width="9.140625" style="1"/>
    <col min="4009" max="4009" width="51.140625" style="1" customWidth="1"/>
    <col min="4010" max="4017" width="9.7109375" style="1" customWidth="1"/>
    <col min="4018" max="4264" width="9.140625" style="1"/>
    <col min="4265" max="4265" width="51.140625" style="1" customWidth="1"/>
    <col min="4266" max="4273" width="9.7109375" style="1" customWidth="1"/>
    <col min="4274" max="4520" width="9.140625" style="1"/>
    <col min="4521" max="4521" width="51.140625" style="1" customWidth="1"/>
    <col min="4522" max="4529" width="9.7109375" style="1" customWidth="1"/>
    <col min="4530" max="4776" width="9.140625" style="1"/>
    <col min="4777" max="4777" width="51.140625" style="1" customWidth="1"/>
    <col min="4778" max="4785" width="9.7109375" style="1" customWidth="1"/>
    <col min="4786" max="5032" width="9.140625" style="1"/>
    <col min="5033" max="5033" width="51.140625" style="1" customWidth="1"/>
    <col min="5034" max="5041" width="9.7109375" style="1" customWidth="1"/>
    <col min="5042" max="5288" width="9.140625" style="1"/>
    <col min="5289" max="5289" width="51.140625" style="1" customWidth="1"/>
    <col min="5290" max="5297" width="9.7109375" style="1" customWidth="1"/>
    <col min="5298" max="5544" width="9.140625" style="1"/>
    <col min="5545" max="5545" width="51.140625" style="1" customWidth="1"/>
    <col min="5546" max="5553" width="9.7109375" style="1" customWidth="1"/>
    <col min="5554" max="5800" width="9.140625" style="1"/>
    <col min="5801" max="5801" width="51.140625" style="1" customWidth="1"/>
    <col min="5802" max="5809" width="9.7109375" style="1" customWidth="1"/>
    <col min="5810" max="6056" width="9.140625" style="1"/>
    <col min="6057" max="6057" width="51.140625" style="1" customWidth="1"/>
    <col min="6058" max="6065" width="9.7109375" style="1" customWidth="1"/>
    <col min="6066" max="6312" width="9.140625" style="1"/>
    <col min="6313" max="6313" width="51.140625" style="1" customWidth="1"/>
    <col min="6314" max="6321" width="9.7109375" style="1" customWidth="1"/>
    <col min="6322" max="6568" width="9.140625" style="1"/>
    <col min="6569" max="6569" width="51.140625" style="1" customWidth="1"/>
    <col min="6570" max="6577" width="9.7109375" style="1" customWidth="1"/>
    <col min="6578" max="6824" width="9.140625" style="1"/>
    <col min="6825" max="6825" width="51.140625" style="1" customWidth="1"/>
    <col min="6826" max="6833" width="9.7109375" style="1" customWidth="1"/>
    <col min="6834" max="7080" width="9.140625" style="1"/>
    <col min="7081" max="7081" width="51.140625" style="1" customWidth="1"/>
    <col min="7082" max="7089" width="9.7109375" style="1" customWidth="1"/>
    <col min="7090" max="7336" width="9.140625" style="1"/>
    <col min="7337" max="7337" width="51.140625" style="1" customWidth="1"/>
    <col min="7338" max="7345" width="9.7109375" style="1" customWidth="1"/>
    <col min="7346" max="7592" width="9.140625" style="1"/>
    <col min="7593" max="7593" width="51.140625" style="1" customWidth="1"/>
    <col min="7594" max="7601" width="9.7109375" style="1" customWidth="1"/>
    <col min="7602" max="7848" width="9.140625" style="1"/>
    <col min="7849" max="7849" width="51.140625" style="1" customWidth="1"/>
    <col min="7850" max="7857" width="9.7109375" style="1" customWidth="1"/>
    <col min="7858" max="8104" width="9.140625" style="1"/>
    <col min="8105" max="8105" width="51.140625" style="1" customWidth="1"/>
    <col min="8106" max="8113" width="9.7109375" style="1" customWidth="1"/>
    <col min="8114" max="8360" width="9.140625" style="1"/>
    <col min="8361" max="8361" width="51.140625" style="1" customWidth="1"/>
    <col min="8362" max="8369" width="9.7109375" style="1" customWidth="1"/>
    <col min="8370" max="8616" width="9.140625" style="1"/>
    <col min="8617" max="8617" width="51.140625" style="1" customWidth="1"/>
    <col min="8618" max="8625" width="9.7109375" style="1" customWidth="1"/>
    <col min="8626" max="8872" width="9.140625" style="1"/>
    <col min="8873" max="8873" width="51.140625" style="1" customWidth="1"/>
    <col min="8874" max="8881" width="9.7109375" style="1" customWidth="1"/>
    <col min="8882" max="9128" width="9.140625" style="1"/>
    <col min="9129" max="9129" width="51.140625" style="1" customWidth="1"/>
    <col min="9130" max="9137" width="9.7109375" style="1" customWidth="1"/>
    <col min="9138" max="9384" width="9.140625" style="1"/>
    <col min="9385" max="9385" width="51.140625" style="1" customWidth="1"/>
    <col min="9386" max="9393" width="9.7109375" style="1" customWidth="1"/>
    <col min="9394" max="9640" width="9.140625" style="1"/>
    <col min="9641" max="9641" width="51.140625" style="1" customWidth="1"/>
    <col min="9642" max="9649" width="9.7109375" style="1" customWidth="1"/>
    <col min="9650" max="9896" width="9.140625" style="1"/>
    <col min="9897" max="9897" width="51.140625" style="1" customWidth="1"/>
    <col min="9898" max="9905" width="9.7109375" style="1" customWidth="1"/>
    <col min="9906" max="10152" width="9.140625" style="1"/>
    <col min="10153" max="10153" width="51.140625" style="1" customWidth="1"/>
    <col min="10154" max="10161" width="9.7109375" style="1" customWidth="1"/>
    <col min="10162" max="10408" width="9.140625" style="1"/>
    <col min="10409" max="10409" width="51.140625" style="1" customWidth="1"/>
    <col min="10410" max="10417" width="9.7109375" style="1" customWidth="1"/>
    <col min="10418" max="10664" width="9.140625" style="1"/>
    <col min="10665" max="10665" width="51.140625" style="1" customWidth="1"/>
    <col min="10666" max="10673" width="9.7109375" style="1" customWidth="1"/>
    <col min="10674" max="10920" width="9.140625" style="1"/>
    <col min="10921" max="10921" width="51.140625" style="1" customWidth="1"/>
    <col min="10922" max="10929" width="9.7109375" style="1" customWidth="1"/>
    <col min="10930" max="11176" width="9.140625" style="1"/>
    <col min="11177" max="11177" width="51.140625" style="1" customWidth="1"/>
    <col min="11178" max="11185" width="9.7109375" style="1" customWidth="1"/>
    <col min="11186" max="11432" width="9.140625" style="1"/>
    <col min="11433" max="11433" width="51.140625" style="1" customWidth="1"/>
    <col min="11434" max="11441" width="9.7109375" style="1" customWidth="1"/>
    <col min="11442" max="11688" width="9.140625" style="1"/>
    <col min="11689" max="11689" width="51.140625" style="1" customWidth="1"/>
    <col min="11690" max="11697" width="9.7109375" style="1" customWidth="1"/>
    <col min="11698" max="11944" width="9.140625" style="1"/>
    <col min="11945" max="11945" width="51.140625" style="1" customWidth="1"/>
    <col min="11946" max="11953" width="9.7109375" style="1" customWidth="1"/>
    <col min="11954" max="12200" width="9.140625" style="1"/>
    <col min="12201" max="12201" width="51.140625" style="1" customWidth="1"/>
    <col min="12202" max="12209" width="9.7109375" style="1" customWidth="1"/>
    <col min="12210" max="12456" width="9.140625" style="1"/>
    <col min="12457" max="12457" width="51.140625" style="1" customWidth="1"/>
    <col min="12458" max="12465" width="9.7109375" style="1" customWidth="1"/>
    <col min="12466" max="12712" width="9.140625" style="1"/>
    <col min="12713" max="12713" width="51.140625" style="1" customWidth="1"/>
    <col min="12714" max="12721" width="9.7109375" style="1" customWidth="1"/>
    <col min="12722" max="12968" width="9.140625" style="1"/>
    <col min="12969" max="12969" width="51.140625" style="1" customWidth="1"/>
    <col min="12970" max="12977" width="9.7109375" style="1" customWidth="1"/>
    <col min="12978" max="13224" width="9.140625" style="1"/>
    <col min="13225" max="13225" width="51.140625" style="1" customWidth="1"/>
    <col min="13226" max="13233" width="9.7109375" style="1" customWidth="1"/>
    <col min="13234" max="13480" width="9.140625" style="1"/>
    <col min="13481" max="13481" width="51.140625" style="1" customWidth="1"/>
    <col min="13482" max="13489" width="9.7109375" style="1" customWidth="1"/>
    <col min="13490" max="13736" width="9.140625" style="1"/>
    <col min="13737" max="13737" width="51.140625" style="1" customWidth="1"/>
    <col min="13738" max="13745" width="9.7109375" style="1" customWidth="1"/>
    <col min="13746" max="13992" width="9.140625" style="1"/>
    <col min="13993" max="13993" width="51.140625" style="1" customWidth="1"/>
    <col min="13994" max="14001" width="9.7109375" style="1" customWidth="1"/>
    <col min="14002" max="14248" width="9.140625" style="1"/>
    <col min="14249" max="14249" width="51.140625" style="1" customWidth="1"/>
    <col min="14250" max="14257" width="9.7109375" style="1" customWidth="1"/>
    <col min="14258" max="14504" width="9.140625" style="1"/>
    <col min="14505" max="14505" width="51.140625" style="1" customWidth="1"/>
    <col min="14506" max="14513" width="9.7109375" style="1" customWidth="1"/>
    <col min="14514" max="14760" width="9.140625" style="1"/>
    <col min="14761" max="14761" width="51.140625" style="1" customWidth="1"/>
    <col min="14762" max="14769" width="9.7109375" style="1" customWidth="1"/>
    <col min="14770" max="15016" width="9.140625" style="1"/>
    <col min="15017" max="15017" width="51.140625" style="1" customWidth="1"/>
    <col min="15018" max="15025" width="9.7109375" style="1" customWidth="1"/>
    <col min="15026" max="15272" width="9.140625" style="1"/>
    <col min="15273" max="15273" width="51.140625" style="1" customWidth="1"/>
    <col min="15274" max="15281" width="9.7109375" style="1" customWidth="1"/>
    <col min="15282" max="15528" width="9.140625" style="1"/>
    <col min="15529" max="15529" width="51.140625" style="1" customWidth="1"/>
    <col min="15530" max="15537" width="9.7109375" style="1" customWidth="1"/>
    <col min="15538" max="15784" width="9.140625" style="1"/>
    <col min="15785" max="15785" width="51.140625" style="1" customWidth="1"/>
    <col min="15786" max="15793" width="9.7109375" style="1" customWidth="1"/>
    <col min="15794" max="16040" width="9.140625" style="1"/>
    <col min="16041" max="16041" width="51.140625" style="1" customWidth="1"/>
    <col min="16042" max="16049" width="9.7109375" style="1" customWidth="1"/>
    <col min="16050" max="16384" width="9.140625" style="1"/>
  </cols>
  <sheetData>
    <row r="1" spans="2:9" ht="17.25" customHeight="1" x14ac:dyDescent="0.2">
      <c r="B1" s="41"/>
      <c r="C1" s="42"/>
      <c r="D1" s="43"/>
      <c r="E1" s="1"/>
      <c r="F1" s="37" t="s">
        <v>177</v>
      </c>
    </row>
    <row r="2" spans="2:9" ht="27.75" customHeight="1" x14ac:dyDescent="0.2">
      <c r="B2" s="168" t="s">
        <v>176</v>
      </c>
      <c r="C2" s="168"/>
      <c r="D2" s="168"/>
      <c r="E2" s="168"/>
      <c r="F2" s="168"/>
    </row>
    <row r="3" spans="2:9" ht="15.75" customHeight="1" x14ac:dyDescent="0.2">
      <c r="B3" s="169">
        <v>2023</v>
      </c>
      <c r="C3" s="169"/>
      <c r="D3" s="169"/>
      <c r="E3" s="169"/>
      <c r="F3" s="1"/>
    </row>
    <row r="4" spans="2:9" ht="15" customHeight="1" x14ac:dyDescent="0.2">
      <c r="B4" s="10" t="s">
        <v>115</v>
      </c>
      <c r="C4" s="11"/>
      <c r="D4" s="16"/>
      <c r="E4" s="11"/>
      <c r="F4" s="1"/>
    </row>
    <row r="5" spans="2:9" ht="21" customHeight="1" x14ac:dyDescent="0.2">
      <c r="B5" s="38" t="s">
        <v>73</v>
      </c>
      <c r="C5" s="170" t="s">
        <v>74</v>
      </c>
      <c r="D5" s="170" t="s">
        <v>75</v>
      </c>
      <c r="E5" s="170" t="s">
        <v>11</v>
      </c>
      <c r="F5" s="170" t="s">
        <v>9</v>
      </c>
    </row>
    <row r="6" spans="2:9" ht="31.9" customHeight="1" x14ac:dyDescent="0.2">
      <c r="B6" s="44" t="s">
        <v>46</v>
      </c>
      <c r="C6" s="170" t="s">
        <v>10</v>
      </c>
      <c r="D6" s="170" t="s">
        <v>10</v>
      </c>
      <c r="E6" s="170" t="s">
        <v>11</v>
      </c>
      <c r="F6" s="170" t="s">
        <v>9</v>
      </c>
    </row>
    <row r="7" spans="2:9" ht="14.1" customHeight="1" x14ac:dyDescent="0.2">
      <c r="B7" s="41" t="s">
        <v>0</v>
      </c>
      <c r="C7" s="66">
        <f>+'Q14'!C7/'Q12'!$C7*100</f>
        <v>87.149701801596891</v>
      </c>
      <c r="D7" s="66">
        <f>+'Q14'!D7/'Q12'!$C7*100</f>
        <v>7.5138169690990244</v>
      </c>
      <c r="E7" s="66">
        <f>+'Q14'!E7/'Q12'!$C7*100</f>
        <v>3.9982808175273901</v>
      </c>
      <c r="F7" s="66">
        <f>+'Q14'!F7/'Q12'!$C7*100</f>
        <v>6.8028818460829514</v>
      </c>
    </row>
    <row r="8" spans="2:9" ht="14.1" customHeight="1" x14ac:dyDescent="0.2">
      <c r="B8" s="10" t="s">
        <v>53</v>
      </c>
      <c r="C8" s="12">
        <f>+'Q14'!C8/'Q12'!$C8*100</f>
        <v>85.963108557605082</v>
      </c>
      <c r="D8" s="12">
        <f>+'Q14'!D8/'Q12'!$C8*100</f>
        <v>6.3259752041124884</v>
      </c>
      <c r="E8" s="12">
        <f>+'Q14'!E8/'Q12'!$C8*100</f>
        <v>1.191412156032658</v>
      </c>
      <c r="F8" s="12">
        <f>+'Q14'!F8/'Q12'!$C8*100</f>
        <v>9.2530994859389182</v>
      </c>
    </row>
    <row r="9" spans="2:9" ht="14.1" customHeight="1" x14ac:dyDescent="0.2">
      <c r="B9" s="10" t="s">
        <v>47</v>
      </c>
      <c r="C9" s="12">
        <f>+'Q14'!C9/'Q12'!$C9*100</f>
        <v>96.440253992688085</v>
      </c>
      <c r="D9" s="12">
        <f>+'Q14'!D9/'Q12'!$C9*100</f>
        <v>2.1935732153165288</v>
      </c>
      <c r="E9" s="143" t="s">
        <v>100</v>
      </c>
      <c r="F9" s="12">
        <f>+'Q14'!F9/'Q12'!$C9*100</f>
        <v>2.4244756590340582</v>
      </c>
    </row>
    <row r="10" spans="2:9" ht="14.1" customHeight="1" x14ac:dyDescent="0.2">
      <c r="B10" s="10" t="s">
        <v>48</v>
      </c>
      <c r="C10" s="12">
        <f>+'Q14'!C10/'Q12'!$C10*100</f>
        <v>88.571174484600746</v>
      </c>
      <c r="D10" s="12">
        <f>+'Q14'!D10/'Q12'!$C10*100</f>
        <v>7.7861732300470372</v>
      </c>
      <c r="E10" s="12">
        <f>+'Q14'!E10/'Q12'!$C10*100</f>
        <v>3.7573089664065451</v>
      </c>
      <c r="F10" s="12">
        <f>+'Q14'!F10/'Q12'!$C10*100</f>
        <v>5.7331516612514415</v>
      </c>
    </row>
    <row r="11" spans="2:9" s="100" customFormat="1" ht="14.1" hidden="1" customHeight="1" outlineLevel="1" x14ac:dyDescent="0.25">
      <c r="B11" s="101" t="s">
        <v>292</v>
      </c>
      <c r="C11" s="120">
        <f>+'Q14'!C11/'Q12'!$C11*100</f>
        <v>94.510301622876895</v>
      </c>
      <c r="D11" s="120">
        <f>+'Q14'!D11/'Q12'!$C11*100</f>
        <v>1.8740042664650447</v>
      </c>
      <c r="E11" s="120">
        <f>+'Q14'!E11/'Q12'!$C11*100</f>
        <v>1.1287230308103584</v>
      </c>
      <c r="F11" s="120">
        <f>+'Q14'!F11/'Q12'!$C11*100</f>
        <v>4.9334377447141735</v>
      </c>
      <c r="G11" s="14"/>
      <c r="H11" s="14"/>
      <c r="I11" s="14"/>
    </row>
    <row r="12" spans="2:9" s="100" customFormat="1" ht="14.1" hidden="1" customHeight="1" outlineLevel="1" x14ac:dyDescent="0.25">
      <c r="B12" s="101" t="s">
        <v>293</v>
      </c>
      <c r="C12" s="120">
        <f>+'Q14'!C12/'Q12'!$C12*100</f>
        <v>74.786442546155968</v>
      </c>
      <c r="D12" s="120">
        <f>+'Q14'!D12/'Q12'!$C12*100</f>
        <v>16.368145494626617</v>
      </c>
      <c r="E12" s="120">
        <f>+'Q14'!E12/'Q12'!$C12*100</f>
        <v>2.5351336456324058</v>
      </c>
      <c r="F12" s="120">
        <f>+'Q14'!F12/'Q12'!$C12*100</f>
        <v>8.5147423532653637</v>
      </c>
      <c r="G12" s="14"/>
      <c r="H12" s="14"/>
      <c r="I12" s="14"/>
    </row>
    <row r="13" spans="2:9" s="100" customFormat="1" ht="14.1" hidden="1" customHeight="1" outlineLevel="1" x14ac:dyDescent="0.25">
      <c r="B13" s="101" t="s">
        <v>294</v>
      </c>
      <c r="C13" s="120">
        <f>+'Q14'!C13/'Q12'!$C13*100</f>
        <v>100</v>
      </c>
      <c r="D13" s="161" t="s">
        <v>100</v>
      </c>
      <c r="E13" s="161" t="s">
        <v>100</v>
      </c>
      <c r="F13" s="161" t="s">
        <v>100</v>
      </c>
      <c r="G13" s="14"/>
      <c r="H13" s="14"/>
      <c r="I13" s="14"/>
    </row>
    <row r="14" spans="2:9" s="100" customFormat="1" ht="14.1" hidden="1" customHeight="1" outlineLevel="1" x14ac:dyDescent="0.25">
      <c r="B14" s="101" t="s">
        <v>295</v>
      </c>
      <c r="C14" s="120">
        <f>+'Q14'!C14/'Q12'!$C14*100</f>
        <v>89.598459845984607</v>
      </c>
      <c r="D14" s="120">
        <f>+'Q14'!D14/'Q12'!$C14*100</f>
        <v>8.6413641364136407</v>
      </c>
      <c r="E14" s="120">
        <f>+'Q14'!E14/'Q12'!$C14*100</f>
        <v>3.8393839383938393</v>
      </c>
      <c r="F14" s="120">
        <f>+'Q14'!F14/'Q12'!$C14*100</f>
        <v>6.5126512651265127</v>
      </c>
      <c r="G14" s="14"/>
      <c r="H14" s="14"/>
      <c r="I14" s="14"/>
    </row>
    <row r="15" spans="2:9" s="100" customFormat="1" ht="14.1" hidden="1" customHeight="1" outlineLevel="1" x14ac:dyDescent="0.25">
      <c r="B15" s="101" t="s">
        <v>296</v>
      </c>
      <c r="C15" s="120">
        <f>+'Q14'!C15/'Q12'!$C15*100</f>
        <v>90.55732320640459</v>
      </c>
      <c r="D15" s="120">
        <f>+'Q14'!D15/'Q12'!$C15*100</f>
        <v>5.4603304936877759</v>
      </c>
      <c r="E15" s="120">
        <f>+'Q14'!E15/'Q12'!$C15*100</f>
        <v>2.1297341681207018</v>
      </c>
      <c r="F15" s="120">
        <f>+'Q14'!F15/'Q12'!$C15*100</f>
        <v>8.390639433439393</v>
      </c>
      <c r="G15" s="14"/>
      <c r="H15" s="14"/>
      <c r="I15" s="14"/>
    </row>
    <row r="16" spans="2:9" s="100" customFormat="1" ht="14.1" hidden="1" customHeight="1" outlineLevel="1" x14ac:dyDescent="0.25">
      <c r="B16" s="101" t="s">
        <v>297</v>
      </c>
      <c r="C16" s="120">
        <f>+'Q14'!C16/'Q12'!$C16*100</f>
        <v>86.322323209931284</v>
      </c>
      <c r="D16" s="120">
        <f>+'Q14'!D16/'Q12'!$C16*100</f>
        <v>6.7538609325352841</v>
      </c>
      <c r="E16" s="120">
        <f>+'Q14'!E16/'Q12'!$C16*100</f>
        <v>4.1010862336510749</v>
      </c>
      <c r="F16" s="120">
        <f>+'Q14'!F16/'Q12'!$C16*100</f>
        <v>9.1701766053351061</v>
      </c>
      <c r="G16" s="14"/>
      <c r="H16" s="14"/>
      <c r="I16" s="14"/>
    </row>
    <row r="17" spans="2:9" s="100" customFormat="1" ht="14.1" hidden="1" customHeight="1" outlineLevel="1" x14ac:dyDescent="0.25">
      <c r="B17" s="101" t="s">
        <v>298</v>
      </c>
      <c r="C17" s="120">
        <f>+'Q14'!C17/'Q12'!$C17*100</f>
        <v>88.371499106154758</v>
      </c>
      <c r="D17" s="120">
        <f>+'Q14'!D17/'Q12'!$C17*100</f>
        <v>8.0786583808631995</v>
      </c>
      <c r="E17" s="120">
        <f>+'Q14'!E17/'Q12'!$C17*100</f>
        <v>1.932408274453052</v>
      </c>
      <c r="F17" s="120">
        <f>+'Q14'!F17/'Q12'!$C17*100</f>
        <v>4.9714820805311994</v>
      </c>
      <c r="G17" s="14"/>
      <c r="H17" s="14"/>
      <c r="I17" s="14"/>
    </row>
    <row r="18" spans="2:9" s="100" customFormat="1" ht="14.1" hidden="1" customHeight="1" outlineLevel="1" x14ac:dyDescent="0.25">
      <c r="B18" s="101" t="s">
        <v>299</v>
      </c>
      <c r="C18" s="120">
        <f>+'Q14'!C18/'Q12'!$C18*100</f>
        <v>93.691275167785236</v>
      </c>
      <c r="D18" s="120">
        <f>+'Q14'!D18/'Q12'!$C18*100</f>
        <v>3.1388745482705214</v>
      </c>
      <c r="E18" s="120">
        <f>+'Q14'!E18/'Q12'!$C18*100</f>
        <v>1.6417139907072793</v>
      </c>
      <c r="F18" s="120">
        <f>+'Q14'!F18/'Q12'!$C18*100</f>
        <v>3.706763035622096</v>
      </c>
      <c r="G18" s="14"/>
      <c r="H18" s="14"/>
      <c r="I18" s="14"/>
    </row>
    <row r="19" spans="2:9" s="100" customFormat="1" ht="14.1" hidden="1" customHeight="1" outlineLevel="1" x14ac:dyDescent="0.25">
      <c r="B19" s="101" t="s">
        <v>300</v>
      </c>
      <c r="C19" s="120">
        <f>+'Q14'!C19/'Q12'!$C19*100</f>
        <v>82.087305569493225</v>
      </c>
      <c r="D19" s="120">
        <f>+'Q14'!D19/'Q12'!$C19*100</f>
        <v>7.0747616658304064</v>
      </c>
      <c r="E19" s="120">
        <f>+'Q14'!E19/'Q12'!$C19*100</f>
        <v>7.8775715002508777</v>
      </c>
      <c r="F19" s="120">
        <f>+'Q14'!F19/'Q12'!$C19*100</f>
        <v>7.3256397390868031</v>
      </c>
      <c r="G19" s="14"/>
      <c r="H19" s="14"/>
      <c r="I19" s="14"/>
    </row>
    <row r="20" spans="2:9" s="100" customFormat="1" ht="14.1" hidden="1" customHeight="1" outlineLevel="1" x14ac:dyDescent="0.25">
      <c r="B20" s="101" t="s">
        <v>301</v>
      </c>
      <c r="C20" s="120">
        <f>+'Q14'!C20/'Q12'!$C20*100</f>
        <v>86.583184257602866</v>
      </c>
      <c r="D20" s="161" t="s">
        <v>100</v>
      </c>
      <c r="E20" s="120">
        <f>+'Q14'!E20/'Q12'!$C20*100</f>
        <v>13.416815742397137</v>
      </c>
      <c r="F20" s="161" t="s">
        <v>100</v>
      </c>
      <c r="G20" s="14"/>
      <c r="H20" s="14"/>
      <c r="I20" s="14"/>
    </row>
    <row r="21" spans="2:9" s="100" customFormat="1" ht="14.1" hidden="1" customHeight="1" outlineLevel="1" x14ac:dyDescent="0.25">
      <c r="B21" s="101" t="s">
        <v>302</v>
      </c>
      <c r="C21" s="120">
        <f>+'Q14'!C21/'Q12'!$C21*100</f>
        <v>91.89017951425555</v>
      </c>
      <c r="D21" s="120">
        <f>+'Q14'!D21/'Q12'!$C21*100</f>
        <v>4.149947201689546</v>
      </c>
      <c r="E21" s="120">
        <f>+'Q14'!E21/'Q12'!$C21*100</f>
        <v>4.0232312565997885</v>
      </c>
      <c r="F21" s="120">
        <f>+'Q14'!F21/'Q12'!$C21*100</f>
        <v>4.8257655755015838</v>
      </c>
      <c r="G21" s="14"/>
      <c r="H21" s="14"/>
      <c r="I21" s="14"/>
    </row>
    <row r="22" spans="2:9" s="100" customFormat="1" ht="14.1" hidden="1" customHeight="1" outlineLevel="1" x14ac:dyDescent="0.25">
      <c r="B22" s="101" t="s">
        <v>303</v>
      </c>
      <c r="C22" s="120">
        <f>+'Q14'!C22/'Q12'!$C22*100</f>
        <v>88.791512915129161</v>
      </c>
      <c r="D22" s="120">
        <f>+'Q14'!D22/'Q12'!$C22*100</f>
        <v>2.0525830258302582</v>
      </c>
      <c r="E22" s="120">
        <f>+'Q14'!E22/'Q12'!$C22*100</f>
        <v>19.845479704797047</v>
      </c>
      <c r="F22" s="120">
        <f>+'Q14'!F22/'Q12'!$C22*100</f>
        <v>6.1346863468634689</v>
      </c>
      <c r="G22" s="14"/>
      <c r="H22" s="14"/>
      <c r="I22" s="14"/>
    </row>
    <row r="23" spans="2:9" s="100" customFormat="1" ht="14.1" hidden="1" customHeight="1" outlineLevel="1" x14ac:dyDescent="0.25">
      <c r="B23" s="101" t="s">
        <v>304</v>
      </c>
      <c r="C23" s="120">
        <f>+'Q14'!C23/'Q12'!$C23*100</f>
        <v>90.963200366279409</v>
      </c>
      <c r="D23" s="120">
        <f>+'Q14'!D23/'Q12'!$C23*100</f>
        <v>4.7788015795799232</v>
      </c>
      <c r="E23" s="120">
        <f>+'Q14'!E23/'Q12'!$C23*100</f>
        <v>5.5456990785783784</v>
      </c>
      <c r="F23" s="120">
        <f>+'Q14'!F23/'Q12'!$C23*100</f>
        <v>3.1706060779488352</v>
      </c>
      <c r="G23" s="14"/>
      <c r="H23" s="14"/>
      <c r="I23" s="14"/>
    </row>
    <row r="24" spans="2:9" s="100" customFormat="1" ht="14.1" hidden="1" customHeight="1" outlineLevel="1" x14ac:dyDescent="0.25">
      <c r="B24" s="101" t="s">
        <v>305</v>
      </c>
      <c r="C24" s="120">
        <f>+'Q14'!C24/'Q12'!$C24*100</f>
        <v>91.255845399740835</v>
      </c>
      <c r="D24" s="120">
        <f>+'Q14'!D24/'Q12'!$C24*100</f>
        <v>5.8989238830356641</v>
      </c>
      <c r="E24" s="120">
        <f>+'Q14'!E24/'Q12'!$C24*100</f>
        <v>2.6029635472420982</v>
      </c>
      <c r="F24" s="120">
        <f>+'Q14'!F24/'Q12'!$C24*100</f>
        <v>4.5467350273254832</v>
      </c>
      <c r="G24" s="14"/>
      <c r="H24" s="14"/>
      <c r="I24" s="14"/>
    </row>
    <row r="25" spans="2:9" s="100" customFormat="1" ht="14.1" hidden="1" customHeight="1" outlineLevel="1" x14ac:dyDescent="0.25">
      <c r="B25" s="101" t="s">
        <v>306</v>
      </c>
      <c r="C25" s="120">
        <f>+'Q14'!C25/'Q12'!$C25*100</f>
        <v>98.296478296478298</v>
      </c>
      <c r="D25" s="120">
        <f>+'Q14'!D25/'Q12'!$C25*100</f>
        <v>3.6691236691236688</v>
      </c>
      <c r="E25" s="120">
        <f>+'Q14'!E25/'Q12'!$C25*100</f>
        <v>2.1949221949221949</v>
      </c>
      <c r="F25" s="120">
        <f>+'Q14'!F25/'Q12'!$C25*100</f>
        <v>2.5389025389025388</v>
      </c>
      <c r="G25" s="14"/>
      <c r="H25" s="14"/>
      <c r="I25" s="14"/>
    </row>
    <row r="26" spans="2:9" s="100" customFormat="1" ht="14.1" hidden="1" customHeight="1" outlineLevel="1" x14ac:dyDescent="0.25">
      <c r="B26" s="101" t="s">
        <v>307</v>
      </c>
      <c r="C26" s="120">
        <f>+'Q14'!C26/'Q12'!$C26*100</f>
        <v>88.924857478442718</v>
      </c>
      <c r="D26" s="120">
        <f>+'Q14'!D26/'Q12'!$C26*100</f>
        <v>5.87274758644398</v>
      </c>
      <c r="E26" s="120">
        <f>+'Q14'!E26/'Q12'!$C26*100</f>
        <v>2.1542957000028649</v>
      </c>
      <c r="F26" s="120">
        <f>+'Q14'!F26/'Q12'!$C26*100</f>
        <v>8.9695476551980988</v>
      </c>
      <c r="G26" s="14"/>
      <c r="H26" s="14"/>
      <c r="I26" s="14"/>
    </row>
    <row r="27" spans="2:9" s="100" customFormat="1" ht="14.1" hidden="1" customHeight="1" outlineLevel="1" x14ac:dyDescent="0.25">
      <c r="B27" s="101" t="s">
        <v>308</v>
      </c>
      <c r="C27" s="120">
        <f>+'Q14'!C27/'Q12'!$C27*100</f>
        <v>65.149181905678532</v>
      </c>
      <c r="D27" s="120">
        <f>+'Q14'!D27/'Q12'!$C27*100</f>
        <v>38.219441770933585</v>
      </c>
      <c r="E27" s="120">
        <f>+'Q14'!E27/'Q12'!$C27*100</f>
        <v>4.4947064485081807</v>
      </c>
      <c r="F27" s="120">
        <f>+'Q14'!F27/'Q12'!$C27*100</f>
        <v>2.4542829643888355</v>
      </c>
      <c r="G27" s="14"/>
      <c r="H27" s="14"/>
      <c r="I27" s="14"/>
    </row>
    <row r="28" spans="2:9" s="100" customFormat="1" ht="14.1" hidden="1" customHeight="1" outlineLevel="1" x14ac:dyDescent="0.25">
      <c r="B28" s="101" t="s">
        <v>309</v>
      </c>
      <c r="C28" s="120">
        <f>+'Q14'!C28/'Q12'!$C28*100</f>
        <v>81.360118557549811</v>
      </c>
      <c r="D28" s="120">
        <f>+'Q14'!D28/'Q12'!$C28*100</f>
        <v>14.342170261814587</v>
      </c>
      <c r="E28" s="120">
        <f>+'Q14'!E28/'Q12'!$C28*100</f>
        <v>7.3769142104396517</v>
      </c>
      <c r="F28" s="120">
        <f>+'Q14'!F28/'Q12'!$C28*100</f>
        <v>1.9183270212415611</v>
      </c>
      <c r="G28" s="14"/>
      <c r="H28" s="14"/>
      <c r="I28" s="14"/>
    </row>
    <row r="29" spans="2:9" s="100" customFormat="1" ht="14.1" hidden="1" customHeight="1" outlineLevel="1" x14ac:dyDescent="0.25">
      <c r="B29" s="101" t="s">
        <v>310</v>
      </c>
      <c r="C29" s="120">
        <f>+'Q14'!C29/'Q12'!$C29*100</f>
        <v>88.510638297872333</v>
      </c>
      <c r="D29" s="120">
        <f>+'Q14'!D29/'Q12'!$C29*100</f>
        <v>7.6163000360620261</v>
      </c>
      <c r="E29" s="120">
        <f>+'Q14'!E29/'Q12'!$C29*100</f>
        <v>6.0007212405337178</v>
      </c>
      <c r="F29" s="120">
        <f>+'Q14'!F29/'Q12'!$C29*100</f>
        <v>6.7796610169491522</v>
      </c>
      <c r="G29" s="14"/>
      <c r="H29" s="14"/>
      <c r="I29" s="14"/>
    </row>
    <row r="30" spans="2:9" s="100" customFormat="1" ht="14.1" hidden="1" customHeight="1" outlineLevel="1" x14ac:dyDescent="0.25">
      <c r="B30" s="101" t="s">
        <v>311</v>
      </c>
      <c r="C30" s="120">
        <f>+'Q14'!C30/'Q12'!$C30*100</f>
        <v>92.932826190314472</v>
      </c>
      <c r="D30" s="120">
        <f>+'Q14'!D30/'Q12'!$C30*100</f>
        <v>7.4848875908442567</v>
      </c>
      <c r="E30" s="120">
        <f>+'Q14'!E30/'Q12'!$C30*100</f>
        <v>3.6541465733885761</v>
      </c>
      <c r="F30" s="120">
        <f>+'Q14'!F30/'Q12'!$C30*100</f>
        <v>5.8140324662093326</v>
      </c>
      <c r="G30" s="14"/>
      <c r="H30" s="14"/>
      <c r="I30" s="14"/>
    </row>
    <row r="31" spans="2:9" s="100" customFormat="1" ht="14.1" hidden="1" customHeight="1" outlineLevel="1" x14ac:dyDescent="0.25">
      <c r="B31" s="101" t="s">
        <v>312</v>
      </c>
      <c r="C31" s="120">
        <f>+'Q14'!C31/'Q12'!$C31*100</f>
        <v>91.742928452579037</v>
      </c>
      <c r="D31" s="120">
        <f>+'Q14'!D31/'Q12'!$C31*100</f>
        <v>6.9675540765391011</v>
      </c>
      <c r="E31" s="120">
        <f>+'Q14'!E31/'Q12'!$C31*100</f>
        <v>1.559900166389351</v>
      </c>
      <c r="F31" s="120">
        <f>+'Q14'!F31/'Q12'!$C31*100</f>
        <v>1.9966722129783694</v>
      </c>
      <c r="G31" s="14"/>
      <c r="H31" s="14"/>
      <c r="I31" s="14"/>
    </row>
    <row r="32" spans="2:9" s="100" customFormat="1" ht="14.1" hidden="1" customHeight="1" outlineLevel="1" x14ac:dyDescent="0.25">
      <c r="B32" s="101" t="s">
        <v>313</v>
      </c>
      <c r="C32" s="120">
        <f>+'Q14'!C32/'Q12'!$C32*100</f>
        <v>76.185031185031178</v>
      </c>
      <c r="D32" s="120">
        <f>+'Q14'!D32/'Q12'!$C32*100</f>
        <v>17.754677754677754</v>
      </c>
      <c r="E32" s="120">
        <f>+'Q14'!E32/'Q12'!$C32*100</f>
        <v>3.7941787941787943</v>
      </c>
      <c r="F32" s="120">
        <f>+'Q14'!F32/'Q12'!$C32*100</f>
        <v>4.9168399168399173</v>
      </c>
      <c r="G32" s="14"/>
      <c r="H32" s="14"/>
      <c r="I32" s="14"/>
    </row>
    <row r="33" spans="2:9" s="100" customFormat="1" ht="14.1" hidden="1" customHeight="1" outlineLevel="1" x14ac:dyDescent="0.25">
      <c r="B33" s="101" t="s">
        <v>314</v>
      </c>
      <c r="C33" s="120">
        <f>+'Q14'!C33/'Q12'!$C33*100</f>
        <v>94.114669029236808</v>
      </c>
      <c r="D33" s="120">
        <f>+'Q14'!D33/'Q12'!$C33*100</f>
        <v>0.94924693076825717</v>
      </c>
      <c r="E33" s="120">
        <f>+'Q14'!E33/'Q12'!$C33*100</f>
        <v>0.4429819010251867</v>
      </c>
      <c r="F33" s="120">
        <f>+'Q14'!F33/'Q12'!$C33*100</f>
        <v>6.5308188836856091</v>
      </c>
      <c r="G33" s="14"/>
      <c r="H33" s="14"/>
      <c r="I33" s="14"/>
    </row>
    <row r="34" spans="2:9" s="100" customFormat="1" ht="14.1" hidden="1" customHeight="1" outlineLevel="1" x14ac:dyDescent="0.25">
      <c r="B34" s="101" t="s">
        <v>315</v>
      </c>
      <c r="C34" s="120">
        <f>+'Q14'!C34/'Q12'!$C34*100</f>
        <v>78.485456369107325</v>
      </c>
      <c r="D34" s="120">
        <f>+'Q14'!D34/'Q12'!$C34*100</f>
        <v>17.36208625877633</v>
      </c>
      <c r="E34" s="120">
        <f>+'Q14'!E34/'Q12'!$C34*100</f>
        <v>5.4663991975927786</v>
      </c>
      <c r="F34" s="120">
        <f>+'Q14'!F34/'Q12'!$C34*100</f>
        <v>4.5135406218655971</v>
      </c>
      <c r="G34" s="14"/>
      <c r="H34" s="14"/>
      <c r="I34" s="14"/>
    </row>
    <row r="35" spans="2:9" ht="14.1" customHeight="1" collapsed="1" x14ac:dyDescent="0.2">
      <c r="B35" s="102" t="s">
        <v>57</v>
      </c>
      <c r="C35" s="12">
        <f>+'Q14'!C35/'Q12'!$C35*100</f>
        <v>97.168531705662943</v>
      </c>
      <c r="D35" s="12">
        <f>+'Q14'!D35/'Q12'!$C35*100</f>
        <v>1.3394370973211258</v>
      </c>
      <c r="E35" s="12">
        <f>+'Q14'!E35/'Q12'!$C35*100</f>
        <v>3.2892505934214986</v>
      </c>
      <c r="F35" s="12">
        <f>+'Q14'!F35/'Q12'!$C35*100</f>
        <v>0.40691759918616477</v>
      </c>
      <c r="G35" s="80"/>
      <c r="H35" s="80"/>
    </row>
    <row r="36" spans="2:9" ht="14.1" customHeight="1" x14ac:dyDescent="0.2">
      <c r="B36" s="102" t="s">
        <v>58</v>
      </c>
      <c r="C36" s="12">
        <f>+'Q14'!C36/'Q12'!$C36*100</f>
        <v>75.871327254305982</v>
      </c>
      <c r="D36" s="12">
        <f>+'Q14'!D36/'Q12'!$C36*100</f>
        <v>23.535967578520768</v>
      </c>
      <c r="E36" s="12">
        <f>+'Q14'!E36/'Q12'!$C36*100</f>
        <v>3.4701114488348535</v>
      </c>
      <c r="F36" s="12">
        <f>+'Q14'!F36/'Q12'!$C36*100</f>
        <v>2.5278622087132727</v>
      </c>
      <c r="G36" s="79"/>
      <c r="H36" s="80"/>
    </row>
    <row r="37" spans="2:9" ht="14.1" customHeight="1" x14ac:dyDescent="0.2">
      <c r="B37" s="104" t="s">
        <v>49</v>
      </c>
      <c r="C37" s="12">
        <f>+'Q14'!C37/'Q12'!$C37*100</f>
        <v>85.511439036042262</v>
      </c>
      <c r="D37" s="12">
        <f>+'Q14'!D37/'Q12'!$C37*100</f>
        <v>8.591220340782419</v>
      </c>
      <c r="E37" s="12">
        <f>+'Q14'!E37/'Q12'!$C37*100</f>
        <v>2.1033494346833699</v>
      </c>
      <c r="F37" s="12">
        <f>+'Q14'!F37/'Q12'!$C37*100</f>
        <v>9.558628377302405</v>
      </c>
      <c r="G37" s="79"/>
      <c r="H37" s="79"/>
    </row>
    <row r="38" spans="2:9" ht="14.1" customHeight="1" x14ac:dyDescent="0.2">
      <c r="B38" s="102" t="s">
        <v>50</v>
      </c>
      <c r="C38" s="12">
        <f>+'Q14'!C38/'Q12'!$C38*100</f>
        <v>84.793434939136731</v>
      </c>
      <c r="D38" s="12">
        <f>+'Q14'!D38/'Q12'!$C38*100</f>
        <v>9.0061441445608512</v>
      </c>
      <c r="E38" s="12">
        <f>+'Q14'!E38/'Q12'!$C38*100</f>
        <v>5.3863410347140306</v>
      </c>
      <c r="F38" s="12">
        <f>+'Q14'!F38/'Q12'!$C38*100</f>
        <v>6.9570680789719157</v>
      </c>
      <c r="G38" s="79"/>
      <c r="H38" s="79"/>
    </row>
    <row r="39" spans="2:9" ht="14.1" hidden="1" customHeight="1" outlineLevel="1" x14ac:dyDescent="0.2">
      <c r="B39" s="101" t="s">
        <v>316</v>
      </c>
      <c r="C39" s="120">
        <f>+'Q14'!C39/'Q12'!$C39*100</f>
        <v>88.859282399963249</v>
      </c>
      <c r="D39" s="120">
        <f>+'Q14'!D39/'Q12'!$C39*100</f>
        <v>1.9570910093260441</v>
      </c>
      <c r="E39" s="120">
        <f>+'Q14'!E39/'Q12'!$C39*100</f>
        <v>1.075021822024165</v>
      </c>
      <c r="F39" s="120">
        <f>+'Q14'!F39/'Q12'!$C39*100</f>
        <v>10.557265585519364</v>
      </c>
    </row>
    <row r="40" spans="2:9" ht="14.1" hidden="1" customHeight="1" outlineLevel="1" x14ac:dyDescent="0.2">
      <c r="B40" s="101" t="s">
        <v>317</v>
      </c>
      <c r="C40" s="120">
        <f>+'Q14'!C40/'Q12'!$C40*100</f>
        <v>84.004150812867522</v>
      </c>
      <c r="D40" s="120">
        <f>+'Q14'!D40/'Q12'!$C40*100</f>
        <v>7.4617779315115875</v>
      </c>
      <c r="E40" s="120">
        <f>+'Q14'!E40/'Q12'!$C40*100</f>
        <v>2.2165340712556212</v>
      </c>
      <c r="F40" s="120">
        <f>+'Q14'!F40/'Q12'!$C40*100</f>
        <v>11.189207886544448</v>
      </c>
    </row>
    <row r="41" spans="2:9" ht="14.1" hidden="1" customHeight="1" outlineLevel="1" x14ac:dyDescent="0.2">
      <c r="B41" s="101" t="s">
        <v>318</v>
      </c>
      <c r="C41" s="120">
        <f>+'Q14'!C41/'Q12'!$C41*100</f>
        <v>84.603245622521044</v>
      </c>
      <c r="D41" s="120">
        <f>+'Q14'!D41/'Q12'!$C41*100</f>
        <v>10.608735609944858</v>
      </c>
      <c r="E41" s="120">
        <f>+'Q14'!E41/'Q12'!$C41*100</f>
        <v>7.3389281222791913</v>
      </c>
      <c r="F41" s="120">
        <f>+'Q14'!F41/'Q12'!$C41*100</f>
        <v>4.6338396053013442</v>
      </c>
    </row>
    <row r="42" spans="2:9" ht="14.1" customHeight="1" collapsed="1" x14ac:dyDescent="0.2">
      <c r="B42" s="10" t="s">
        <v>51</v>
      </c>
      <c r="C42" s="12">
        <f>+'Q14'!C42/'Q12'!$C42*100</f>
        <v>81.935695969491746</v>
      </c>
      <c r="D42" s="12">
        <f>+'Q14'!D42/'Q12'!$C42*100</f>
        <v>14.571635215990533</v>
      </c>
      <c r="E42" s="12">
        <f>+'Q14'!E42/'Q12'!$C42*100</f>
        <v>3.0481951476099676</v>
      </c>
      <c r="F42" s="12">
        <f>+'Q14'!F42/'Q12'!$C42*100</f>
        <v>3.2428167532382139</v>
      </c>
    </row>
    <row r="43" spans="2:9" ht="14.1" customHeight="1" x14ac:dyDescent="0.2">
      <c r="B43" s="10" t="s">
        <v>52</v>
      </c>
      <c r="C43" s="12">
        <f>+'Q14'!C43/'Q12'!$C43*100</f>
        <v>87.380370283917102</v>
      </c>
      <c r="D43" s="12">
        <f>+'Q14'!D43/'Q12'!$C43*100</f>
        <v>4.4203103308475749</v>
      </c>
      <c r="E43" s="12">
        <f>+'Q14'!E43/'Q12'!$C43*100</f>
        <v>5.8540241040824599</v>
      </c>
      <c r="F43" s="12">
        <f>+'Q14'!F43/'Q12'!$C43*100</f>
        <v>4.9448996891777339</v>
      </c>
    </row>
    <row r="44" spans="2:9" ht="14.1" customHeight="1" x14ac:dyDescent="0.2">
      <c r="B44" s="10" t="s">
        <v>61</v>
      </c>
      <c r="C44" s="12">
        <f>+'Q14'!C44/'Q12'!$C44*100</f>
        <v>85.316184351554128</v>
      </c>
      <c r="D44" s="12">
        <f>+'Q14'!D44/'Q12'!$C44*100</f>
        <v>5.4271313113756845</v>
      </c>
      <c r="E44" s="12">
        <f>+'Q14'!E44/'Q12'!$C44*100</f>
        <v>3.9034211059934534</v>
      </c>
      <c r="F44" s="12">
        <f>+'Q14'!F44/'Q12'!$C44*100</f>
        <v>9.9750876278207468</v>
      </c>
    </row>
    <row r="45" spans="2:9" ht="14.1" customHeight="1" x14ac:dyDescent="0.2">
      <c r="B45" s="10" t="s">
        <v>60</v>
      </c>
      <c r="C45" s="12">
        <f>+'Q14'!C45/'Q12'!$C45*100</f>
        <v>88.001283800048142</v>
      </c>
      <c r="D45" s="12">
        <f>+'Q14'!D45/'Q12'!$C45*100</f>
        <v>13.179812244242958</v>
      </c>
      <c r="E45" s="12">
        <f>+'Q14'!E45/'Q12'!$C45*100</f>
        <v>13.765546016207974</v>
      </c>
      <c r="F45" s="12">
        <f>+'Q14'!F45/'Q12'!$C45*100</f>
        <v>2.0139613255235496</v>
      </c>
    </row>
    <row r="46" spans="2:9" ht="14.1" customHeight="1" x14ac:dyDescent="0.2">
      <c r="B46" s="10" t="s">
        <v>59</v>
      </c>
      <c r="C46" s="12">
        <f>+'Q14'!C46/'Q12'!$C46*100</f>
        <v>83.993544600938961</v>
      </c>
      <c r="D46" s="12">
        <f>+'Q14'!D46/'Q12'!$C46*100</f>
        <v>6.176643192488263</v>
      </c>
      <c r="E46" s="12">
        <f>+'Q14'!E46/'Q12'!$C46*100</f>
        <v>2.5088028169014085</v>
      </c>
      <c r="F46" s="12">
        <f>+'Q14'!F46/'Q12'!$C46*100</f>
        <v>13.042840375586854</v>
      </c>
    </row>
    <row r="47" spans="2:9" ht="14.1" customHeight="1" x14ac:dyDescent="0.2">
      <c r="B47" s="10" t="s">
        <v>62</v>
      </c>
      <c r="C47" s="12">
        <f>+'Q14'!C47/'Q12'!$C47*100</f>
        <v>89.564943253467845</v>
      </c>
      <c r="D47" s="12">
        <f>+'Q14'!D47/'Q12'!$C47*100</f>
        <v>6.009615384615385</v>
      </c>
      <c r="E47" s="12">
        <f>+'Q14'!E47/'Q12'!$C47*100</f>
        <v>3.826450189155107</v>
      </c>
      <c r="F47" s="12">
        <f>+'Q14'!F47/'Q12'!$C47*100</f>
        <v>4.9955338377469527</v>
      </c>
    </row>
    <row r="48" spans="2:9" ht="14.1" customHeight="1" x14ac:dyDescent="0.2">
      <c r="B48" s="10" t="s">
        <v>63</v>
      </c>
      <c r="C48" s="12">
        <f>+'Q14'!C48/'Q12'!$C48*100</f>
        <v>87.787151812226057</v>
      </c>
      <c r="D48" s="12">
        <f>+'Q14'!D48/'Q12'!$C48*100</f>
        <v>2.1850402978743459</v>
      </c>
      <c r="E48" s="12">
        <f>+'Q14'!E48/'Q12'!$C48*100</f>
        <v>1.3178111891407833</v>
      </c>
      <c r="F48" s="12">
        <f>+'Q14'!F48/'Q12'!$C48*100</f>
        <v>10.377527454399774</v>
      </c>
    </row>
    <row r="49" spans="2:6" ht="14.1" customHeight="1" x14ac:dyDescent="0.2">
      <c r="B49" s="10" t="s">
        <v>69</v>
      </c>
      <c r="C49" s="12">
        <f>+'Q14'!C49/'Q12'!$C49*100</f>
        <v>91.106075626681772</v>
      </c>
      <c r="D49" s="12">
        <f>+'Q14'!D49/'Q12'!$C49*100</f>
        <v>2.9740829910777511</v>
      </c>
      <c r="E49" s="12">
        <f>+'Q14'!E49/'Q12'!$C49*100</f>
        <v>2.0252088939243733</v>
      </c>
      <c r="F49" s="12">
        <f>+'Q14'!F49/'Q12'!$C49*100</f>
        <v>10.763347967709956</v>
      </c>
    </row>
    <row r="50" spans="2:6" ht="14.1" customHeight="1" x14ac:dyDescent="0.2">
      <c r="B50" s="10" t="s">
        <v>64</v>
      </c>
      <c r="C50" s="12">
        <f>+'Q14'!C50/'Q12'!$C50*100</f>
        <v>90.64475953247748</v>
      </c>
      <c r="D50" s="12">
        <f>+'Q14'!D50/'Q12'!$C50*100</f>
        <v>5.8105000958037936</v>
      </c>
      <c r="E50" s="12">
        <f>+'Q14'!E50/'Q12'!$C50*100</f>
        <v>1.0251005939835216</v>
      </c>
      <c r="F50" s="12">
        <f>+'Q14'!F50/'Q12'!$C50*100</f>
        <v>4.8524621575014377</v>
      </c>
    </row>
    <row r="51" spans="2:6" ht="14.1" customHeight="1" x14ac:dyDescent="0.2">
      <c r="B51" s="10" t="s">
        <v>65</v>
      </c>
      <c r="C51" s="12">
        <f>+'Q14'!C51/'Q12'!$C51*100</f>
        <v>91.060014275746468</v>
      </c>
      <c r="D51" s="12">
        <f>+'Q14'!D51/'Q12'!$C51*100</f>
        <v>3.7213181807245346</v>
      </c>
      <c r="E51" s="12">
        <f>+'Q14'!E51/'Q12'!$C51*100</f>
        <v>1.7130895762990528</v>
      </c>
      <c r="F51" s="12">
        <f>+'Q14'!F51/'Q12'!$C51*100</f>
        <v>10.195930610248061</v>
      </c>
    </row>
    <row r="52" spans="2:6" ht="14.1" customHeight="1" x14ac:dyDescent="0.2">
      <c r="B52" s="10" t="s">
        <v>66</v>
      </c>
      <c r="C52" s="12">
        <f>+'Q14'!C52/'Q12'!$C52*100</f>
        <v>85.240274599542332</v>
      </c>
      <c r="D52" s="12">
        <f>+'Q14'!D52/'Q12'!$C52*100</f>
        <v>10</v>
      </c>
      <c r="E52" s="12">
        <f>+'Q14'!E52/'Q12'!$C52*100</f>
        <v>1.5446224256292906</v>
      </c>
      <c r="F52" s="12">
        <f>+'Q14'!F52/'Q12'!$C52*100</f>
        <v>5.6979405034324939</v>
      </c>
    </row>
    <row r="53" spans="2:6" ht="14.1" customHeight="1" x14ac:dyDescent="0.2">
      <c r="B53" s="10" t="s">
        <v>67</v>
      </c>
      <c r="C53" s="12">
        <f>+'Q14'!C53/'Q12'!$C53*100</f>
        <v>91.190755317367277</v>
      </c>
      <c r="D53" s="12">
        <f>+'Q14'!D53/'Q12'!$C53*100</f>
        <v>3.3941829955897953</v>
      </c>
      <c r="E53" s="12">
        <f>+'Q14'!E53/'Q12'!$C53*100</f>
        <v>1.0495171104784236</v>
      </c>
      <c r="F53" s="12">
        <f>+'Q14'!F53/'Q12'!$C53*100</f>
        <v>7.3689499246357402</v>
      </c>
    </row>
    <row r="54" spans="2:6" ht="14.1" customHeight="1" x14ac:dyDescent="0.2">
      <c r="B54" s="88" t="s">
        <v>68</v>
      </c>
      <c r="C54" s="151">
        <f>+'Q14'!C54/'Q12'!$C54*100</f>
        <v>28.571428571428569</v>
      </c>
      <c r="D54" s="151">
        <f>+'Q14'!D54/'Q12'!$C54*100</f>
        <v>71.428571428571431</v>
      </c>
      <c r="E54" s="160" t="s">
        <v>100</v>
      </c>
      <c r="F54" s="160" t="s">
        <v>100</v>
      </c>
    </row>
    <row r="55" spans="2:6" ht="3.75" customHeight="1" x14ac:dyDescent="0.2"/>
    <row r="56" spans="2:6" x14ac:dyDescent="0.2">
      <c r="B56" s="176" t="s">
        <v>243</v>
      </c>
      <c r="C56" s="176"/>
      <c r="D56" s="176"/>
      <c r="E56" s="176"/>
      <c r="F56" s="176"/>
    </row>
    <row r="57" spans="2:6" x14ac:dyDescent="0.2">
      <c r="B57" s="78"/>
    </row>
  </sheetData>
  <mergeCells count="7">
    <mergeCell ref="B2:F2"/>
    <mergeCell ref="B3:E3"/>
    <mergeCell ref="B56:F5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scale="9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F29"/>
  <sheetViews>
    <sheetView workbookViewId="0"/>
  </sheetViews>
  <sheetFormatPr defaultColWidth="9.140625" defaultRowHeight="12.75" x14ac:dyDescent="0.2"/>
  <cols>
    <col min="1" max="1" width="2.7109375" style="1" customWidth="1"/>
    <col min="2" max="2" width="34" style="1" customWidth="1"/>
    <col min="3" max="6" width="15.7109375" style="3" customWidth="1"/>
    <col min="7" max="95" width="9.140625" style="1"/>
    <col min="96" max="96" width="51.140625" style="1" customWidth="1"/>
    <col min="97" max="104" width="9.7109375" style="1" customWidth="1"/>
    <col min="105" max="351" width="9.140625" style="1"/>
    <col min="352" max="352" width="51.140625" style="1" customWidth="1"/>
    <col min="353" max="360" width="9.7109375" style="1" customWidth="1"/>
    <col min="361" max="607" width="9.140625" style="1"/>
    <col min="608" max="608" width="51.140625" style="1" customWidth="1"/>
    <col min="609" max="616" width="9.7109375" style="1" customWidth="1"/>
    <col min="617" max="863" width="9.140625" style="1"/>
    <col min="864" max="864" width="51.140625" style="1" customWidth="1"/>
    <col min="865" max="872" width="9.7109375" style="1" customWidth="1"/>
    <col min="873" max="1119" width="9.140625" style="1"/>
    <col min="1120" max="1120" width="51.140625" style="1" customWidth="1"/>
    <col min="1121" max="1128" width="9.7109375" style="1" customWidth="1"/>
    <col min="1129" max="1375" width="9.140625" style="1"/>
    <col min="1376" max="1376" width="51.140625" style="1" customWidth="1"/>
    <col min="1377" max="1384" width="9.7109375" style="1" customWidth="1"/>
    <col min="1385" max="1631" width="9.140625" style="1"/>
    <col min="1632" max="1632" width="51.140625" style="1" customWidth="1"/>
    <col min="1633" max="1640" width="9.7109375" style="1" customWidth="1"/>
    <col min="1641" max="1887" width="9.140625" style="1"/>
    <col min="1888" max="1888" width="51.140625" style="1" customWidth="1"/>
    <col min="1889" max="1896" width="9.7109375" style="1" customWidth="1"/>
    <col min="1897" max="2143" width="9.140625" style="1"/>
    <col min="2144" max="2144" width="51.140625" style="1" customWidth="1"/>
    <col min="2145" max="2152" width="9.7109375" style="1" customWidth="1"/>
    <col min="2153" max="2399" width="9.140625" style="1"/>
    <col min="2400" max="2400" width="51.140625" style="1" customWidth="1"/>
    <col min="2401" max="2408" width="9.7109375" style="1" customWidth="1"/>
    <col min="2409" max="2655" width="9.140625" style="1"/>
    <col min="2656" max="2656" width="51.140625" style="1" customWidth="1"/>
    <col min="2657" max="2664" width="9.7109375" style="1" customWidth="1"/>
    <col min="2665" max="2911" width="9.140625" style="1"/>
    <col min="2912" max="2912" width="51.140625" style="1" customWidth="1"/>
    <col min="2913" max="2920" width="9.7109375" style="1" customWidth="1"/>
    <col min="2921" max="3167" width="9.140625" style="1"/>
    <col min="3168" max="3168" width="51.140625" style="1" customWidth="1"/>
    <col min="3169" max="3176" width="9.7109375" style="1" customWidth="1"/>
    <col min="3177" max="3423" width="9.140625" style="1"/>
    <col min="3424" max="3424" width="51.140625" style="1" customWidth="1"/>
    <col min="3425" max="3432" width="9.7109375" style="1" customWidth="1"/>
    <col min="3433" max="3679" width="9.140625" style="1"/>
    <col min="3680" max="3680" width="51.140625" style="1" customWidth="1"/>
    <col min="3681" max="3688" width="9.7109375" style="1" customWidth="1"/>
    <col min="3689" max="3935" width="9.140625" style="1"/>
    <col min="3936" max="3936" width="51.140625" style="1" customWidth="1"/>
    <col min="3937" max="3944" width="9.7109375" style="1" customWidth="1"/>
    <col min="3945" max="4191" width="9.140625" style="1"/>
    <col min="4192" max="4192" width="51.140625" style="1" customWidth="1"/>
    <col min="4193" max="4200" width="9.7109375" style="1" customWidth="1"/>
    <col min="4201" max="4447" width="9.140625" style="1"/>
    <col min="4448" max="4448" width="51.140625" style="1" customWidth="1"/>
    <col min="4449" max="4456" width="9.7109375" style="1" customWidth="1"/>
    <col min="4457" max="4703" width="9.140625" style="1"/>
    <col min="4704" max="4704" width="51.140625" style="1" customWidth="1"/>
    <col min="4705" max="4712" width="9.7109375" style="1" customWidth="1"/>
    <col min="4713" max="4959" width="9.140625" style="1"/>
    <col min="4960" max="4960" width="51.140625" style="1" customWidth="1"/>
    <col min="4961" max="4968" width="9.7109375" style="1" customWidth="1"/>
    <col min="4969" max="5215" width="9.140625" style="1"/>
    <col min="5216" max="5216" width="51.140625" style="1" customWidth="1"/>
    <col min="5217" max="5224" width="9.7109375" style="1" customWidth="1"/>
    <col min="5225" max="5471" width="9.140625" style="1"/>
    <col min="5472" max="5472" width="51.140625" style="1" customWidth="1"/>
    <col min="5473" max="5480" width="9.7109375" style="1" customWidth="1"/>
    <col min="5481" max="5727" width="9.140625" style="1"/>
    <col min="5728" max="5728" width="51.140625" style="1" customWidth="1"/>
    <col min="5729" max="5736" width="9.7109375" style="1" customWidth="1"/>
    <col min="5737" max="5983" width="9.140625" style="1"/>
    <col min="5984" max="5984" width="51.140625" style="1" customWidth="1"/>
    <col min="5985" max="5992" width="9.7109375" style="1" customWidth="1"/>
    <col min="5993" max="6239" width="9.140625" style="1"/>
    <col min="6240" max="6240" width="51.140625" style="1" customWidth="1"/>
    <col min="6241" max="6248" width="9.7109375" style="1" customWidth="1"/>
    <col min="6249" max="6495" width="9.140625" style="1"/>
    <col min="6496" max="6496" width="51.140625" style="1" customWidth="1"/>
    <col min="6497" max="6504" width="9.7109375" style="1" customWidth="1"/>
    <col min="6505" max="6751" width="9.140625" style="1"/>
    <col min="6752" max="6752" width="51.140625" style="1" customWidth="1"/>
    <col min="6753" max="6760" width="9.7109375" style="1" customWidth="1"/>
    <col min="6761" max="7007" width="9.140625" style="1"/>
    <col min="7008" max="7008" width="51.140625" style="1" customWidth="1"/>
    <col min="7009" max="7016" width="9.7109375" style="1" customWidth="1"/>
    <col min="7017" max="7263" width="9.140625" style="1"/>
    <col min="7264" max="7264" width="51.140625" style="1" customWidth="1"/>
    <col min="7265" max="7272" width="9.7109375" style="1" customWidth="1"/>
    <col min="7273" max="7519" width="9.140625" style="1"/>
    <col min="7520" max="7520" width="51.140625" style="1" customWidth="1"/>
    <col min="7521" max="7528" width="9.7109375" style="1" customWidth="1"/>
    <col min="7529" max="7775" width="9.140625" style="1"/>
    <col min="7776" max="7776" width="51.140625" style="1" customWidth="1"/>
    <col min="7777" max="7784" width="9.7109375" style="1" customWidth="1"/>
    <col min="7785" max="8031" width="9.140625" style="1"/>
    <col min="8032" max="8032" width="51.140625" style="1" customWidth="1"/>
    <col min="8033" max="8040" width="9.7109375" style="1" customWidth="1"/>
    <col min="8041" max="8287" width="9.140625" style="1"/>
    <col min="8288" max="8288" width="51.140625" style="1" customWidth="1"/>
    <col min="8289" max="8296" width="9.7109375" style="1" customWidth="1"/>
    <col min="8297" max="8543" width="9.140625" style="1"/>
    <col min="8544" max="8544" width="51.140625" style="1" customWidth="1"/>
    <col min="8545" max="8552" width="9.7109375" style="1" customWidth="1"/>
    <col min="8553" max="8799" width="9.140625" style="1"/>
    <col min="8800" max="8800" width="51.140625" style="1" customWidth="1"/>
    <col min="8801" max="8808" width="9.7109375" style="1" customWidth="1"/>
    <col min="8809" max="9055" width="9.140625" style="1"/>
    <col min="9056" max="9056" width="51.140625" style="1" customWidth="1"/>
    <col min="9057" max="9064" width="9.7109375" style="1" customWidth="1"/>
    <col min="9065" max="9311" width="9.140625" style="1"/>
    <col min="9312" max="9312" width="51.140625" style="1" customWidth="1"/>
    <col min="9313" max="9320" width="9.7109375" style="1" customWidth="1"/>
    <col min="9321" max="9567" width="9.140625" style="1"/>
    <col min="9568" max="9568" width="51.140625" style="1" customWidth="1"/>
    <col min="9569" max="9576" width="9.7109375" style="1" customWidth="1"/>
    <col min="9577" max="9823" width="9.140625" style="1"/>
    <col min="9824" max="9824" width="51.140625" style="1" customWidth="1"/>
    <col min="9825" max="9832" width="9.7109375" style="1" customWidth="1"/>
    <col min="9833" max="10079" width="9.140625" style="1"/>
    <col min="10080" max="10080" width="51.140625" style="1" customWidth="1"/>
    <col min="10081" max="10088" width="9.7109375" style="1" customWidth="1"/>
    <col min="10089" max="10335" width="9.140625" style="1"/>
    <col min="10336" max="10336" width="51.140625" style="1" customWidth="1"/>
    <col min="10337" max="10344" width="9.7109375" style="1" customWidth="1"/>
    <col min="10345" max="10591" width="9.140625" style="1"/>
    <col min="10592" max="10592" width="51.140625" style="1" customWidth="1"/>
    <col min="10593" max="10600" width="9.7109375" style="1" customWidth="1"/>
    <col min="10601" max="10847" width="9.140625" style="1"/>
    <col min="10848" max="10848" width="51.140625" style="1" customWidth="1"/>
    <col min="10849" max="10856" width="9.7109375" style="1" customWidth="1"/>
    <col min="10857" max="11103" width="9.140625" style="1"/>
    <col min="11104" max="11104" width="51.140625" style="1" customWidth="1"/>
    <col min="11105" max="11112" width="9.7109375" style="1" customWidth="1"/>
    <col min="11113" max="11359" width="9.140625" style="1"/>
    <col min="11360" max="11360" width="51.140625" style="1" customWidth="1"/>
    <col min="11361" max="11368" width="9.7109375" style="1" customWidth="1"/>
    <col min="11369" max="11615" width="9.140625" style="1"/>
    <col min="11616" max="11616" width="51.140625" style="1" customWidth="1"/>
    <col min="11617" max="11624" width="9.7109375" style="1" customWidth="1"/>
    <col min="11625" max="11871" width="9.140625" style="1"/>
    <col min="11872" max="11872" width="51.140625" style="1" customWidth="1"/>
    <col min="11873" max="11880" width="9.7109375" style="1" customWidth="1"/>
    <col min="11881" max="12127" width="9.140625" style="1"/>
    <col min="12128" max="12128" width="51.140625" style="1" customWidth="1"/>
    <col min="12129" max="12136" width="9.7109375" style="1" customWidth="1"/>
    <col min="12137" max="12383" width="9.140625" style="1"/>
    <col min="12384" max="12384" width="51.140625" style="1" customWidth="1"/>
    <col min="12385" max="12392" width="9.7109375" style="1" customWidth="1"/>
    <col min="12393" max="12639" width="9.140625" style="1"/>
    <col min="12640" max="12640" width="51.140625" style="1" customWidth="1"/>
    <col min="12641" max="12648" width="9.7109375" style="1" customWidth="1"/>
    <col min="12649" max="12895" width="9.140625" style="1"/>
    <col min="12896" max="12896" width="51.140625" style="1" customWidth="1"/>
    <col min="12897" max="12904" width="9.7109375" style="1" customWidth="1"/>
    <col min="12905" max="13151" width="9.140625" style="1"/>
    <col min="13152" max="13152" width="51.140625" style="1" customWidth="1"/>
    <col min="13153" max="13160" width="9.7109375" style="1" customWidth="1"/>
    <col min="13161" max="13407" width="9.140625" style="1"/>
    <col min="13408" max="13408" width="51.140625" style="1" customWidth="1"/>
    <col min="13409" max="13416" width="9.7109375" style="1" customWidth="1"/>
    <col min="13417" max="13663" width="9.140625" style="1"/>
    <col min="13664" max="13664" width="51.140625" style="1" customWidth="1"/>
    <col min="13665" max="13672" width="9.7109375" style="1" customWidth="1"/>
    <col min="13673" max="13919" width="9.140625" style="1"/>
    <col min="13920" max="13920" width="51.140625" style="1" customWidth="1"/>
    <col min="13921" max="13928" width="9.7109375" style="1" customWidth="1"/>
    <col min="13929" max="14175" width="9.140625" style="1"/>
    <col min="14176" max="14176" width="51.140625" style="1" customWidth="1"/>
    <col min="14177" max="14184" width="9.7109375" style="1" customWidth="1"/>
    <col min="14185" max="14431" width="9.140625" style="1"/>
    <col min="14432" max="14432" width="51.140625" style="1" customWidth="1"/>
    <col min="14433" max="14440" width="9.7109375" style="1" customWidth="1"/>
    <col min="14441" max="14687" width="9.140625" style="1"/>
    <col min="14688" max="14688" width="51.140625" style="1" customWidth="1"/>
    <col min="14689" max="14696" width="9.7109375" style="1" customWidth="1"/>
    <col min="14697" max="14943" width="9.140625" style="1"/>
    <col min="14944" max="14944" width="51.140625" style="1" customWidth="1"/>
    <col min="14945" max="14952" width="9.7109375" style="1" customWidth="1"/>
    <col min="14953" max="15199" width="9.140625" style="1"/>
    <col min="15200" max="15200" width="51.140625" style="1" customWidth="1"/>
    <col min="15201" max="15208" width="9.7109375" style="1" customWidth="1"/>
    <col min="15209" max="15455" width="9.140625" style="1"/>
    <col min="15456" max="15456" width="51.140625" style="1" customWidth="1"/>
    <col min="15457" max="15464" width="9.7109375" style="1" customWidth="1"/>
    <col min="15465" max="15711" width="9.140625" style="1"/>
    <col min="15712" max="15712" width="51.140625" style="1" customWidth="1"/>
    <col min="15713" max="15720" width="9.7109375" style="1" customWidth="1"/>
    <col min="15721" max="15967" width="9.140625" style="1"/>
    <col min="15968" max="15968" width="51.140625" style="1" customWidth="1"/>
    <col min="15969" max="15976" width="9.7109375" style="1" customWidth="1"/>
    <col min="15977" max="16384" width="9.140625" style="1"/>
  </cols>
  <sheetData>
    <row r="1" spans="2:6" ht="17.25" customHeight="1" x14ac:dyDescent="0.2">
      <c r="B1" s="41"/>
      <c r="C1" s="42"/>
      <c r="D1" s="43"/>
      <c r="E1" s="1"/>
      <c r="F1" s="37" t="s">
        <v>178</v>
      </c>
    </row>
    <row r="2" spans="2:6" ht="27.75" customHeight="1" x14ac:dyDescent="0.2">
      <c r="B2" s="168" t="s">
        <v>230</v>
      </c>
      <c r="C2" s="168"/>
      <c r="D2" s="168"/>
      <c r="E2" s="168"/>
      <c r="F2" s="168"/>
    </row>
    <row r="3" spans="2:6" ht="15.75" customHeight="1" x14ac:dyDescent="0.2">
      <c r="B3" s="169">
        <v>2023</v>
      </c>
      <c r="C3" s="169"/>
      <c r="D3" s="169"/>
      <c r="E3" s="169"/>
      <c r="F3" s="1"/>
    </row>
    <row r="4" spans="2:6" ht="15" customHeight="1" x14ac:dyDescent="0.2">
      <c r="B4" s="10" t="s">
        <v>115</v>
      </c>
      <c r="C4" s="15"/>
      <c r="D4" s="15"/>
      <c r="E4" s="15"/>
      <c r="F4" s="15"/>
    </row>
    <row r="5" spans="2:6" ht="18.600000000000001" customHeight="1" x14ac:dyDescent="0.2">
      <c r="B5" s="38" t="s">
        <v>73</v>
      </c>
      <c r="C5" s="170" t="s">
        <v>74</v>
      </c>
      <c r="D5" s="170" t="s">
        <v>75</v>
      </c>
      <c r="E5" s="170" t="s">
        <v>11</v>
      </c>
      <c r="F5" s="170" t="s">
        <v>9</v>
      </c>
    </row>
    <row r="6" spans="2:6" ht="15" customHeight="1" x14ac:dyDescent="0.2">
      <c r="B6" s="44" t="s">
        <v>46</v>
      </c>
      <c r="C6" s="170" t="s">
        <v>10</v>
      </c>
      <c r="D6" s="170" t="s">
        <v>10</v>
      </c>
      <c r="E6" s="170" t="s">
        <v>11</v>
      </c>
      <c r="F6" s="170" t="s">
        <v>9</v>
      </c>
    </row>
    <row r="7" spans="2:6" ht="19.5" customHeight="1" x14ac:dyDescent="0.2">
      <c r="B7" s="122" t="s">
        <v>0</v>
      </c>
      <c r="C7" s="39">
        <v>1180122</v>
      </c>
      <c r="D7" s="39">
        <v>101747</v>
      </c>
      <c r="E7" s="39">
        <v>54142</v>
      </c>
      <c r="F7" s="39">
        <v>92120</v>
      </c>
    </row>
    <row r="8" spans="2:6" ht="19.5" customHeight="1" x14ac:dyDescent="0.2">
      <c r="B8" s="93" t="s">
        <v>54</v>
      </c>
      <c r="C8" s="82">
        <v>69124</v>
      </c>
      <c r="D8" s="79">
        <v>2187</v>
      </c>
      <c r="E8" s="79">
        <v>1242</v>
      </c>
      <c r="F8" s="79">
        <v>10449</v>
      </c>
    </row>
    <row r="9" spans="2:6" ht="19.5" customHeight="1" x14ac:dyDescent="0.2">
      <c r="B9" s="93" t="s">
        <v>44</v>
      </c>
      <c r="C9" s="82">
        <v>208955</v>
      </c>
      <c r="D9" s="79">
        <v>9994</v>
      </c>
      <c r="E9" s="79">
        <v>4395</v>
      </c>
      <c r="F9" s="79">
        <v>24852</v>
      </c>
    </row>
    <row r="10" spans="2:6" ht="19.5" customHeight="1" x14ac:dyDescent="0.2">
      <c r="B10" s="93" t="s">
        <v>45</v>
      </c>
      <c r="C10" s="82">
        <v>331093</v>
      </c>
      <c r="D10" s="79">
        <v>23060</v>
      </c>
      <c r="E10" s="79">
        <v>9811</v>
      </c>
      <c r="F10" s="79">
        <v>26826</v>
      </c>
    </row>
    <row r="11" spans="2:6" ht="19.5" customHeight="1" x14ac:dyDescent="0.2">
      <c r="B11" s="93" t="s">
        <v>55</v>
      </c>
      <c r="C11" s="82">
        <v>132816</v>
      </c>
      <c r="D11" s="79">
        <v>11762</v>
      </c>
      <c r="E11" s="79">
        <v>4220</v>
      </c>
      <c r="F11" s="79">
        <v>5101</v>
      </c>
    </row>
    <row r="12" spans="2:6" ht="19.5" customHeight="1" x14ac:dyDescent="0.2">
      <c r="B12" s="95" t="s">
        <v>56</v>
      </c>
      <c r="C12" s="83">
        <v>438134</v>
      </c>
      <c r="D12" s="81">
        <v>54744</v>
      </c>
      <c r="E12" s="81">
        <v>34474</v>
      </c>
      <c r="F12" s="81">
        <v>24892</v>
      </c>
    </row>
    <row r="13" spans="2:6" ht="5.25" customHeight="1" x14ac:dyDescent="0.2">
      <c r="B13" s="5"/>
      <c r="C13" s="2"/>
      <c r="D13" s="2"/>
      <c r="E13" s="2"/>
      <c r="F13" s="2"/>
    </row>
    <row r="14" spans="2:6" ht="13.9" customHeight="1" x14ac:dyDescent="0.2">
      <c r="B14" s="10"/>
      <c r="C14" s="17"/>
      <c r="D14" s="17"/>
      <c r="E14" s="17"/>
      <c r="F14" s="17"/>
    </row>
    <row r="15" spans="2:6" ht="17.25" customHeight="1" x14ac:dyDescent="0.2">
      <c r="B15" s="41"/>
      <c r="C15" s="42"/>
      <c r="D15" s="43"/>
      <c r="E15" s="1"/>
      <c r="F15" s="37" t="s">
        <v>179</v>
      </c>
    </row>
    <row r="16" spans="2:6" ht="27.75" customHeight="1" x14ac:dyDescent="0.2">
      <c r="B16" s="168" t="s">
        <v>180</v>
      </c>
      <c r="C16" s="168"/>
      <c r="D16" s="168"/>
      <c r="E16" s="168"/>
      <c r="F16" s="168"/>
    </row>
    <row r="17" spans="2:6" ht="15.75" customHeight="1" x14ac:dyDescent="0.2">
      <c r="B17" s="169">
        <v>2023</v>
      </c>
      <c r="C17" s="169"/>
      <c r="D17" s="169"/>
      <c r="E17" s="169"/>
      <c r="F17" s="1"/>
    </row>
    <row r="18" spans="2:6" ht="15" customHeight="1" x14ac:dyDescent="0.2">
      <c r="B18" s="10" t="s">
        <v>115</v>
      </c>
      <c r="C18" s="15"/>
      <c r="D18" s="15"/>
      <c r="E18" s="15"/>
      <c r="F18" s="15"/>
    </row>
    <row r="19" spans="2:6" ht="11.45" customHeight="1" x14ac:dyDescent="0.2">
      <c r="B19" s="38" t="s">
        <v>73</v>
      </c>
      <c r="C19" s="170" t="s">
        <v>74</v>
      </c>
      <c r="D19" s="170" t="s">
        <v>75</v>
      </c>
      <c r="E19" s="170" t="s">
        <v>11</v>
      </c>
      <c r="F19" s="170" t="s">
        <v>9</v>
      </c>
    </row>
    <row r="20" spans="2:6" ht="21" customHeight="1" x14ac:dyDescent="0.2">
      <c r="B20" s="44" t="s">
        <v>46</v>
      </c>
      <c r="C20" s="170" t="s">
        <v>10</v>
      </c>
      <c r="D20" s="170" t="s">
        <v>10</v>
      </c>
      <c r="E20" s="170" t="s">
        <v>11</v>
      </c>
      <c r="F20" s="170" t="s">
        <v>9</v>
      </c>
    </row>
    <row r="21" spans="2:6" ht="19.5" customHeight="1" x14ac:dyDescent="0.2">
      <c r="B21" s="122" t="s">
        <v>0</v>
      </c>
      <c r="C21" s="63">
        <f>+C7/'Q12'!$C$7*100</f>
        <v>87.149701801596891</v>
      </c>
      <c r="D21" s="63">
        <f>+D7/'Q12'!$C$7*100</f>
        <v>7.5138169690990244</v>
      </c>
      <c r="E21" s="63">
        <f>+E7/'Q12'!$C$7*100</f>
        <v>3.9982808175273901</v>
      </c>
      <c r="F21" s="63">
        <f>+F7/'Q12'!$C$7*100</f>
        <v>6.8028818460829514</v>
      </c>
    </row>
    <row r="22" spans="2:6" ht="19.5" customHeight="1" x14ac:dyDescent="0.2">
      <c r="B22" s="93" t="s">
        <v>54</v>
      </c>
      <c r="C22" s="84">
        <f>+C8/'Q12'!$D$7*100</f>
        <v>86.185227669442924</v>
      </c>
      <c r="D22" s="84">
        <f>+D8/'Q12'!$D$7*100</f>
        <v>2.7267966684953371</v>
      </c>
      <c r="E22" s="84">
        <f>+E8/'Q12'!$D$7*100</f>
        <v>1.5485511944541419</v>
      </c>
      <c r="F22" s="84">
        <f>+F8/'Q12'!$D$7*100</f>
        <v>13.028028527255497</v>
      </c>
    </row>
    <row r="23" spans="2:6" ht="19.5" customHeight="1" x14ac:dyDescent="0.2">
      <c r="B23" s="93" t="s">
        <v>44</v>
      </c>
      <c r="C23" s="84">
        <f>+C9/'Q12'!$E$7*100</f>
        <v>88.120933017885221</v>
      </c>
      <c r="D23" s="84">
        <f>+D9/'Q12'!$E$7*100</f>
        <v>4.214690266233136</v>
      </c>
      <c r="E23" s="84">
        <f>+E9/'Q12'!$E$7*100</f>
        <v>1.8534684530813121</v>
      </c>
      <c r="F23" s="84">
        <f>+F9/'Q12'!$E$7*100</f>
        <v>10.480636631621563</v>
      </c>
    </row>
    <row r="24" spans="2:6" ht="19.5" customHeight="1" x14ac:dyDescent="0.2">
      <c r="B24" s="93" t="s">
        <v>45</v>
      </c>
      <c r="C24" s="84">
        <f>+C10/'Q12'!$F$7*100</f>
        <v>89.660280278924915</v>
      </c>
      <c r="D24" s="84">
        <f>+D10/'Q12'!$F$7*100</f>
        <v>6.2446686074064051</v>
      </c>
      <c r="E24" s="84">
        <f>+E10/'Q12'!$F$7*100</f>
        <v>2.6568275675309727</v>
      </c>
      <c r="F24" s="84">
        <f>+F10/'Q12'!$F$7*100</f>
        <v>7.2645047728657497</v>
      </c>
    </row>
    <row r="25" spans="2:6" ht="19.5" customHeight="1" x14ac:dyDescent="0.2">
      <c r="B25" s="93" t="s">
        <v>55</v>
      </c>
      <c r="C25" s="84">
        <f>+C11/'Q12'!$G$7*100</f>
        <v>89.613386411173337</v>
      </c>
      <c r="D25" s="84">
        <f>+D11/'Q12'!$G$7*100</f>
        <v>7.9360367046757974</v>
      </c>
      <c r="E25" s="84">
        <f>+E11/'Q12'!$G$7*100</f>
        <v>2.8473112475541464</v>
      </c>
      <c r="F25" s="84">
        <f>+F11/'Q12'!$G$7*100</f>
        <v>3.4417380743539576</v>
      </c>
    </row>
    <row r="26" spans="2:6" ht="19.5" customHeight="1" x14ac:dyDescent="0.2">
      <c r="B26" s="95" t="s">
        <v>56</v>
      </c>
      <c r="C26" s="85">
        <f>+C12/'Q12'!$H$7*100</f>
        <v>84.366864361087579</v>
      </c>
      <c r="D26" s="85">
        <f>+D12/'Q12'!$H$7*100</f>
        <v>10.541477316490795</v>
      </c>
      <c r="E26" s="85">
        <f>+E12/'Q12'!$H$7*100</f>
        <v>6.6382962335361633</v>
      </c>
      <c r="F26" s="85">
        <f>+F12/'Q12'!$H$7*100</f>
        <v>4.7931910960486785</v>
      </c>
    </row>
    <row r="27" spans="2:6" ht="5.25" customHeight="1" x14ac:dyDescent="0.2">
      <c r="B27" s="5"/>
      <c r="C27" s="2"/>
      <c r="D27" s="2"/>
      <c r="E27" s="2"/>
      <c r="F27" s="2"/>
    </row>
    <row r="28" spans="2:6" x14ac:dyDescent="0.2">
      <c r="B28" s="176" t="s">
        <v>243</v>
      </c>
      <c r="C28" s="176"/>
      <c r="D28" s="176"/>
      <c r="E28" s="176"/>
      <c r="F28" s="176"/>
    </row>
    <row r="29" spans="2:6" x14ac:dyDescent="0.2">
      <c r="B29" s="78"/>
    </row>
  </sheetData>
  <mergeCells count="13">
    <mergeCell ref="B16:F16"/>
    <mergeCell ref="B17:E17"/>
    <mergeCell ref="B28:F28"/>
    <mergeCell ref="C19:C20"/>
    <mergeCell ref="D19:D20"/>
    <mergeCell ref="E19:E20"/>
    <mergeCell ref="F19:F20"/>
    <mergeCell ref="B2:F2"/>
    <mergeCell ref="B3:E3"/>
    <mergeCell ref="F5:F6"/>
    <mergeCell ref="E5:E6"/>
    <mergeCell ref="C5:C6"/>
    <mergeCell ref="D5:D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56"/>
  <sheetViews>
    <sheetView workbookViewId="0"/>
  </sheetViews>
  <sheetFormatPr defaultColWidth="9.140625" defaultRowHeight="12.75" outlineLevelRow="1" x14ac:dyDescent="0.2"/>
  <cols>
    <col min="1" max="1" width="2.85546875" style="1" customWidth="1"/>
    <col min="2" max="2" width="56.85546875" style="1" customWidth="1"/>
    <col min="3" max="3" width="10.7109375" style="3" customWidth="1"/>
    <col min="4" max="4" width="11.42578125" style="3" customWidth="1"/>
    <col min="5" max="5" width="12.5703125" style="3" customWidth="1"/>
    <col min="6" max="44" width="9.140625" style="1"/>
    <col min="45" max="45" width="51.140625" style="1" customWidth="1"/>
    <col min="46" max="53" width="9.7109375" style="1" customWidth="1"/>
    <col min="54" max="300" width="9.140625" style="1"/>
    <col min="301" max="301" width="51.140625" style="1" customWidth="1"/>
    <col min="302" max="309" width="9.7109375" style="1" customWidth="1"/>
    <col min="310" max="556" width="9.140625" style="1"/>
    <col min="557" max="557" width="51.140625" style="1" customWidth="1"/>
    <col min="558" max="565" width="9.7109375" style="1" customWidth="1"/>
    <col min="566" max="812" width="9.140625" style="1"/>
    <col min="813" max="813" width="51.140625" style="1" customWidth="1"/>
    <col min="814" max="821" width="9.7109375" style="1" customWidth="1"/>
    <col min="822" max="1068" width="9.140625" style="1"/>
    <col min="1069" max="1069" width="51.140625" style="1" customWidth="1"/>
    <col min="1070" max="1077" width="9.7109375" style="1" customWidth="1"/>
    <col min="1078" max="1324" width="9.140625" style="1"/>
    <col min="1325" max="1325" width="51.140625" style="1" customWidth="1"/>
    <col min="1326" max="1333" width="9.7109375" style="1" customWidth="1"/>
    <col min="1334" max="1580" width="9.140625" style="1"/>
    <col min="1581" max="1581" width="51.140625" style="1" customWidth="1"/>
    <col min="1582" max="1589" width="9.7109375" style="1" customWidth="1"/>
    <col min="1590" max="1836" width="9.140625" style="1"/>
    <col min="1837" max="1837" width="51.140625" style="1" customWidth="1"/>
    <col min="1838" max="1845" width="9.7109375" style="1" customWidth="1"/>
    <col min="1846" max="2092" width="9.140625" style="1"/>
    <col min="2093" max="2093" width="51.140625" style="1" customWidth="1"/>
    <col min="2094" max="2101" width="9.7109375" style="1" customWidth="1"/>
    <col min="2102" max="2348" width="9.140625" style="1"/>
    <col min="2349" max="2349" width="51.140625" style="1" customWidth="1"/>
    <col min="2350" max="2357" width="9.7109375" style="1" customWidth="1"/>
    <col min="2358" max="2604" width="9.140625" style="1"/>
    <col min="2605" max="2605" width="51.140625" style="1" customWidth="1"/>
    <col min="2606" max="2613" width="9.7109375" style="1" customWidth="1"/>
    <col min="2614" max="2860" width="9.140625" style="1"/>
    <col min="2861" max="2861" width="51.140625" style="1" customWidth="1"/>
    <col min="2862" max="2869" width="9.7109375" style="1" customWidth="1"/>
    <col min="2870" max="3116" width="9.140625" style="1"/>
    <col min="3117" max="3117" width="51.140625" style="1" customWidth="1"/>
    <col min="3118" max="3125" width="9.7109375" style="1" customWidth="1"/>
    <col min="3126" max="3372" width="9.140625" style="1"/>
    <col min="3373" max="3373" width="51.140625" style="1" customWidth="1"/>
    <col min="3374" max="3381" width="9.7109375" style="1" customWidth="1"/>
    <col min="3382" max="3628" width="9.140625" style="1"/>
    <col min="3629" max="3629" width="51.140625" style="1" customWidth="1"/>
    <col min="3630" max="3637" width="9.7109375" style="1" customWidth="1"/>
    <col min="3638" max="3884" width="9.140625" style="1"/>
    <col min="3885" max="3885" width="51.140625" style="1" customWidth="1"/>
    <col min="3886" max="3893" width="9.7109375" style="1" customWidth="1"/>
    <col min="3894" max="4140" width="9.140625" style="1"/>
    <col min="4141" max="4141" width="51.140625" style="1" customWidth="1"/>
    <col min="4142" max="4149" width="9.7109375" style="1" customWidth="1"/>
    <col min="4150" max="4396" width="9.140625" style="1"/>
    <col min="4397" max="4397" width="51.140625" style="1" customWidth="1"/>
    <col min="4398" max="4405" width="9.7109375" style="1" customWidth="1"/>
    <col min="4406" max="4652" width="9.140625" style="1"/>
    <col min="4653" max="4653" width="51.140625" style="1" customWidth="1"/>
    <col min="4654" max="4661" width="9.7109375" style="1" customWidth="1"/>
    <col min="4662" max="4908" width="9.140625" style="1"/>
    <col min="4909" max="4909" width="51.140625" style="1" customWidth="1"/>
    <col min="4910" max="4917" width="9.7109375" style="1" customWidth="1"/>
    <col min="4918" max="5164" width="9.140625" style="1"/>
    <col min="5165" max="5165" width="51.140625" style="1" customWidth="1"/>
    <col min="5166" max="5173" width="9.7109375" style="1" customWidth="1"/>
    <col min="5174" max="5420" width="9.140625" style="1"/>
    <col min="5421" max="5421" width="51.140625" style="1" customWidth="1"/>
    <col min="5422" max="5429" width="9.7109375" style="1" customWidth="1"/>
    <col min="5430" max="5676" width="9.140625" style="1"/>
    <col min="5677" max="5677" width="51.140625" style="1" customWidth="1"/>
    <col min="5678" max="5685" width="9.7109375" style="1" customWidth="1"/>
    <col min="5686" max="5932" width="9.140625" style="1"/>
    <col min="5933" max="5933" width="51.140625" style="1" customWidth="1"/>
    <col min="5934" max="5941" width="9.7109375" style="1" customWidth="1"/>
    <col min="5942" max="6188" width="9.140625" style="1"/>
    <col min="6189" max="6189" width="51.140625" style="1" customWidth="1"/>
    <col min="6190" max="6197" width="9.7109375" style="1" customWidth="1"/>
    <col min="6198" max="6444" width="9.140625" style="1"/>
    <col min="6445" max="6445" width="51.140625" style="1" customWidth="1"/>
    <col min="6446" max="6453" width="9.7109375" style="1" customWidth="1"/>
    <col min="6454" max="6700" width="9.140625" style="1"/>
    <col min="6701" max="6701" width="51.140625" style="1" customWidth="1"/>
    <col min="6702" max="6709" width="9.7109375" style="1" customWidth="1"/>
    <col min="6710" max="6956" width="9.140625" style="1"/>
    <col min="6957" max="6957" width="51.140625" style="1" customWidth="1"/>
    <col min="6958" max="6965" width="9.7109375" style="1" customWidth="1"/>
    <col min="6966" max="7212" width="9.140625" style="1"/>
    <col min="7213" max="7213" width="51.140625" style="1" customWidth="1"/>
    <col min="7214" max="7221" width="9.7109375" style="1" customWidth="1"/>
    <col min="7222" max="7468" width="9.140625" style="1"/>
    <col min="7469" max="7469" width="51.140625" style="1" customWidth="1"/>
    <col min="7470" max="7477" width="9.7109375" style="1" customWidth="1"/>
    <col min="7478" max="7724" width="9.140625" style="1"/>
    <col min="7725" max="7725" width="51.140625" style="1" customWidth="1"/>
    <col min="7726" max="7733" width="9.7109375" style="1" customWidth="1"/>
    <col min="7734" max="7980" width="9.140625" style="1"/>
    <col min="7981" max="7981" width="51.140625" style="1" customWidth="1"/>
    <col min="7982" max="7989" width="9.7109375" style="1" customWidth="1"/>
    <col min="7990" max="8236" width="9.140625" style="1"/>
    <col min="8237" max="8237" width="51.140625" style="1" customWidth="1"/>
    <col min="8238" max="8245" width="9.7109375" style="1" customWidth="1"/>
    <col min="8246" max="8492" width="9.140625" style="1"/>
    <col min="8493" max="8493" width="51.140625" style="1" customWidth="1"/>
    <col min="8494" max="8501" width="9.7109375" style="1" customWidth="1"/>
    <col min="8502" max="8748" width="9.140625" style="1"/>
    <col min="8749" max="8749" width="51.140625" style="1" customWidth="1"/>
    <col min="8750" max="8757" width="9.7109375" style="1" customWidth="1"/>
    <col min="8758" max="9004" width="9.140625" style="1"/>
    <col min="9005" max="9005" width="51.140625" style="1" customWidth="1"/>
    <col min="9006" max="9013" width="9.7109375" style="1" customWidth="1"/>
    <col min="9014" max="9260" width="9.140625" style="1"/>
    <col min="9261" max="9261" width="51.140625" style="1" customWidth="1"/>
    <col min="9262" max="9269" width="9.7109375" style="1" customWidth="1"/>
    <col min="9270" max="9516" width="9.140625" style="1"/>
    <col min="9517" max="9517" width="51.140625" style="1" customWidth="1"/>
    <col min="9518" max="9525" width="9.7109375" style="1" customWidth="1"/>
    <col min="9526" max="9772" width="9.140625" style="1"/>
    <col min="9773" max="9773" width="51.140625" style="1" customWidth="1"/>
    <col min="9774" max="9781" width="9.7109375" style="1" customWidth="1"/>
    <col min="9782" max="10028" width="9.140625" style="1"/>
    <col min="10029" max="10029" width="51.140625" style="1" customWidth="1"/>
    <col min="10030" max="10037" width="9.7109375" style="1" customWidth="1"/>
    <col min="10038" max="10284" width="9.140625" style="1"/>
    <col min="10285" max="10285" width="51.140625" style="1" customWidth="1"/>
    <col min="10286" max="10293" width="9.7109375" style="1" customWidth="1"/>
    <col min="10294" max="10540" width="9.140625" style="1"/>
    <col min="10541" max="10541" width="51.140625" style="1" customWidth="1"/>
    <col min="10542" max="10549" width="9.7109375" style="1" customWidth="1"/>
    <col min="10550" max="10796" width="9.140625" style="1"/>
    <col min="10797" max="10797" width="51.140625" style="1" customWidth="1"/>
    <col min="10798" max="10805" width="9.7109375" style="1" customWidth="1"/>
    <col min="10806" max="11052" width="9.140625" style="1"/>
    <col min="11053" max="11053" width="51.140625" style="1" customWidth="1"/>
    <col min="11054" max="11061" width="9.7109375" style="1" customWidth="1"/>
    <col min="11062" max="11308" width="9.140625" style="1"/>
    <col min="11309" max="11309" width="51.140625" style="1" customWidth="1"/>
    <col min="11310" max="11317" width="9.7109375" style="1" customWidth="1"/>
    <col min="11318" max="11564" width="9.140625" style="1"/>
    <col min="11565" max="11565" width="51.140625" style="1" customWidth="1"/>
    <col min="11566" max="11573" width="9.7109375" style="1" customWidth="1"/>
    <col min="11574" max="11820" width="9.140625" style="1"/>
    <col min="11821" max="11821" width="51.140625" style="1" customWidth="1"/>
    <col min="11822" max="11829" width="9.7109375" style="1" customWidth="1"/>
    <col min="11830" max="12076" width="9.140625" style="1"/>
    <col min="12077" max="12077" width="51.140625" style="1" customWidth="1"/>
    <col min="12078" max="12085" width="9.7109375" style="1" customWidth="1"/>
    <col min="12086" max="12332" width="9.140625" style="1"/>
    <col min="12333" max="12333" width="51.140625" style="1" customWidth="1"/>
    <col min="12334" max="12341" width="9.7109375" style="1" customWidth="1"/>
    <col min="12342" max="12588" width="9.140625" style="1"/>
    <col min="12589" max="12589" width="51.140625" style="1" customWidth="1"/>
    <col min="12590" max="12597" width="9.7109375" style="1" customWidth="1"/>
    <col min="12598" max="12844" width="9.140625" style="1"/>
    <col min="12845" max="12845" width="51.140625" style="1" customWidth="1"/>
    <col min="12846" max="12853" width="9.7109375" style="1" customWidth="1"/>
    <col min="12854" max="13100" width="9.140625" style="1"/>
    <col min="13101" max="13101" width="51.140625" style="1" customWidth="1"/>
    <col min="13102" max="13109" width="9.7109375" style="1" customWidth="1"/>
    <col min="13110" max="13356" width="9.140625" style="1"/>
    <col min="13357" max="13357" width="51.140625" style="1" customWidth="1"/>
    <col min="13358" max="13365" width="9.7109375" style="1" customWidth="1"/>
    <col min="13366" max="13612" width="9.140625" style="1"/>
    <col min="13613" max="13613" width="51.140625" style="1" customWidth="1"/>
    <col min="13614" max="13621" width="9.7109375" style="1" customWidth="1"/>
    <col min="13622" max="13868" width="9.140625" style="1"/>
    <col min="13869" max="13869" width="51.140625" style="1" customWidth="1"/>
    <col min="13870" max="13877" width="9.7109375" style="1" customWidth="1"/>
    <col min="13878" max="14124" width="9.140625" style="1"/>
    <col min="14125" max="14125" width="51.140625" style="1" customWidth="1"/>
    <col min="14126" max="14133" width="9.7109375" style="1" customWidth="1"/>
    <col min="14134" max="14380" width="9.140625" style="1"/>
    <col min="14381" max="14381" width="51.140625" style="1" customWidth="1"/>
    <col min="14382" max="14389" width="9.7109375" style="1" customWidth="1"/>
    <col min="14390" max="14636" width="9.140625" style="1"/>
    <col min="14637" max="14637" width="51.140625" style="1" customWidth="1"/>
    <col min="14638" max="14645" width="9.7109375" style="1" customWidth="1"/>
    <col min="14646" max="14892" width="9.140625" style="1"/>
    <col min="14893" max="14893" width="51.140625" style="1" customWidth="1"/>
    <col min="14894" max="14901" width="9.7109375" style="1" customWidth="1"/>
    <col min="14902" max="15148" width="9.140625" style="1"/>
    <col min="15149" max="15149" width="51.140625" style="1" customWidth="1"/>
    <col min="15150" max="15157" width="9.7109375" style="1" customWidth="1"/>
    <col min="15158" max="15404" width="9.140625" style="1"/>
    <col min="15405" max="15405" width="51.140625" style="1" customWidth="1"/>
    <col min="15406" max="15413" width="9.7109375" style="1" customWidth="1"/>
    <col min="15414" max="15660" width="9.140625" style="1"/>
    <col min="15661" max="15661" width="51.140625" style="1" customWidth="1"/>
    <col min="15662" max="15669" width="9.7109375" style="1" customWidth="1"/>
    <col min="15670" max="15916" width="9.140625" style="1"/>
    <col min="15917" max="15917" width="51.140625" style="1" customWidth="1"/>
    <col min="15918" max="15925" width="9.7109375" style="1" customWidth="1"/>
    <col min="15926" max="16384" width="9.140625" style="1"/>
  </cols>
  <sheetData>
    <row r="1" spans="2:9" ht="17.25" customHeight="1" x14ac:dyDescent="0.2">
      <c r="B1" s="41"/>
      <c r="C1" s="42"/>
      <c r="D1" s="43"/>
      <c r="E1" s="37" t="s">
        <v>182</v>
      </c>
    </row>
    <row r="2" spans="2:9" ht="27.75" customHeight="1" x14ac:dyDescent="0.2">
      <c r="B2" s="168" t="s">
        <v>181</v>
      </c>
      <c r="C2" s="168"/>
      <c r="D2" s="168"/>
      <c r="E2" s="168"/>
    </row>
    <row r="3" spans="2:9" ht="15.75" customHeight="1" x14ac:dyDescent="0.2">
      <c r="B3" s="169">
        <v>2023</v>
      </c>
      <c r="C3" s="169"/>
      <c r="D3" s="169"/>
      <c r="E3" s="169"/>
    </row>
    <row r="4" spans="2:9" ht="15" customHeight="1" x14ac:dyDescent="0.2">
      <c r="B4" s="10" t="s">
        <v>115</v>
      </c>
      <c r="C4" s="11"/>
      <c r="D4" s="11"/>
      <c r="E4" s="11"/>
    </row>
    <row r="5" spans="2:9" ht="21" customHeight="1" x14ac:dyDescent="0.2">
      <c r="B5" s="46" t="s">
        <v>77</v>
      </c>
      <c r="C5" s="179" t="s">
        <v>12</v>
      </c>
      <c r="D5" s="179" t="s">
        <v>13</v>
      </c>
      <c r="E5" s="179" t="s">
        <v>14</v>
      </c>
    </row>
    <row r="6" spans="2:9" ht="23.45" customHeight="1" x14ac:dyDescent="0.2">
      <c r="B6" s="94" t="s">
        <v>46</v>
      </c>
      <c r="C6" s="179"/>
      <c r="D6" s="179" t="s">
        <v>13</v>
      </c>
      <c r="E6" s="179" t="s">
        <v>14</v>
      </c>
    </row>
    <row r="7" spans="2:9" ht="14.1" customHeight="1" x14ac:dyDescent="0.2">
      <c r="B7" s="41" t="s">
        <v>0</v>
      </c>
      <c r="C7" s="40">
        <v>1279407</v>
      </c>
      <c r="D7" s="40">
        <v>43517</v>
      </c>
      <c r="E7" s="40">
        <v>57797</v>
      </c>
      <c r="G7" s="7"/>
    </row>
    <row r="8" spans="2:9" ht="14.1" customHeight="1" x14ac:dyDescent="0.2">
      <c r="B8" s="10" t="s">
        <v>53</v>
      </c>
      <c r="C8" s="15">
        <v>15573</v>
      </c>
      <c r="D8" s="15">
        <v>496</v>
      </c>
      <c r="E8" s="15">
        <v>778</v>
      </c>
    </row>
    <row r="9" spans="2:9" ht="14.1" customHeight="1" x14ac:dyDescent="0.2">
      <c r="B9" s="10" t="s">
        <v>47</v>
      </c>
      <c r="C9" s="15">
        <v>4947</v>
      </c>
      <c r="D9" s="15">
        <v>67</v>
      </c>
      <c r="E9" s="15">
        <v>204</v>
      </c>
    </row>
    <row r="10" spans="2:9" ht="14.1" customHeight="1" x14ac:dyDescent="0.2">
      <c r="B10" s="10" t="s">
        <v>48</v>
      </c>
      <c r="C10" s="14">
        <f>+SUM(C11:C34)</f>
        <v>303354</v>
      </c>
      <c r="D10" s="14">
        <f t="shared" ref="D10:E10" si="0">+SUM(D11:D34)</f>
        <v>4762</v>
      </c>
      <c r="E10" s="14">
        <f t="shared" si="0"/>
        <v>11097</v>
      </c>
    </row>
    <row r="11" spans="2:9" s="100" customFormat="1" ht="14.1" hidden="1" customHeight="1" outlineLevel="1" x14ac:dyDescent="0.25">
      <c r="B11" s="101" t="s">
        <v>292</v>
      </c>
      <c r="C11" s="112">
        <v>35581</v>
      </c>
      <c r="D11" s="112">
        <v>509</v>
      </c>
      <c r="E11" s="112">
        <v>1315</v>
      </c>
      <c r="F11" s="14"/>
      <c r="G11" s="14"/>
      <c r="H11" s="14"/>
      <c r="I11" s="14"/>
    </row>
    <row r="12" spans="2:9" s="100" customFormat="1" ht="14.1" hidden="1" customHeight="1" outlineLevel="1" x14ac:dyDescent="0.25">
      <c r="B12" s="101" t="s">
        <v>293</v>
      </c>
      <c r="C12" s="112">
        <v>7095</v>
      </c>
      <c r="D12" s="112">
        <v>130</v>
      </c>
      <c r="E12" s="112">
        <v>164</v>
      </c>
      <c r="F12" s="14"/>
      <c r="G12" s="14"/>
      <c r="H12" s="14"/>
      <c r="I12" s="14"/>
    </row>
    <row r="13" spans="2:9" s="100" customFormat="1" ht="14.1" hidden="1" customHeight="1" outlineLevel="1" x14ac:dyDescent="0.25">
      <c r="B13" s="101" t="s">
        <v>294</v>
      </c>
      <c r="C13" s="112">
        <v>305</v>
      </c>
      <c r="D13" s="112" t="s">
        <v>100</v>
      </c>
      <c r="E13" s="112" t="s">
        <v>100</v>
      </c>
      <c r="F13" s="14"/>
      <c r="G13" s="14"/>
      <c r="H13" s="14"/>
      <c r="I13" s="14"/>
    </row>
    <row r="14" spans="2:9" s="100" customFormat="1" ht="14.1" hidden="1" customHeight="1" outlineLevel="1" x14ac:dyDescent="0.25">
      <c r="B14" s="101" t="s">
        <v>295</v>
      </c>
      <c r="C14" s="112">
        <v>17534</v>
      </c>
      <c r="D14" s="112">
        <v>257</v>
      </c>
      <c r="E14" s="112">
        <v>650</v>
      </c>
      <c r="F14" s="14"/>
      <c r="G14" s="14"/>
      <c r="H14" s="14"/>
      <c r="I14" s="14"/>
    </row>
    <row r="15" spans="2:9" s="100" customFormat="1" ht="14.1" hidden="1" customHeight="1" outlineLevel="1" x14ac:dyDescent="0.25">
      <c r="B15" s="101" t="s">
        <v>296</v>
      </c>
      <c r="C15" s="112">
        <v>18747</v>
      </c>
      <c r="D15" s="112">
        <v>280</v>
      </c>
      <c r="E15" s="112">
        <v>594</v>
      </c>
      <c r="F15" s="14"/>
      <c r="G15" s="14"/>
      <c r="H15" s="14"/>
      <c r="I15" s="14"/>
    </row>
    <row r="16" spans="2:9" s="100" customFormat="1" ht="14.1" hidden="1" customHeight="1" outlineLevel="1" x14ac:dyDescent="0.25">
      <c r="B16" s="101" t="s">
        <v>297</v>
      </c>
      <c r="C16" s="112">
        <v>12968</v>
      </c>
      <c r="D16" s="112">
        <v>284</v>
      </c>
      <c r="E16" s="112">
        <v>469</v>
      </c>
      <c r="F16" s="14"/>
      <c r="G16" s="14"/>
      <c r="H16" s="14"/>
      <c r="I16" s="14"/>
    </row>
    <row r="17" spans="2:9" s="100" customFormat="1" ht="14.1" hidden="1" customHeight="1" outlineLevel="1" x14ac:dyDescent="0.25">
      <c r="B17" s="101" t="s">
        <v>298</v>
      </c>
      <c r="C17" s="112">
        <v>11101</v>
      </c>
      <c r="D17" s="112">
        <v>333</v>
      </c>
      <c r="E17" s="112">
        <v>375</v>
      </c>
      <c r="F17" s="14"/>
      <c r="G17" s="14"/>
      <c r="H17" s="14"/>
      <c r="I17" s="14"/>
    </row>
    <row r="18" spans="2:9" s="100" customFormat="1" ht="14.1" hidden="1" customHeight="1" outlineLevel="1" x14ac:dyDescent="0.25">
      <c r="B18" s="101" t="s">
        <v>299</v>
      </c>
      <c r="C18" s="112">
        <v>9223</v>
      </c>
      <c r="D18" s="112">
        <v>192</v>
      </c>
      <c r="E18" s="112">
        <v>442</v>
      </c>
      <c r="F18" s="14"/>
      <c r="G18" s="14"/>
      <c r="H18" s="14"/>
      <c r="I18" s="14"/>
    </row>
    <row r="19" spans="2:9" s="100" customFormat="1" ht="14.1" hidden="1" customHeight="1" outlineLevel="1" x14ac:dyDescent="0.25">
      <c r="B19" s="101" t="s">
        <v>300</v>
      </c>
      <c r="C19" s="112">
        <v>3674</v>
      </c>
      <c r="D19" s="112">
        <v>71</v>
      </c>
      <c r="E19" s="112">
        <v>363</v>
      </c>
      <c r="F19" s="14"/>
      <c r="G19" s="14"/>
      <c r="H19" s="14"/>
      <c r="I19" s="14"/>
    </row>
    <row r="20" spans="2:9" s="100" customFormat="1" ht="14.1" hidden="1" customHeight="1" outlineLevel="1" x14ac:dyDescent="0.25">
      <c r="B20" s="101" t="s">
        <v>301</v>
      </c>
      <c r="C20" s="112">
        <v>1118</v>
      </c>
      <c r="D20" s="112" t="s">
        <v>100</v>
      </c>
      <c r="E20" s="112" t="s">
        <v>100</v>
      </c>
      <c r="F20" s="14"/>
      <c r="G20" s="14"/>
      <c r="H20" s="14"/>
      <c r="I20" s="14"/>
    </row>
    <row r="21" spans="2:9" s="100" customFormat="1" ht="14.1" hidden="1" customHeight="1" outlineLevel="1" x14ac:dyDescent="0.25">
      <c r="B21" s="101" t="s">
        <v>302</v>
      </c>
      <c r="C21" s="112">
        <v>9317</v>
      </c>
      <c r="D21" s="112">
        <v>338</v>
      </c>
      <c r="E21" s="112">
        <v>151</v>
      </c>
      <c r="F21" s="14"/>
      <c r="G21" s="14"/>
      <c r="H21" s="14"/>
      <c r="I21" s="14"/>
    </row>
    <row r="22" spans="2:9" s="100" customFormat="1" ht="14.1" hidden="1" customHeight="1" outlineLevel="1" x14ac:dyDescent="0.25">
      <c r="B22" s="101" t="s">
        <v>303</v>
      </c>
      <c r="C22" s="112">
        <v>8556</v>
      </c>
      <c r="D22" s="112">
        <v>237</v>
      </c>
      <c r="E22" s="112">
        <v>91</v>
      </c>
      <c r="F22" s="14"/>
      <c r="G22" s="14"/>
      <c r="H22" s="14"/>
      <c r="I22" s="14"/>
    </row>
    <row r="23" spans="2:9" s="100" customFormat="1" ht="14.1" hidden="1" customHeight="1" outlineLevel="1" x14ac:dyDescent="0.25">
      <c r="B23" s="101" t="s">
        <v>304</v>
      </c>
      <c r="C23" s="112">
        <v>16598</v>
      </c>
      <c r="D23" s="112">
        <v>172</v>
      </c>
      <c r="E23" s="112">
        <v>1212</v>
      </c>
      <c r="F23" s="14"/>
      <c r="G23" s="14"/>
      <c r="H23" s="14"/>
      <c r="I23" s="14"/>
    </row>
    <row r="24" spans="2:9" s="100" customFormat="1" ht="14.1" hidden="1" customHeight="1" outlineLevel="1" x14ac:dyDescent="0.25">
      <c r="B24" s="101" t="s">
        <v>305</v>
      </c>
      <c r="C24" s="112">
        <v>16956</v>
      </c>
      <c r="D24" s="112">
        <v>322</v>
      </c>
      <c r="E24" s="112">
        <v>641</v>
      </c>
      <c r="F24" s="14"/>
      <c r="G24" s="14"/>
      <c r="H24" s="14"/>
      <c r="I24" s="14"/>
    </row>
    <row r="25" spans="2:9" s="100" customFormat="1" ht="14.1" hidden="1" customHeight="1" outlineLevel="1" x14ac:dyDescent="0.25">
      <c r="B25" s="101" t="s">
        <v>306</v>
      </c>
      <c r="C25" s="112">
        <v>6035</v>
      </c>
      <c r="D25" s="112">
        <v>134</v>
      </c>
      <c r="E25" s="112">
        <v>53</v>
      </c>
      <c r="F25" s="14"/>
      <c r="G25" s="14"/>
      <c r="H25" s="14"/>
      <c r="I25" s="14"/>
    </row>
    <row r="26" spans="2:9" s="100" customFormat="1" ht="14.1" hidden="1" customHeight="1" outlineLevel="1" x14ac:dyDescent="0.25">
      <c r="B26" s="101" t="s">
        <v>307</v>
      </c>
      <c r="C26" s="112">
        <v>33228</v>
      </c>
      <c r="D26" s="112">
        <v>687</v>
      </c>
      <c r="E26" s="112">
        <v>1630</v>
      </c>
      <c r="F26" s="14"/>
      <c r="G26" s="14"/>
      <c r="H26" s="14"/>
      <c r="I26" s="14"/>
    </row>
    <row r="27" spans="2:9" s="100" customFormat="1" ht="14.1" hidden="1" customHeight="1" outlineLevel="1" x14ac:dyDescent="0.25">
      <c r="B27" s="101" t="s">
        <v>308</v>
      </c>
      <c r="C27" s="112">
        <v>10315</v>
      </c>
      <c r="D27" s="112">
        <v>26</v>
      </c>
      <c r="E27" s="112">
        <v>88</v>
      </c>
      <c r="F27" s="14"/>
      <c r="G27" s="14"/>
      <c r="H27" s="14"/>
      <c r="I27" s="14"/>
    </row>
    <row r="28" spans="2:9" s="100" customFormat="1" ht="14.1" hidden="1" customHeight="1" outlineLevel="1" x14ac:dyDescent="0.25">
      <c r="B28" s="101" t="s">
        <v>309</v>
      </c>
      <c r="C28" s="112">
        <v>11848</v>
      </c>
      <c r="D28" s="112">
        <v>133</v>
      </c>
      <c r="E28" s="112">
        <v>271</v>
      </c>
      <c r="F28" s="14"/>
      <c r="G28" s="14"/>
      <c r="H28" s="14"/>
      <c r="I28" s="14"/>
    </row>
    <row r="29" spans="2:9" s="100" customFormat="1" ht="14.1" hidden="1" customHeight="1" outlineLevel="1" x14ac:dyDescent="0.25">
      <c r="B29" s="101" t="s">
        <v>310</v>
      </c>
      <c r="C29" s="112">
        <v>13098</v>
      </c>
      <c r="D29" s="112">
        <v>170</v>
      </c>
      <c r="E29" s="112">
        <v>982</v>
      </c>
      <c r="F29" s="14"/>
      <c r="G29" s="14"/>
      <c r="H29" s="14"/>
      <c r="I29" s="14"/>
    </row>
    <row r="30" spans="2:9" s="100" customFormat="1" ht="14.1" hidden="1" customHeight="1" outlineLevel="1" x14ac:dyDescent="0.25">
      <c r="B30" s="101" t="s">
        <v>311</v>
      </c>
      <c r="C30" s="112">
        <v>29133</v>
      </c>
      <c r="D30" s="112">
        <v>119</v>
      </c>
      <c r="E30" s="112">
        <v>334</v>
      </c>
      <c r="F30" s="14"/>
      <c r="G30" s="14"/>
      <c r="H30" s="14"/>
      <c r="I30" s="14"/>
    </row>
    <row r="31" spans="2:9" s="100" customFormat="1" ht="14.1" hidden="1" customHeight="1" outlineLevel="1" x14ac:dyDescent="0.25">
      <c r="B31" s="101" t="s">
        <v>312</v>
      </c>
      <c r="C31" s="112">
        <v>4776</v>
      </c>
      <c r="D31" s="112">
        <v>38</v>
      </c>
      <c r="E31" s="112">
        <v>42</v>
      </c>
      <c r="F31" s="14"/>
      <c r="G31" s="14"/>
      <c r="H31" s="14"/>
      <c r="I31" s="14"/>
    </row>
    <row r="32" spans="2:9" s="100" customFormat="1" ht="14.1" hidden="1" customHeight="1" outlineLevel="1" x14ac:dyDescent="0.25">
      <c r="B32" s="101" t="s">
        <v>313</v>
      </c>
      <c r="C32" s="112">
        <v>9065</v>
      </c>
      <c r="D32" s="112">
        <v>86</v>
      </c>
      <c r="E32" s="112">
        <v>501</v>
      </c>
      <c r="F32" s="14"/>
      <c r="G32" s="14"/>
      <c r="H32" s="14"/>
      <c r="I32" s="14"/>
    </row>
    <row r="33" spans="2:9" s="100" customFormat="1" ht="14.1" hidden="1" customHeight="1" outlineLevel="1" x14ac:dyDescent="0.25">
      <c r="B33" s="101" t="s">
        <v>314</v>
      </c>
      <c r="C33" s="112">
        <v>7434</v>
      </c>
      <c r="D33" s="112">
        <v>119</v>
      </c>
      <c r="E33" s="112">
        <v>411</v>
      </c>
      <c r="F33" s="14"/>
      <c r="G33" s="14"/>
      <c r="H33" s="14"/>
      <c r="I33" s="14"/>
    </row>
    <row r="34" spans="2:9" s="100" customFormat="1" ht="14.1" hidden="1" customHeight="1" outlineLevel="1" x14ac:dyDescent="0.25">
      <c r="B34" s="101" t="s">
        <v>315</v>
      </c>
      <c r="C34" s="112">
        <v>9649</v>
      </c>
      <c r="D34" s="112">
        <v>125</v>
      </c>
      <c r="E34" s="112">
        <v>318</v>
      </c>
      <c r="F34" s="14"/>
      <c r="G34" s="14"/>
      <c r="H34" s="14"/>
      <c r="I34" s="14"/>
    </row>
    <row r="35" spans="2:9" ht="14.1" customHeight="1" collapsed="1" x14ac:dyDescent="0.2">
      <c r="B35" s="102" t="s">
        <v>57</v>
      </c>
      <c r="C35" s="15">
        <v>5878</v>
      </c>
      <c r="D35" s="15">
        <v>15</v>
      </c>
      <c r="E35" s="15">
        <v>23</v>
      </c>
      <c r="F35" s="80"/>
      <c r="G35" s="80"/>
      <c r="H35" s="80"/>
    </row>
    <row r="36" spans="2:9" ht="14.1" customHeight="1" x14ac:dyDescent="0.2">
      <c r="B36" s="102" t="s">
        <v>58</v>
      </c>
      <c r="C36" s="15">
        <v>19134</v>
      </c>
      <c r="D36" s="15">
        <v>379</v>
      </c>
      <c r="E36" s="15">
        <v>878</v>
      </c>
      <c r="F36" s="79"/>
      <c r="G36" s="79"/>
      <c r="H36" s="80"/>
    </row>
    <row r="37" spans="2:9" ht="14.1" customHeight="1" x14ac:dyDescent="0.2">
      <c r="B37" s="104" t="s">
        <v>49</v>
      </c>
      <c r="C37" s="15">
        <v>70136</v>
      </c>
      <c r="D37" s="15">
        <v>1784</v>
      </c>
      <c r="E37" s="15">
        <v>5303</v>
      </c>
      <c r="F37" s="79"/>
      <c r="G37" s="79"/>
      <c r="H37" s="79"/>
    </row>
    <row r="38" spans="2:9" ht="14.1" customHeight="1" x14ac:dyDescent="0.2">
      <c r="B38" s="102" t="s">
        <v>50</v>
      </c>
      <c r="C38" s="15">
        <f>+C39+C40+C41</f>
        <v>246584</v>
      </c>
      <c r="D38" s="15">
        <f t="shared" ref="D38:E38" si="1">+D39+D40+D41</f>
        <v>4803</v>
      </c>
      <c r="E38" s="15">
        <f t="shared" si="1"/>
        <v>11338</v>
      </c>
      <c r="F38" s="79"/>
      <c r="G38" s="79"/>
      <c r="H38" s="79"/>
    </row>
    <row r="39" spans="2:9" ht="14.1" hidden="1" customHeight="1" outlineLevel="1" x14ac:dyDescent="0.2">
      <c r="B39" s="101" t="s">
        <v>316</v>
      </c>
      <c r="C39" s="114">
        <v>20164</v>
      </c>
      <c r="D39" s="114">
        <v>361</v>
      </c>
      <c r="E39" s="114">
        <v>1774</v>
      </c>
    </row>
    <row r="40" spans="2:9" ht="14.1" hidden="1" customHeight="1" outlineLevel="1" x14ac:dyDescent="0.2">
      <c r="B40" s="101" t="s">
        <v>317</v>
      </c>
      <c r="C40" s="114">
        <v>65915</v>
      </c>
      <c r="D40" s="114">
        <v>1935</v>
      </c>
      <c r="E40" s="114">
        <v>5541</v>
      </c>
    </row>
    <row r="41" spans="2:9" ht="14.1" hidden="1" customHeight="1" outlineLevel="1" x14ac:dyDescent="0.2">
      <c r="B41" s="101" t="s">
        <v>318</v>
      </c>
      <c r="C41" s="114">
        <v>160505</v>
      </c>
      <c r="D41" s="114">
        <v>2507</v>
      </c>
      <c r="E41" s="114">
        <v>4023</v>
      </c>
    </row>
    <row r="42" spans="2:9" ht="14.1" customHeight="1" collapsed="1" x14ac:dyDescent="0.2">
      <c r="B42" s="10" t="s">
        <v>51</v>
      </c>
      <c r="C42" s="15">
        <v>73284</v>
      </c>
      <c r="D42" s="15">
        <v>1616</v>
      </c>
      <c r="E42" s="15">
        <v>2510</v>
      </c>
    </row>
    <row r="43" spans="2:9" ht="14.1" customHeight="1" x14ac:dyDescent="0.2">
      <c r="B43" s="10" t="s">
        <v>52</v>
      </c>
      <c r="C43" s="15">
        <v>77826</v>
      </c>
      <c r="D43" s="15">
        <v>1471</v>
      </c>
      <c r="E43" s="15">
        <v>2818</v>
      </c>
    </row>
    <row r="44" spans="2:9" ht="14.1" customHeight="1" x14ac:dyDescent="0.2">
      <c r="B44" s="10" t="s">
        <v>61</v>
      </c>
      <c r="C44" s="15">
        <v>65396</v>
      </c>
      <c r="D44" s="15">
        <v>4195</v>
      </c>
      <c r="E44" s="15">
        <v>2288</v>
      </c>
    </row>
    <row r="45" spans="2:9" ht="14.1" customHeight="1" x14ac:dyDescent="0.2">
      <c r="B45" s="10" t="s">
        <v>60</v>
      </c>
      <c r="C45" s="15">
        <v>55995</v>
      </c>
      <c r="D45" s="15">
        <v>6043</v>
      </c>
      <c r="E45" s="15">
        <v>1542</v>
      </c>
    </row>
    <row r="46" spans="2:9" ht="14.1" customHeight="1" x14ac:dyDescent="0.2">
      <c r="B46" s="10" t="s">
        <v>59</v>
      </c>
      <c r="C46" s="15">
        <v>6028</v>
      </c>
      <c r="D46" s="15">
        <v>468</v>
      </c>
      <c r="E46" s="15">
        <v>506</v>
      </c>
    </row>
    <row r="47" spans="2:9" ht="14.1" customHeight="1" x14ac:dyDescent="0.2">
      <c r="B47" s="10" t="s">
        <v>62</v>
      </c>
      <c r="C47" s="15">
        <v>70966</v>
      </c>
      <c r="D47" s="15">
        <v>3284</v>
      </c>
      <c r="E47" s="15">
        <v>3735</v>
      </c>
    </row>
    <row r="48" spans="2:9" ht="14.1" customHeight="1" x14ac:dyDescent="0.2">
      <c r="B48" s="10" t="s">
        <v>63</v>
      </c>
      <c r="C48" s="15">
        <v>102116</v>
      </c>
      <c r="D48" s="15">
        <v>970</v>
      </c>
      <c r="E48" s="15">
        <v>3677</v>
      </c>
    </row>
    <row r="49" spans="2:5" ht="14.1" customHeight="1" x14ac:dyDescent="0.2">
      <c r="B49" s="10" t="s">
        <v>69</v>
      </c>
      <c r="C49" s="15">
        <v>6652</v>
      </c>
      <c r="D49" s="15">
        <v>214</v>
      </c>
      <c r="E49" s="15">
        <v>309</v>
      </c>
    </row>
    <row r="50" spans="2:5" ht="14.1" customHeight="1" x14ac:dyDescent="0.2">
      <c r="B50" s="10" t="s">
        <v>64</v>
      </c>
      <c r="C50" s="15">
        <v>18493</v>
      </c>
      <c r="D50" s="15">
        <v>2583</v>
      </c>
      <c r="E50" s="15">
        <v>1055</v>
      </c>
    </row>
    <row r="51" spans="2:5" ht="14.1" customHeight="1" x14ac:dyDescent="0.2">
      <c r="B51" s="10" t="s">
        <v>65</v>
      </c>
      <c r="C51" s="15">
        <v>113415</v>
      </c>
      <c r="D51" s="15">
        <v>8523</v>
      </c>
      <c r="E51" s="15">
        <v>7467</v>
      </c>
    </row>
    <row r="52" spans="2:5" ht="14.1" customHeight="1" x14ac:dyDescent="0.2">
      <c r="B52" s="10" t="s">
        <v>66</v>
      </c>
      <c r="C52" s="15">
        <v>7753</v>
      </c>
      <c r="D52" s="15">
        <v>262</v>
      </c>
      <c r="E52" s="15">
        <v>885</v>
      </c>
    </row>
    <row r="53" spans="2:5" ht="14.1" customHeight="1" x14ac:dyDescent="0.2">
      <c r="B53" s="10" t="s">
        <v>67</v>
      </c>
      <c r="C53" s="15">
        <v>15865</v>
      </c>
      <c r="D53" s="15">
        <v>1580</v>
      </c>
      <c r="E53" s="15">
        <v>1384</v>
      </c>
    </row>
    <row r="54" spans="2:5" ht="14.1" customHeight="1" x14ac:dyDescent="0.2">
      <c r="B54" s="88" t="s">
        <v>68</v>
      </c>
      <c r="C54" s="145">
        <v>12</v>
      </c>
      <c r="D54" s="145">
        <v>2</v>
      </c>
      <c r="E54" s="147" t="s">
        <v>100</v>
      </c>
    </row>
    <row r="55" spans="2:5" ht="4.9000000000000004" customHeight="1" x14ac:dyDescent="0.2">
      <c r="B55" s="5"/>
      <c r="C55" s="2"/>
      <c r="D55" s="2"/>
      <c r="E55" s="2"/>
    </row>
    <row r="56" spans="2:5" x14ac:dyDescent="0.2">
      <c r="B56" s="177" t="s">
        <v>131</v>
      </c>
      <c r="C56" s="177"/>
      <c r="D56" s="177"/>
      <c r="E56" s="177"/>
    </row>
  </sheetData>
  <mergeCells count="6">
    <mergeCell ref="B56:E56"/>
    <mergeCell ref="B3:E3"/>
    <mergeCell ref="B2:E2"/>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57"/>
  <sheetViews>
    <sheetView workbookViewId="0"/>
  </sheetViews>
  <sheetFormatPr defaultColWidth="9.140625" defaultRowHeight="24" customHeight="1" outlineLevelRow="1" x14ac:dyDescent="0.2"/>
  <cols>
    <col min="1" max="1" width="3.85546875" style="10" customWidth="1"/>
    <col min="2" max="2" width="56.85546875" style="10" customWidth="1"/>
    <col min="3" max="3" width="11.28515625" style="11" customWidth="1"/>
    <col min="4" max="4" width="12.85546875" style="11" customWidth="1"/>
    <col min="5" max="5" width="11.7109375" style="11" customWidth="1"/>
    <col min="6" max="185" width="9.140625" style="10"/>
    <col min="186" max="186" width="51.140625" style="10" customWidth="1"/>
    <col min="187" max="194" width="9.7109375" style="10" customWidth="1"/>
    <col min="195" max="441" width="9.140625" style="10"/>
    <col min="442" max="442" width="51.140625" style="10" customWidth="1"/>
    <col min="443" max="450" width="9.7109375" style="10" customWidth="1"/>
    <col min="451" max="697" width="9.140625" style="10"/>
    <col min="698" max="698" width="51.140625" style="10" customWidth="1"/>
    <col min="699" max="706" width="9.7109375" style="10" customWidth="1"/>
    <col min="707" max="953" width="9.140625" style="10"/>
    <col min="954" max="954" width="51.140625" style="10" customWidth="1"/>
    <col min="955" max="962" width="9.7109375" style="10" customWidth="1"/>
    <col min="963" max="1209" width="9.140625" style="10"/>
    <col min="1210" max="1210" width="51.140625" style="10" customWidth="1"/>
    <col min="1211" max="1218" width="9.7109375" style="10" customWidth="1"/>
    <col min="1219" max="1465" width="9.140625" style="10"/>
    <col min="1466" max="1466" width="51.140625" style="10" customWidth="1"/>
    <col min="1467" max="1474" width="9.7109375" style="10" customWidth="1"/>
    <col min="1475" max="1721" width="9.140625" style="10"/>
    <col min="1722" max="1722" width="51.140625" style="10" customWidth="1"/>
    <col min="1723" max="1730" width="9.7109375" style="10" customWidth="1"/>
    <col min="1731" max="1977" width="9.140625" style="10"/>
    <col min="1978" max="1978" width="51.140625" style="10" customWidth="1"/>
    <col min="1979" max="1986" width="9.7109375" style="10" customWidth="1"/>
    <col min="1987" max="2233" width="9.140625" style="10"/>
    <col min="2234" max="2234" width="51.140625" style="10" customWidth="1"/>
    <col min="2235" max="2242" width="9.7109375" style="10" customWidth="1"/>
    <col min="2243" max="2489" width="9.140625" style="10"/>
    <col min="2490" max="2490" width="51.140625" style="10" customWidth="1"/>
    <col min="2491" max="2498" width="9.7109375" style="10" customWidth="1"/>
    <col min="2499" max="2745" width="9.140625" style="10"/>
    <col min="2746" max="2746" width="51.140625" style="10" customWidth="1"/>
    <col min="2747" max="2754" width="9.7109375" style="10" customWidth="1"/>
    <col min="2755" max="3001" width="9.140625" style="10"/>
    <col min="3002" max="3002" width="51.140625" style="10" customWidth="1"/>
    <col min="3003" max="3010" width="9.7109375" style="10" customWidth="1"/>
    <col min="3011" max="3257" width="9.140625" style="10"/>
    <col min="3258" max="3258" width="51.140625" style="10" customWidth="1"/>
    <col min="3259" max="3266" width="9.7109375" style="10" customWidth="1"/>
    <col min="3267" max="3513" width="9.140625" style="10"/>
    <col min="3514" max="3514" width="51.140625" style="10" customWidth="1"/>
    <col min="3515" max="3522" width="9.7109375" style="10" customWidth="1"/>
    <col min="3523" max="3769" width="9.140625" style="10"/>
    <col min="3770" max="3770" width="51.140625" style="10" customWidth="1"/>
    <col min="3771" max="3778" width="9.7109375" style="10" customWidth="1"/>
    <col min="3779" max="4025" width="9.140625" style="10"/>
    <col min="4026" max="4026" width="51.140625" style="10" customWidth="1"/>
    <col min="4027" max="4034" width="9.7109375" style="10" customWidth="1"/>
    <col min="4035" max="4281" width="9.140625" style="10"/>
    <col min="4282" max="4282" width="51.140625" style="10" customWidth="1"/>
    <col min="4283" max="4290" width="9.7109375" style="10" customWidth="1"/>
    <col min="4291" max="4537" width="9.140625" style="10"/>
    <col min="4538" max="4538" width="51.140625" style="10" customWidth="1"/>
    <col min="4539" max="4546" width="9.7109375" style="10" customWidth="1"/>
    <col min="4547" max="4793" width="9.140625" style="10"/>
    <col min="4794" max="4794" width="51.140625" style="10" customWidth="1"/>
    <col min="4795" max="4802" width="9.7109375" style="10" customWidth="1"/>
    <col min="4803" max="5049" width="9.140625" style="10"/>
    <col min="5050" max="5050" width="51.140625" style="10" customWidth="1"/>
    <col min="5051" max="5058" width="9.7109375" style="10" customWidth="1"/>
    <col min="5059" max="5305" width="9.140625" style="10"/>
    <col min="5306" max="5306" width="51.140625" style="10" customWidth="1"/>
    <col min="5307" max="5314" width="9.7109375" style="10" customWidth="1"/>
    <col min="5315" max="5561" width="9.140625" style="10"/>
    <col min="5562" max="5562" width="51.140625" style="10" customWidth="1"/>
    <col min="5563" max="5570" width="9.7109375" style="10" customWidth="1"/>
    <col min="5571" max="5817" width="9.140625" style="10"/>
    <col min="5818" max="5818" width="51.140625" style="10" customWidth="1"/>
    <col min="5819" max="5826" width="9.7109375" style="10" customWidth="1"/>
    <col min="5827" max="6073" width="9.140625" style="10"/>
    <col min="6074" max="6074" width="51.140625" style="10" customWidth="1"/>
    <col min="6075" max="6082" width="9.7109375" style="10" customWidth="1"/>
    <col min="6083" max="6329" width="9.140625" style="10"/>
    <col min="6330" max="6330" width="51.140625" style="10" customWidth="1"/>
    <col min="6331" max="6338" width="9.7109375" style="10" customWidth="1"/>
    <col min="6339" max="6585" width="9.140625" style="10"/>
    <col min="6586" max="6586" width="51.140625" style="10" customWidth="1"/>
    <col min="6587" max="6594" width="9.7109375" style="10" customWidth="1"/>
    <col min="6595" max="6841" width="9.140625" style="10"/>
    <col min="6842" max="6842" width="51.140625" style="10" customWidth="1"/>
    <col min="6843" max="6850" width="9.7109375" style="10" customWidth="1"/>
    <col min="6851" max="7097" width="9.140625" style="10"/>
    <col min="7098" max="7098" width="51.140625" style="10" customWidth="1"/>
    <col min="7099" max="7106" width="9.7109375" style="10" customWidth="1"/>
    <col min="7107" max="7353" width="9.140625" style="10"/>
    <col min="7354" max="7354" width="51.140625" style="10" customWidth="1"/>
    <col min="7355" max="7362" width="9.7109375" style="10" customWidth="1"/>
    <col min="7363" max="7609" width="9.140625" style="10"/>
    <col min="7610" max="7610" width="51.140625" style="10" customWidth="1"/>
    <col min="7611" max="7618" width="9.7109375" style="10" customWidth="1"/>
    <col min="7619" max="7865" width="9.140625" style="10"/>
    <col min="7866" max="7866" width="51.140625" style="10" customWidth="1"/>
    <col min="7867" max="7874" width="9.7109375" style="10" customWidth="1"/>
    <col min="7875" max="8121" width="9.140625" style="10"/>
    <col min="8122" max="8122" width="51.140625" style="10" customWidth="1"/>
    <col min="8123" max="8130" width="9.7109375" style="10" customWidth="1"/>
    <col min="8131" max="8377" width="9.140625" style="10"/>
    <col min="8378" max="8378" width="51.140625" style="10" customWidth="1"/>
    <col min="8379" max="8386" width="9.7109375" style="10" customWidth="1"/>
    <col min="8387" max="8633" width="9.140625" style="10"/>
    <col min="8634" max="8634" width="51.140625" style="10" customWidth="1"/>
    <col min="8635" max="8642" width="9.7109375" style="10" customWidth="1"/>
    <col min="8643" max="8889" width="9.140625" style="10"/>
    <col min="8890" max="8890" width="51.140625" style="10" customWidth="1"/>
    <col min="8891" max="8898" width="9.7109375" style="10" customWidth="1"/>
    <col min="8899" max="9145" width="9.140625" style="10"/>
    <col min="9146" max="9146" width="51.140625" style="10" customWidth="1"/>
    <col min="9147" max="9154" width="9.7109375" style="10" customWidth="1"/>
    <col min="9155" max="9401" width="9.140625" style="10"/>
    <col min="9402" max="9402" width="51.140625" style="10" customWidth="1"/>
    <col min="9403" max="9410" width="9.7109375" style="10" customWidth="1"/>
    <col min="9411" max="9657" width="9.140625" style="10"/>
    <col min="9658" max="9658" width="51.140625" style="10" customWidth="1"/>
    <col min="9659" max="9666" width="9.7109375" style="10" customWidth="1"/>
    <col min="9667" max="9913" width="9.140625" style="10"/>
    <col min="9914" max="9914" width="51.140625" style="10" customWidth="1"/>
    <col min="9915" max="9922" width="9.7109375" style="10" customWidth="1"/>
    <col min="9923" max="10169" width="9.140625" style="10"/>
    <col min="10170" max="10170" width="51.140625" style="10" customWidth="1"/>
    <col min="10171" max="10178" width="9.7109375" style="10" customWidth="1"/>
    <col min="10179" max="10425" width="9.140625" style="10"/>
    <col min="10426" max="10426" width="51.140625" style="10" customWidth="1"/>
    <col min="10427" max="10434" width="9.7109375" style="10" customWidth="1"/>
    <col min="10435" max="10681" width="9.140625" style="10"/>
    <col min="10682" max="10682" width="51.140625" style="10" customWidth="1"/>
    <col min="10683" max="10690" width="9.7109375" style="10" customWidth="1"/>
    <col min="10691" max="10937" width="9.140625" style="10"/>
    <col min="10938" max="10938" width="51.140625" style="10" customWidth="1"/>
    <col min="10939" max="10946" width="9.7109375" style="10" customWidth="1"/>
    <col min="10947" max="11193" width="9.140625" style="10"/>
    <col min="11194" max="11194" width="51.140625" style="10" customWidth="1"/>
    <col min="11195" max="11202" width="9.7109375" style="10" customWidth="1"/>
    <col min="11203" max="11449" width="9.140625" style="10"/>
    <col min="11450" max="11450" width="51.140625" style="10" customWidth="1"/>
    <col min="11451" max="11458" width="9.7109375" style="10" customWidth="1"/>
    <col min="11459" max="11705" width="9.140625" style="10"/>
    <col min="11706" max="11706" width="51.140625" style="10" customWidth="1"/>
    <col min="11707" max="11714" width="9.7109375" style="10" customWidth="1"/>
    <col min="11715" max="11961" width="9.140625" style="10"/>
    <col min="11962" max="11962" width="51.140625" style="10" customWidth="1"/>
    <col min="11963" max="11970" width="9.7109375" style="10" customWidth="1"/>
    <col min="11971" max="12217" width="9.140625" style="10"/>
    <col min="12218" max="12218" width="51.140625" style="10" customWidth="1"/>
    <col min="12219" max="12226" width="9.7109375" style="10" customWidth="1"/>
    <col min="12227" max="12473" width="9.140625" style="10"/>
    <col min="12474" max="12474" width="51.140625" style="10" customWidth="1"/>
    <col min="12475" max="12482" width="9.7109375" style="10" customWidth="1"/>
    <col min="12483" max="12729" width="9.140625" style="10"/>
    <col min="12730" max="12730" width="51.140625" style="10" customWidth="1"/>
    <col min="12731" max="12738" width="9.7109375" style="10" customWidth="1"/>
    <col min="12739" max="12985" width="9.140625" style="10"/>
    <col min="12986" max="12986" width="51.140625" style="10" customWidth="1"/>
    <col min="12987" max="12994" width="9.7109375" style="10" customWidth="1"/>
    <col min="12995" max="13241" width="9.140625" style="10"/>
    <col min="13242" max="13242" width="51.140625" style="10" customWidth="1"/>
    <col min="13243" max="13250" width="9.7109375" style="10" customWidth="1"/>
    <col min="13251" max="13497" width="9.140625" style="10"/>
    <col min="13498" max="13498" width="51.140625" style="10" customWidth="1"/>
    <col min="13499" max="13506" width="9.7109375" style="10" customWidth="1"/>
    <col min="13507" max="13753" width="9.140625" style="10"/>
    <col min="13754" max="13754" width="51.140625" style="10" customWidth="1"/>
    <col min="13755" max="13762" width="9.7109375" style="10" customWidth="1"/>
    <col min="13763" max="14009" width="9.140625" style="10"/>
    <col min="14010" max="14010" width="51.140625" style="10" customWidth="1"/>
    <col min="14011" max="14018" width="9.7109375" style="10" customWidth="1"/>
    <col min="14019" max="14265" width="9.140625" style="10"/>
    <col min="14266" max="14266" width="51.140625" style="10" customWidth="1"/>
    <col min="14267" max="14274" width="9.7109375" style="10" customWidth="1"/>
    <col min="14275" max="14521" width="9.140625" style="10"/>
    <col min="14522" max="14522" width="51.140625" style="10" customWidth="1"/>
    <col min="14523" max="14530" width="9.7109375" style="10" customWidth="1"/>
    <col min="14531" max="14777" width="9.140625" style="10"/>
    <col min="14778" max="14778" width="51.140625" style="10" customWidth="1"/>
    <col min="14779" max="14786" width="9.7109375" style="10" customWidth="1"/>
    <col min="14787" max="15033" width="9.140625" style="10"/>
    <col min="15034" max="15034" width="51.140625" style="10" customWidth="1"/>
    <col min="15035" max="15042" width="9.7109375" style="10" customWidth="1"/>
    <col min="15043" max="15289" width="9.140625" style="10"/>
    <col min="15290" max="15290" width="51.140625" style="10" customWidth="1"/>
    <col min="15291" max="15298" width="9.7109375" style="10" customWidth="1"/>
    <col min="15299" max="15545" width="9.140625" style="10"/>
    <col min="15546" max="15546" width="51.140625" style="10" customWidth="1"/>
    <col min="15547" max="15554" width="9.7109375" style="10" customWidth="1"/>
    <col min="15555" max="15801" width="9.140625" style="10"/>
    <col min="15802" max="15802" width="51.140625" style="10" customWidth="1"/>
    <col min="15803" max="15810" width="9.7109375" style="10" customWidth="1"/>
    <col min="15811" max="16057" width="9.140625" style="10"/>
    <col min="16058" max="16058" width="51.140625" style="10" customWidth="1"/>
    <col min="16059" max="16066" width="9.7109375" style="10" customWidth="1"/>
    <col min="16067" max="16384" width="9.140625" style="10"/>
  </cols>
  <sheetData>
    <row r="1" spans="2:9" s="1" customFormat="1" ht="17.25" customHeight="1" x14ac:dyDescent="0.2">
      <c r="B1" s="41"/>
      <c r="C1" s="42"/>
      <c r="D1" s="43"/>
      <c r="E1" s="37" t="s">
        <v>183</v>
      </c>
    </row>
    <row r="2" spans="2:9" s="1" customFormat="1" ht="27.75" customHeight="1" x14ac:dyDescent="0.2">
      <c r="B2" s="168" t="s">
        <v>184</v>
      </c>
      <c r="C2" s="168"/>
      <c r="D2" s="168"/>
      <c r="E2" s="168"/>
    </row>
    <row r="3" spans="2:9" s="1" customFormat="1" ht="15.75" customHeight="1" x14ac:dyDescent="0.2">
      <c r="B3" s="169">
        <v>2023</v>
      </c>
      <c r="C3" s="169"/>
      <c r="D3" s="169"/>
      <c r="E3" s="169"/>
    </row>
    <row r="4" spans="2:9" ht="15" customHeight="1" x14ac:dyDescent="0.2">
      <c r="B4" s="10" t="s">
        <v>115</v>
      </c>
    </row>
    <row r="5" spans="2:9" ht="15" customHeight="1" x14ac:dyDescent="0.2">
      <c r="B5" s="46" t="s">
        <v>77</v>
      </c>
      <c r="C5" s="179" t="s">
        <v>12</v>
      </c>
      <c r="D5" s="179" t="s">
        <v>13</v>
      </c>
      <c r="E5" s="179" t="s">
        <v>14</v>
      </c>
    </row>
    <row r="6" spans="2:9" ht="15" customHeight="1" x14ac:dyDescent="0.2">
      <c r="B6" s="94" t="s">
        <v>46</v>
      </c>
      <c r="C6" s="179"/>
      <c r="D6" s="179" t="s">
        <v>13</v>
      </c>
      <c r="E6" s="179" t="s">
        <v>14</v>
      </c>
    </row>
    <row r="7" spans="2:9" ht="14.1" customHeight="1" x14ac:dyDescent="0.2">
      <c r="B7" s="41" t="s">
        <v>0</v>
      </c>
      <c r="C7" s="66">
        <f>+'Q18'!C7/'Q12'!$C7*100</f>
        <v>94.481704885491226</v>
      </c>
      <c r="D7" s="66">
        <f>+'Q18'!D7/'Q12'!$C7*100</f>
        <v>3.2136453462439407</v>
      </c>
      <c r="E7" s="66">
        <f>+'Q18'!E7/'Q12'!$C7*100</f>
        <v>4.2681954196488974</v>
      </c>
    </row>
    <row r="8" spans="2:9" ht="14.1" customHeight="1" x14ac:dyDescent="0.2">
      <c r="B8" s="10" t="s">
        <v>53</v>
      </c>
      <c r="C8" s="12">
        <f>+'Q18'!C8/'Q12'!$C8*100</f>
        <v>94.182038100997872</v>
      </c>
      <c r="D8" s="12">
        <f>+'Q18'!D8/'Q12'!$C8*100</f>
        <v>2.9996976111279103</v>
      </c>
      <c r="E8" s="12">
        <f>+'Q18'!E8/'Q12'!$C8*100</f>
        <v>4.7051708497127311</v>
      </c>
    </row>
    <row r="9" spans="2:9" ht="14.1" customHeight="1" x14ac:dyDescent="0.2">
      <c r="B9" s="10" t="s">
        <v>47</v>
      </c>
      <c r="C9" s="12">
        <f>+'Q18'!C9/'Q12'!$C9*100</f>
        <v>95.189532422551466</v>
      </c>
      <c r="D9" s="12">
        <f>+'Q18'!D9/'Q12'!$C9*100</f>
        <v>1.2892053107562056</v>
      </c>
      <c r="E9" s="12">
        <f>+'Q18'!E9/'Q12'!$C9*100</f>
        <v>3.9253415431979986</v>
      </c>
    </row>
    <row r="10" spans="2:9" ht="14.1" customHeight="1" x14ac:dyDescent="0.2">
      <c r="B10" s="10" t="s">
        <v>48</v>
      </c>
      <c r="C10" s="12">
        <f>+'Q18'!C10/'Q12'!$C10*100</f>
        <v>96.347819458604491</v>
      </c>
      <c r="D10" s="12">
        <f>+'Q18'!D10/'Q12'!$C10*100</f>
        <v>1.5124518426059144</v>
      </c>
      <c r="E10" s="12">
        <f>+'Q18'!E10/'Q12'!$C10*100</f>
        <v>3.5245019104153368</v>
      </c>
    </row>
    <row r="11" spans="2:9" s="100" customFormat="1" ht="14.1" hidden="1" customHeight="1" outlineLevel="1" x14ac:dyDescent="0.25">
      <c r="B11" s="101" t="s">
        <v>292</v>
      </c>
      <c r="C11" s="120">
        <f>+'Q18'!C11/'Q12'!$C11*100</f>
        <v>96.07917262981664</v>
      </c>
      <c r="D11" s="120">
        <f>+'Q18'!D11/'Q12'!$C11*100</f>
        <v>1.3744498150298383</v>
      </c>
      <c r="E11" s="120">
        <f>+'Q18'!E11/'Q12'!$C11*100</f>
        <v>3.5508870466880893</v>
      </c>
      <c r="F11" s="14"/>
      <c r="G11" s="14"/>
      <c r="H11" s="14"/>
      <c r="I11" s="14"/>
    </row>
    <row r="12" spans="2:9" s="100" customFormat="1" ht="14.1" hidden="1" customHeight="1" outlineLevel="1" x14ac:dyDescent="0.25">
      <c r="B12" s="101" t="s">
        <v>293</v>
      </c>
      <c r="C12" s="120">
        <f>+'Q18'!C12/'Q12'!$C12*100</f>
        <v>97.754202259575635</v>
      </c>
      <c r="D12" s="120">
        <f>+'Q18'!D12/'Q12'!$C12*100</f>
        <v>1.7911270322402866</v>
      </c>
      <c r="E12" s="120">
        <f>+'Q18'!E12/'Q12'!$C12*100</f>
        <v>2.2595756406723613</v>
      </c>
      <c r="F12" s="14"/>
      <c r="G12" s="14"/>
      <c r="H12" s="14"/>
      <c r="I12" s="14"/>
    </row>
    <row r="13" spans="2:9" s="100" customFormat="1" ht="14.1" hidden="1" customHeight="1" outlineLevel="1" x14ac:dyDescent="0.25">
      <c r="B13" s="101" t="s">
        <v>294</v>
      </c>
      <c r="C13" s="120">
        <f>+'Q18'!C13/'Q12'!$C13*100</f>
        <v>100</v>
      </c>
      <c r="D13" s="161" t="s">
        <v>100</v>
      </c>
      <c r="E13" s="161" t="s">
        <v>100</v>
      </c>
      <c r="F13" s="14"/>
      <c r="G13" s="14"/>
      <c r="H13" s="14"/>
      <c r="I13" s="14"/>
    </row>
    <row r="14" spans="2:9" s="100" customFormat="1" ht="14.1" hidden="1" customHeight="1" outlineLevel="1" x14ac:dyDescent="0.25">
      <c r="B14" s="101" t="s">
        <v>295</v>
      </c>
      <c r="C14" s="120">
        <f>+'Q18'!C14/'Q12'!$C14*100</f>
        <v>96.446644664466447</v>
      </c>
      <c r="D14" s="120">
        <f>+'Q18'!D14/'Q12'!$C14*100</f>
        <v>1.4136413641364136</v>
      </c>
      <c r="E14" s="120">
        <f>+'Q18'!E14/'Q12'!$C14*100</f>
        <v>3.5753575357535752</v>
      </c>
      <c r="F14" s="14"/>
      <c r="G14" s="14"/>
      <c r="H14" s="14"/>
      <c r="I14" s="14"/>
    </row>
    <row r="15" spans="2:9" s="100" customFormat="1" ht="14.1" hidden="1" customHeight="1" outlineLevel="1" x14ac:dyDescent="0.25">
      <c r="B15" s="101" t="s">
        <v>296</v>
      </c>
      <c r="C15" s="120">
        <f>+'Q18'!C15/'Q12'!$C15*100</f>
        <v>96.207533613876635</v>
      </c>
      <c r="D15" s="120">
        <f>+'Q18'!D15/'Q12'!$C15*100</f>
        <v>1.4369290772862566</v>
      </c>
      <c r="E15" s="120">
        <f>+'Q18'!E15/'Q12'!$C15*100</f>
        <v>3.0483423996715593</v>
      </c>
      <c r="F15" s="14"/>
      <c r="G15" s="14"/>
      <c r="H15" s="14"/>
      <c r="I15" s="14"/>
    </row>
    <row r="16" spans="2:9" s="100" customFormat="1" ht="14.1" hidden="1" customHeight="1" outlineLevel="1" x14ac:dyDescent="0.25">
      <c r="B16" s="101" t="s">
        <v>297</v>
      </c>
      <c r="C16" s="120">
        <f>+'Q18'!C16/'Q12'!$C16*100</f>
        <v>95.825020320697547</v>
      </c>
      <c r="D16" s="120">
        <f>+'Q18'!D16/'Q12'!$C16*100</f>
        <v>2.0985738564989287</v>
      </c>
      <c r="E16" s="120">
        <f>+'Q18'!E16/'Q12'!$C16*100</f>
        <v>3.4656026010492869</v>
      </c>
      <c r="F16" s="14"/>
      <c r="G16" s="14"/>
      <c r="H16" s="14"/>
      <c r="I16" s="14"/>
    </row>
    <row r="17" spans="2:9" s="100" customFormat="1" ht="14.1" hidden="1" customHeight="1" outlineLevel="1" x14ac:dyDescent="0.25">
      <c r="B17" s="101" t="s">
        <v>298</v>
      </c>
      <c r="C17" s="120">
        <f>+'Q18'!C17/'Q12'!$C17*100</f>
        <v>94.500723589001439</v>
      </c>
      <c r="D17" s="120">
        <f>+'Q18'!D17/'Q12'!$C17*100</f>
        <v>2.8347663233165914</v>
      </c>
      <c r="E17" s="120">
        <f>+'Q18'!E17/'Q12'!$C17*100</f>
        <v>3.1923044181493143</v>
      </c>
      <c r="F17" s="14"/>
      <c r="G17" s="14"/>
      <c r="H17" s="14"/>
      <c r="I17" s="14"/>
    </row>
    <row r="18" spans="2:9" s="100" customFormat="1" ht="14.1" hidden="1" customHeight="1" outlineLevel="1" x14ac:dyDescent="0.25">
      <c r="B18" s="101" t="s">
        <v>299</v>
      </c>
      <c r="C18" s="120">
        <f>+'Q18'!C18/'Q12'!$C18*100</f>
        <v>95.229736706246769</v>
      </c>
      <c r="D18" s="120">
        <f>+'Q18'!D18/'Q12'!$C18*100</f>
        <v>1.9824470831182242</v>
      </c>
      <c r="E18" s="120">
        <f>+'Q18'!E18/'Q12'!$C18*100</f>
        <v>4.5637583892617446</v>
      </c>
      <c r="F18" s="14"/>
      <c r="G18" s="14"/>
      <c r="H18" s="14"/>
      <c r="I18" s="14"/>
    </row>
    <row r="19" spans="2:9" s="100" customFormat="1" ht="14.1" hidden="1" customHeight="1" outlineLevel="1" x14ac:dyDescent="0.25">
      <c r="B19" s="101" t="s">
        <v>300</v>
      </c>
      <c r="C19" s="120">
        <f>+'Q18'!C19/'Q12'!$C19*100</f>
        <v>92.1726041144004</v>
      </c>
      <c r="D19" s="120">
        <f>+'Q18'!D19/'Q12'!$C19*100</f>
        <v>1.7812343201204215</v>
      </c>
      <c r="E19" s="120">
        <f>+'Q18'!E19/'Q12'!$C19*100</f>
        <v>9.1068740592072253</v>
      </c>
      <c r="F19" s="14"/>
      <c r="G19" s="14"/>
      <c r="H19" s="14"/>
      <c r="I19" s="14"/>
    </row>
    <row r="20" spans="2:9" s="100" customFormat="1" ht="14.1" hidden="1" customHeight="1" outlineLevel="1" x14ac:dyDescent="0.25">
      <c r="B20" s="101" t="s">
        <v>301</v>
      </c>
      <c r="C20" s="120">
        <f>+'Q18'!C20/'Q12'!$C20*100</f>
        <v>100</v>
      </c>
      <c r="D20" s="161" t="s">
        <v>100</v>
      </c>
      <c r="E20" s="161" t="s">
        <v>100</v>
      </c>
      <c r="F20" s="14"/>
      <c r="G20" s="14"/>
      <c r="H20" s="14"/>
      <c r="I20" s="14"/>
    </row>
    <row r="21" spans="2:9" s="100" customFormat="1" ht="14.1" hidden="1" customHeight="1" outlineLevel="1" x14ac:dyDescent="0.25">
      <c r="B21" s="101" t="s">
        <v>302</v>
      </c>
      <c r="C21" s="120">
        <f>+'Q18'!C21/'Q12'!$C21*100</f>
        <v>98.384371700105604</v>
      </c>
      <c r="D21" s="120">
        <f>+'Q18'!D21/'Q12'!$C21*100</f>
        <v>3.5691657866948256</v>
      </c>
      <c r="E21" s="120">
        <f>+'Q18'!E21/'Q12'!$C21*100</f>
        <v>1.5945089757127773</v>
      </c>
      <c r="F21" s="14"/>
      <c r="G21" s="14"/>
      <c r="H21" s="14"/>
      <c r="I21" s="14"/>
    </row>
    <row r="22" spans="2:9" s="100" customFormat="1" ht="14.1" hidden="1" customHeight="1" outlineLevel="1" x14ac:dyDescent="0.25">
      <c r="B22" s="101" t="s">
        <v>303</v>
      </c>
      <c r="C22" s="120">
        <f>+'Q18'!C22/'Q12'!$C22*100</f>
        <v>98.662361623616235</v>
      </c>
      <c r="D22" s="120">
        <f>+'Q18'!D22/'Q12'!$C22*100</f>
        <v>2.7329335793357936</v>
      </c>
      <c r="E22" s="120">
        <f>+'Q18'!E22/'Q12'!$C22*100</f>
        <v>1.0493542435424354</v>
      </c>
      <c r="F22" s="14"/>
      <c r="G22" s="14"/>
      <c r="H22" s="14"/>
      <c r="I22" s="14"/>
    </row>
    <row r="23" spans="2:9" s="100" customFormat="1" ht="14.1" hidden="1" customHeight="1" outlineLevel="1" x14ac:dyDescent="0.25">
      <c r="B23" s="101" t="s">
        <v>304</v>
      </c>
      <c r="C23" s="120">
        <f>+'Q18'!C23/'Q12'!$C23*100</f>
        <v>94.992273793853371</v>
      </c>
      <c r="D23" s="120">
        <f>+'Q18'!D23/'Q12'!$C23*100</f>
        <v>0.98437589423682248</v>
      </c>
      <c r="E23" s="120">
        <f>+'Q18'!E23/'Q12'!$C23*100</f>
        <v>6.9364161849710975</v>
      </c>
      <c r="F23" s="14"/>
      <c r="G23" s="14"/>
      <c r="H23" s="14"/>
      <c r="I23" s="14"/>
    </row>
    <row r="24" spans="2:9" s="100" customFormat="1" ht="14.1" hidden="1" customHeight="1" outlineLevel="1" x14ac:dyDescent="0.25">
      <c r="B24" s="101" t="s">
        <v>305</v>
      </c>
      <c r="C24" s="120">
        <f>+'Q18'!C24/'Q12'!$C24*100</f>
        <v>95.532142655924275</v>
      </c>
      <c r="D24" s="120">
        <f>+'Q18'!D24/'Q12'!$C24*100</f>
        <v>1.8141867147444928</v>
      </c>
      <c r="E24" s="120">
        <f>+'Q18'!E24/'Q12'!$C24*100</f>
        <v>3.6114710687926079</v>
      </c>
      <c r="F24" s="14"/>
      <c r="G24" s="14"/>
      <c r="H24" s="14"/>
      <c r="I24" s="14"/>
    </row>
    <row r="25" spans="2:9" s="100" customFormat="1" ht="14.1" hidden="1" customHeight="1" outlineLevel="1" x14ac:dyDescent="0.25">
      <c r="B25" s="101" t="s">
        <v>306</v>
      </c>
      <c r="C25" s="120">
        <f>+'Q18'!C25/'Q12'!$C25*100</f>
        <v>98.853398853398858</v>
      </c>
      <c r="D25" s="120">
        <f>+'Q18'!D25/'Q12'!$C25*100</f>
        <v>2.1949221949221949</v>
      </c>
      <c r="E25" s="120">
        <f>+'Q18'!E25/'Q12'!$C25*100</f>
        <v>0.8681408681408681</v>
      </c>
      <c r="F25" s="14"/>
      <c r="G25" s="14"/>
      <c r="H25" s="14"/>
      <c r="I25" s="14"/>
    </row>
    <row r="26" spans="2:9" s="100" customFormat="1" ht="14.1" hidden="1" customHeight="1" outlineLevel="1" x14ac:dyDescent="0.25">
      <c r="B26" s="101" t="s">
        <v>307</v>
      </c>
      <c r="C26" s="120">
        <f>+'Q18'!C26/'Q12'!$C26*100</f>
        <v>95.190076488956365</v>
      </c>
      <c r="D26" s="120">
        <f>+'Q18'!D26/'Q12'!$C26*100</f>
        <v>1.9680866301887874</v>
      </c>
      <c r="E26" s="120">
        <f>+'Q18'!E26/'Q12'!$C26*100</f>
        <v>4.6695505199530185</v>
      </c>
      <c r="F26" s="14"/>
      <c r="G26" s="14"/>
      <c r="H26" s="14"/>
      <c r="I26" s="14"/>
    </row>
    <row r="27" spans="2:9" s="100" customFormat="1" ht="14.1" hidden="1" customHeight="1" outlineLevel="1" x14ac:dyDescent="0.25">
      <c r="B27" s="101" t="s">
        <v>308</v>
      </c>
      <c r="C27" s="120">
        <f>+'Q18'!C27/'Q12'!$C27*100</f>
        <v>99.278152069297391</v>
      </c>
      <c r="D27" s="120">
        <f>+'Q18'!D27/'Q12'!$C27*100</f>
        <v>0.25024061597690089</v>
      </c>
      <c r="E27" s="120">
        <f>+'Q18'!E27/'Q12'!$C27*100</f>
        <v>0.84696823869104909</v>
      </c>
      <c r="F27" s="14"/>
      <c r="G27" s="14"/>
      <c r="H27" s="14"/>
      <c r="I27" s="14"/>
    </row>
    <row r="28" spans="2:9" s="100" customFormat="1" ht="14.1" hidden="1" customHeight="1" outlineLevel="1" x14ac:dyDescent="0.25">
      <c r="B28" s="101" t="s">
        <v>309</v>
      </c>
      <c r="C28" s="120">
        <f>+'Q18'!C28/'Q12'!$C28*100</f>
        <v>97.546517371974318</v>
      </c>
      <c r="D28" s="120">
        <f>+'Q18'!D28/'Q12'!$C28*100</f>
        <v>1.0950107031121357</v>
      </c>
      <c r="E28" s="120">
        <f>+'Q18'!E28/'Q12'!$C28*100</f>
        <v>2.2311872221307425</v>
      </c>
      <c r="F28" s="14"/>
      <c r="G28" s="14"/>
      <c r="H28" s="14"/>
      <c r="I28" s="14"/>
    </row>
    <row r="29" spans="2:9" s="100" customFormat="1" ht="14.1" hidden="1" customHeight="1" outlineLevel="1" x14ac:dyDescent="0.25">
      <c r="B29" s="101" t="s">
        <v>310</v>
      </c>
      <c r="C29" s="120">
        <f>+'Q18'!C29/'Q12'!$C29*100</f>
        <v>94.468085106382986</v>
      </c>
      <c r="D29" s="120">
        <f>+'Q18'!D29/'Q12'!$C29*100</f>
        <v>1.2261089073205915</v>
      </c>
      <c r="E29" s="120">
        <f>+'Q18'!E29/'Q12'!$C29*100</f>
        <v>7.0825820411107108</v>
      </c>
      <c r="F29" s="14"/>
      <c r="G29" s="14"/>
      <c r="H29" s="14"/>
      <c r="I29" s="14"/>
    </row>
    <row r="30" spans="2:9" s="100" customFormat="1" ht="14.1" hidden="1" customHeight="1" outlineLevel="1" x14ac:dyDescent="0.25">
      <c r="B30" s="101" t="s">
        <v>311</v>
      </c>
      <c r="C30" s="120">
        <f>+'Q18'!C30/'Q12'!$C30*100</f>
        <v>98.937037288596073</v>
      </c>
      <c r="D30" s="120">
        <f>+'Q18'!D30/'Q12'!$C30*100</f>
        <v>0.40412959315356928</v>
      </c>
      <c r="E30" s="120">
        <f>+'Q18'!E30/'Q12'!$C30*100</f>
        <v>1.1342796984310262</v>
      </c>
      <c r="F30" s="14"/>
      <c r="G30" s="14"/>
      <c r="H30" s="14"/>
      <c r="I30" s="14"/>
    </row>
    <row r="31" spans="2:9" s="100" customFormat="1" ht="14.1" hidden="1" customHeight="1" outlineLevel="1" x14ac:dyDescent="0.25">
      <c r="B31" s="101" t="s">
        <v>312</v>
      </c>
      <c r="C31" s="120">
        <f>+'Q18'!C31/'Q12'!$C31*100</f>
        <v>99.334442595673877</v>
      </c>
      <c r="D31" s="120">
        <f>+'Q18'!D31/'Q12'!$C31*100</f>
        <v>0.79034941763727118</v>
      </c>
      <c r="E31" s="120">
        <f>+'Q18'!E31/'Q12'!$C31*100</f>
        <v>0.8735440931780365</v>
      </c>
      <c r="F31" s="14"/>
      <c r="G31" s="14"/>
      <c r="H31" s="14"/>
      <c r="I31" s="14"/>
    </row>
    <row r="32" spans="2:9" s="100" customFormat="1" ht="14.1" hidden="1" customHeight="1" outlineLevel="1" x14ac:dyDescent="0.25">
      <c r="B32" s="101" t="s">
        <v>313</v>
      </c>
      <c r="C32" s="120">
        <f>+'Q18'!C32/'Q12'!$C32*100</f>
        <v>94.230769230769226</v>
      </c>
      <c r="D32" s="120">
        <f>+'Q18'!D32/'Q12'!$C32*100</f>
        <v>0.89397089397089402</v>
      </c>
      <c r="E32" s="120">
        <f>+'Q18'!E32/'Q12'!$C32*100</f>
        <v>5.2079002079002086</v>
      </c>
      <c r="F32" s="14"/>
      <c r="G32" s="14"/>
      <c r="H32" s="14"/>
      <c r="I32" s="14"/>
    </row>
    <row r="33" spans="2:9" s="100" customFormat="1" ht="14.1" hidden="1" customHeight="1" outlineLevel="1" x14ac:dyDescent="0.25">
      <c r="B33" s="101" t="s">
        <v>314</v>
      </c>
      <c r="C33" s="120">
        <f>+'Q18'!C33/'Q12'!$C33*100</f>
        <v>94.089355777749645</v>
      </c>
      <c r="D33" s="120">
        <f>+'Q18'!D33/'Q12'!$C33*100</f>
        <v>1.5061384634856347</v>
      </c>
      <c r="E33" s="120">
        <f>+'Q18'!E33/'Q12'!$C33*100</f>
        <v>5.2018731806100487</v>
      </c>
      <c r="F33" s="14"/>
      <c r="G33" s="14"/>
      <c r="H33" s="14"/>
      <c r="I33" s="14"/>
    </row>
    <row r="34" spans="2:9" s="100" customFormat="1" ht="14.1" hidden="1" customHeight="1" outlineLevel="1" x14ac:dyDescent="0.25">
      <c r="B34" s="101" t="s">
        <v>315</v>
      </c>
      <c r="C34" s="120">
        <f>+'Q18'!C34/'Q12'!$C34*100</f>
        <v>96.780341023069212</v>
      </c>
      <c r="D34" s="120">
        <f>+'Q18'!D34/'Q12'!$C34*100</f>
        <v>1.2537612838515546</v>
      </c>
      <c r="E34" s="120">
        <f>+'Q18'!E34/'Q12'!$C34*100</f>
        <v>3.1895687061183549</v>
      </c>
      <c r="F34" s="14"/>
      <c r="G34" s="14"/>
      <c r="H34" s="14"/>
      <c r="I34" s="14"/>
    </row>
    <row r="35" spans="2:9" s="1" customFormat="1" ht="14.1" customHeight="1" collapsed="1" x14ac:dyDescent="0.2">
      <c r="B35" s="102" t="s">
        <v>57</v>
      </c>
      <c r="C35" s="12">
        <f>+'Q18'!C35/'Q12'!$C35*100</f>
        <v>99.660902000678192</v>
      </c>
      <c r="D35" s="12">
        <f>+'Q18'!D35/'Q12'!$C35*100</f>
        <v>0.25432349949135302</v>
      </c>
      <c r="E35" s="12">
        <f>+'Q18'!E35/'Q12'!$C35*100</f>
        <v>0.38996269922007459</v>
      </c>
      <c r="F35" s="80"/>
      <c r="G35" s="80"/>
      <c r="H35" s="80"/>
    </row>
    <row r="36" spans="2:9" s="1" customFormat="1" ht="14.1" customHeight="1" x14ac:dyDescent="0.2">
      <c r="B36" s="102" t="s">
        <v>58</v>
      </c>
      <c r="C36" s="12">
        <f>+'Q18'!C36/'Q12'!$C36*100</f>
        <v>96.930091185410333</v>
      </c>
      <c r="D36" s="12">
        <f>+'Q18'!D36/'Q12'!$C36*100</f>
        <v>1.9199594731509624</v>
      </c>
      <c r="E36" s="12">
        <f>+'Q18'!E36/'Q12'!$C36*100</f>
        <v>4.4478216818642347</v>
      </c>
      <c r="F36" s="79"/>
      <c r="G36" s="79"/>
      <c r="H36" s="80"/>
    </row>
    <row r="37" spans="2:9" s="1" customFormat="1" ht="14.1" customHeight="1" x14ac:dyDescent="0.2">
      <c r="B37" s="104" t="s">
        <v>49</v>
      </c>
      <c r="C37" s="12">
        <f>+'Q18'!C37/'Q12'!$C37*100</f>
        <v>93.072880726153201</v>
      </c>
      <c r="D37" s="12">
        <f>+'Q18'!D37/'Q12'!$C37*100</f>
        <v>2.3674292690694836</v>
      </c>
      <c r="E37" s="12">
        <f>+'Q18'!E37/'Q12'!$C37*100</f>
        <v>7.037263124369658</v>
      </c>
      <c r="F37" s="79"/>
      <c r="G37" s="79"/>
      <c r="H37" s="79"/>
    </row>
    <row r="38" spans="2:9" s="1" customFormat="1" ht="14.1" customHeight="1" x14ac:dyDescent="0.2">
      <c r="B38" s="102" t="s">
        <v>50</v>
      </c>
      <c r="C38" s="12">
        <f>+'Q18'!C38/'Q12'!$C38*100</f>
        <v>95.046909811358574</v>
      </c>
      <c r="D38" s="12">
        <f>+'Q18'!D38/'Q12'!$C38*100</f>
        <v>1.8513379125326672</v>
      </c>
      <c r="E38" s="12">
        <f>+'Q18'!E38/'Q12'!$C38*100</f>
        <v>4.3702830006861095</v>
      </c>
      <c r="F38" s="79"/>
      <c r="G38" s="79"/>
      <c r="H38" s="79"/>
    </row>
    <row r="39" spans="2:9" s="1" customFormat="1" ht="14.1" hidden="1" customHeight="1" outlineLevel="1" x14ac:dyDescent="0.2">
      <c r="B39" s="101" t="s">
        <v>316</v>
      </c>
      <c r="C39" s="120">
        <f>+'Q18'!C39/'Q12'!$C39*100</f>
        <v>92.635641108099421</v>
      </c>
      <c r="D39" s="120">
        <f>+'Q18'!D39/'Q12'!$C39*100</f>
        <v>1.6584738365415537</v>
      </c>
      <c r="E39" s="120">
        <f>+'Q18'!E39/'Q12'!$C39*100</f>
        <v>8.1499517618413186</v>
      </c>
    </row>
    <row r="40" spans="2:9" s="1" customFormat="1" ht="14.1" hidden="1" customHeight="1" outlineLevel="1" x14ac:dyDescent="0.2">
      <c r="B40" s="101" t="s">
        <v>317</v>
      </c>
      <c r="C40" s="120">
        <f>+'Q18'!C40/'Q12'!$C40*100</f>
        <v>91.200276720857829</v>
      </c>
      <c r="D40" s="120">
        <f>+'Q18'!D40/'Q12'!$C40*100</f>
        <v>2.6772742995503287</v>
      </c>
      <c r="E40" s="120">
        <f>+'Q18'!E40/'Q12'!$C40*100</f>
        <v>7.6665513663092346</v>
      </c>
    </row>
    <row r="41" spans="2:9" s="1" customFormat="1" ht="14.1" hidden="1" customHeight="1" outlineLevel="1" x14ac:dyDescent="0.2">
      <c r="B41" s="101" t="s">
        <v>318</v>
      </c>
      <c r="C41" s="120">
        <f>+'Q18'!C41/'Q12'!$C41*100</f>
        <v>97.045201702621654</v>
      </c>
      <c r="D41" s="120">
        <f>+'Q18'!D41/'Q12'!$C41*100</f>
        <v>1.5157927832059592</v>
      </c>
      <c r="E41" s="120">
        <f>+'Q18'!E41/'Q12'!$C41*100</f>
        <v>2.4324030182838348</v>
      </c>
    </row>
    <row r="42" spans="2:9" ht="14.1" customHeight="1" collapsed="1" x14ac:dyDescent="0.2">
      <c r="B42" s="10" t="s">
        <v>51</v>
      </c>
      <c r="C42" s="12">
        <f>+'Q18'!C42/'Q12'!$C42*100</f>
        <v>96.369255046354127</v>
      </c>
      <c r="D42" s="12">
        <f>+'Q18'!D42/'Q12'!$C42*100</f>
        <v>2.1250575317246367</v>
      </c>
      <c r="E42" s="12">
        <f>+'Q18'!E42/'Q12'!$C42*100</f>
        <v>3.3006772305871528</v>
      </c>
    </row>
    <row r="43" spans="2:9" ht="14.1" customHeight="1" x14ac:dyDescent="0.2">
      <c r="B43" s="10" t="s">
        <v>52</v>
      </c>
      <c r="C43" s="12">
        <f>+'Q18'!C43/'Q12'!$C43*100</f>
        <v>95.612860424831382</v>
      </c>
      <c r="D43" s="12">
        <f>+'Q18'!D43/'Q12'!$C43*100</f>
        <v>1.8071919112498003</v>
      </c>
      <c r="E43" s="12">
        <f>+'Q18'!E43/'Q12'!$C43*100</f>
        <v>3.4620440556777279</v>
      </c>
    </row>
    <row r="44" spans="2:9" ht="14.1" customHeight="1" x14ac:dyDescent="0.2">
      <c r="B44" s="10" t="s">
        <v>61</v>
      </c>
      <c r="C44" s="12">
        <f>+'Q18'!C44/'Q12'!$C44*100</f>
        <v>94.719156455490861</v>
      </c>
      <c r="D44" s="12">
        <f>+'Q18'!D44/'Q12'!$C44*100</f>
        <v>6.076011703021349</v>
      </c>
      <c r="E44" s="12">
        <f>+'Q18'!E44/'Q12'!$C44*100</f>
        <v>3.3139248573332178</v>
      </c>
    </row>
    <row r="45" spans="2:9" ht="14.1" customHeight="1" x14ac:dyDescent="0.2">
      <c r="B45" s="10" t="s">
        <v>60</v>
      </c>
      <c r="C45" s="12">
        <f>+'Q18'!C45/'Q12'!$C45*100</f>
        <v>89.857979619674239</v>
      </c>
      <c r="D45" s="12">
        <f>+'Q18'!D45/'Q12'!$C45*100</f>
        <v>9.697504613656422</v>
      </c>
      <c r="E45" s="12">
        <f>+'Q18'!E45/'Q12'!$C45*100</f>
        <v>2.4745245927946722</v>
      </c>
    </row>
    <row r="46" spans="2:9" ht="14.1" customHeight="1" x14ac:dyDescent="0.2">
      <c r="B46" s="10" t="s">
        <v>59</v>
      </c>
      <c r="C46" s="12">
        <f>+'Q18'!C46/'Q12'!$C46*100</f>
        <v>88.438967136150239</v>
      </c>
      <c r="D46" s="12">
        <f>+'Q18'!D46/'Q12'!$C46*100</f>
        <v>6.8661971830985919</v>
      </c>
      <c r="E46" s="12">
        <f>+'Q18'!E46/'Q12'!$C46*100</f>
        <v>7.4237089201877939</v>
      </c>
    </row>
    <row r="47" spans="2:9" ht="14.1" customHeight="1" x14ac:dyDescent="0.2">
      <c r="B47" s="10" t="s">
        <v>62</v>
      </c>
      <c r="C47" s="12">
        <f>+'Q18'!C47/'Q12'!$C47*100</f>
        <v>93.219314838167293</v>
      </c>
      <c r="D47" s="12">
        <f>+'Q18'!D47/'Q12'!$C47*100</f>
        <v>4.3137873055905844</v>
      </c>
      <c r="E47" s="12">
        <f>+'Q18'!E47/'Q12'!$C47*100</f>
        <v>4.9062105926860031</v>
      </c>
    </row>
    <row r="48" spans="2:9" ht="14.1" customHeight="1" x14ac:dyDescent="0.2">
      <c r="B48" s="10" t="s">
        <v>63</v>
      </c>
      <c r="C48" s="12">
        <f>+'Q18'!C48/'Q12'!$C48*100</f>
        <v>96.258660508083139</v>
      </c>
      <c r="D48" s="12">
        <f>+'Q18'!D48/'Q12'!$C48*100</f>
        <v>0.91436112551256077</v>
      </c>
      <c r="E48" s="12">
        <f>+'Q18'!E48/'Q12'!$C48*100</f>
        <v>3.4660885139275108</v>
      </c>
    </row>
    <row r="49" spans="2:5" ht="14.1" customHeight="1" x14ac:dyDescent="0.2">
      <c r="B49" s="10" t="s">
        <v>69</v>
      </c>
      <c r="C49" s="12">
        <f>+'Q18'!C49/'Q12'!$C49*100</f>
        <v>94.207619317377151</v>
      </c>
      <c r="D49" s="12">
        <f>+'Q18'!D49/'Q12'!$C49*100</f>
        <v>3.0307321909078033</v>
      </c>
      <c r="E49" s="12">
        <f>+'Q18'!E49/'Q12'!$C49*100</f>
        <v>4.3761506868715481</v>
      </c>
    </row>
    <row r="50" spans="2:5" ht="14.1" customHeight="1" x14ac:dyDescent="0.2">
      <c r="B50" s="10" t="s">
        <v>64</v>
      </c>
      <c r="C50" s="12">
        <f>+'Q18'!C50/'Q12'!$C50*100</f>
        <v>88.584977965127422</v>
      </c>
      <c r="D50" s="12">
        <f>+'Q18'!D50/'Q12'!$C50*100</f>
        <v>12.373059973174938</v>
      </c>
      <c r="E50" s="12">
        <f>+'Q18'!E50/'Q12'!$C50*100</f>
        <v>5.0536501245449319</v>
      </c>
    </row>
    <row r="51" spans="2:5" ht="14.1" customHeight="1" x14ac:dyDescent="0.2">
      <c r="B51" s="10" t="s">
        <v>65</v>
      </c>
      <c r="C51" s="12">
        <f>+'Q18'!C51/'Q12'!$C51*100</f>
        <v>90.959763247170912</v>
      </c>
      <c r="D51" s="12">
        <f>+'Q18'!D51/'Q12'!$C51*100</f>
        <v>6.8355161323955178</v>
      </c>
      <c r="E51" s="12">
        <f>+'Q18'!E51/'Q12'!$C51*100</f>
        <v>5.9885954429892454</v>
      </c>
    </row>
    <row r="52" spans="2:5" ht="14.1" customHeight="1" x14ac:dyDescent="0.2">
      <c r="B52" s="10" t="s">
        <v>66</v>
      </c>
      <c r="C52" s="12">
        <f>+'Q18'!C52/'Q12'!$C52*100</f>
        <v>88.707093821510298</v>
      </c>
      <c r="D52" s="12">
        <f>+'Q18'!D52/'Q12'!$C52*100</f>
        <v>2.9977116704805495</v>
      </c>
      <c r="E52" s="12">
        <f>+'Q18'!E52/'Q12'!$C52*100</f>
        <v>10.125858123569794</v>
      </c>
    </row>
    <row r="53" spans="2:5" ht="14.1" customHeight="1" x14ac:dyDescent="0.2">
      <c r="B53" s="10" t="s">
        <v>67</v>
      </c>
      <c r="C53" s="12">
        <f>+'Q18'!C53/'Q12'!$C53*100</f>
        <v>88.566962541171208</v>
      </c>
      <c r="D53" s="12">
        <f>+'Q18'!D53/'Q12'!$C53*100</f>
        <v>8.8204097582761118</v>
      </c>
      <c r="E53" s="12">
        <f>+'Q18'!E53/'Q12'!$C53*100</f>
        <v>7.7262323452241395</v>
      </c>
    </row>
    <row r="54" spans="2:5" ht="14.1" customHeight="1" x14ac:dyDescent="0.2">
      <c r="B54" s="88" t="s">
        <v>68</v>
      </c>
      <c r="C54" s="151">
        <f>+'Q18'!C54/'Q12'!$C54*100</f>
        <v>85.714285714285708</v>
      </c>
      <c r="D54" s="151">
        <f>+'Q18'!D54/'Q12'!$C54*100</f>
        <v>14.285714285714285</v>
      </c>
      <c r="E54" s="160" t="s">
        <v>100</v>
      </c>
    </row>
    <row r="55" spans="2:5" ht="8.25" customHeight="1" x14ac:dyDescent="0.2"/>
    <row r="56" spans="2:5" ht="12.75" customHeight="1" x14ac:dyDescent="0.2">
      <c r="B56" s="176" t="s">
        <v>243</v>
      </c>
      <c r="C56" s="176"/>
      <c r="D56" s="176"/>
      <c r="E56" s="176"/>
    </row>
    <row r="57" spans="2:5" ht="24"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workbookViewId="0"/>
  </sheetViews>
  <sheetFormatPr defaultColWidth="9.7109375" defaultRowHeight="12.75" outlineLevelRow="1" x14ac:dyDescent="0.2"/>
  <cols>
    <col min="1" max="1" width="3" style="1" customWidth="1"/>
    <col min="2" max="2" width="56.28515625" style="103" customWidth="1"/>
    <col min="3" max="3" width="9.7109375" style="3"/>
    <col min="4" max="4" width="9" style="3" customWidth="1"/>
    <col min="5" max="5" width="9.28515625" style="3" customWidth="1"/>
    <col min="6" max="7" width="9.7109375" style="3"/>
    <col min="8" max="8" width="10.140625" style="1" customWidth="1"/>
    <col min="9" max="9" width="4.42578125" style="1" customWidth="1"/>
    <col min="10" max="16384" width="9.7109375" style="1"/>
  </cols>
  <sheetData>
    <row r="1" spans="2:9" ht="15" x14ac:dyDescent="0.2">
      <c r="H1" s="37" t="s">
        <v>136</v>
      </c>
    </row>
    <row r="2" spans="2:9" ht="29.25" customHeight="1" x14ac:dyDescent="0.2">
      <c r="B2" s="168" t="s">
        <v>137</v>
      </c>
      <c r="C2" s="168"/>
      <c r="D2" s="168"/>
      <c r="E2" s="168"/>
      <c r="F2" s="168"/>
      <c r="G2" s="168"/>
      <c r="H2" s="168"/>
    </row>
    <row r="3" spans="2:9" x14ac:dyDescent="0.2">
      <c r="B3" s="169">
        <v>2023</v>
      </c>
      <c r="C3" s="169"/>
      <c r="D3" s="169"/>
      <c r="E3" s="169"/>
      <c r="F3" s="169"/>
      <c r="G3" s="169"/>
      <c r="H3" s="169"/>
    </row>
    <row r="4" spans="2:9" ht="15" customHeight="1" x14ac:dyDescent="0.2">
      <c r="B4" s="104" t="s">
        <v>115</v>
      </c>
      <c r="C4" s="11"/>
      <c r="D4" s="11"/>
      <c r="E4" s="11"/>
      <c r="F4" s="11"/>
      <c r="G4" s="11"/>
      <c r="H4" s="10"/>
    </row>
    <row r="5" spans="2:9" ht="18" customHeight="1" x14ac:dyDescent="0.2">
      <c r="B5" s="38" t="s">
        <v>76</v>
      </c>
      <c r="C5" s="171" t="s">
        <v>0</v>
      </c>
      <c r="D5" s="170" t="s">
        <v>54</v>
      </c>
      <c r="E5" s="170" t="s">
        <v>44</v>
      </c>
      <c r="F5" s="170" t="s">
        <v>45</v>
      </c>
      <c r="G5" s="170" t="s">
        <v>55</v>
      </c>
      <c r="H5" s="170" t="s">
        <v>56</v>
      </c>
    </row>
    <row r="6" spans="2:9" ht="18" customHeight="1" x14ac:dyDescent="0.2">
      <c r="B6" s="105" t="s">
        <v>46</v>
      </c>
      <c r="C6" s="171"/>
      <c r="D6" s="170"/>
      <c r="E6" s="170"/>
      <c r="F6" s="170"/>
      <c r="G6" s="170"/>
      <c r="H6" s="170"/>
    </row>
    <row r="7" spans="2:9" ht="14.1" customHeight="1" x14ac:dyDescent="0.2">
      <c r="B7" s="107" t="s">
        <v>0</v>
      </c>
      <c r="C7" s="40">
        <v>269766</v>
      </c>
      <c r="D7" s="40">
        <v>216235</v>
      </c>
      <c r="E7" s="40">
        <v>44170</v>
      </c>
      <c r="F7" s="40">
        <v>8085</v>
      </c>
      <c r="G7" s="40">
        <v>730</v>
      </c>
      <c r="H7" s="40">
        <v>546</v>
      </c>
      <c r="I7" s="7"/>
    </row>
    <row r="8" spans="2:9" ht="14.1" customHeight="1" x14ac:dyDescent="0.2">
      <c r="B8" s="104" t="s">
        <v>53</v>
      </c>
      <c r="C8" s="58">
        <v>12819</v>
      </c>
      <c r="D8" s="15">
        <v>11209</v>
      </c>
      <c r="E8" s="15">
        <v>1393</v>
      </c>
      <c r="F8" s="15">
        <v>199</v>
      </c>
      <c r="G8" s="15">
        <v>13</v>
      </c>
      <c r="H8" s="15">
        <v>5</v>
      </c>
    </row>
    <row r="9" spans="2:9" ht="14.1" customHeight="1" x14ac:dyDescent="0.2">
      <c r="B9" s="104" t="s">
        <v>47</v>
      </c>
      <c r="C9" s="58">
        <v>482</v>
      </c>
      <c r="D9" s="15">
        <v>292</v>
      </c>
      <c r="E9" s="15">
        <v>157</v>
      </c>
      <c r="F9" s="15">
        <v>29</v>
      </c>
      <c r="G9" s="15">
        <v>3</v>
      </c>
      <c r="H9" s="15">
        <v>1</v>
      </c>
    </row>
    <row r="10" spans="2:9" ht="14.1" customHeight="1" x14ac:dyDescent="0.2">
      <c r="B10" s="104" t="s">
        <v>48</v>
      </c>
      <c r="C10" s="59">
        <f t="shared" ref="C10:H10" si="0">+SUM(C11:C34)</f>
        <v>30305</v>
      </c>
      <c r="D10" s="14">
        <f t="shared" si="0"/>
        <v>18972</v>
      </c>
      <c r="E10" s="14">
        <f t="shared" si="0"/>
        <v>8712</v>
      </c>
      <c r="F10" s="14">
        <f t="shared" si="0"/>
        <v>2302</v>
      </c>
      <c r="G10" s="14">
        <f t="shared" si="0"/>
        <v>201</v>
      </c>
      <c r="H10" s="14">
        <f t="shared" si="0"/>
        <v>118</v>
      </c>
    </row>
    <row r="11" spans="2:9" s="100" customFormat="1" ht="14.1" hidden="1" customHeight="1" outlineLevel="1" x14ac:dyDescent="0.25">
      <c r="B11" s="101" t="s">
        <v>292</v>
      </c>
      <c r="C11" s="111">
        <v>4381</v>
      </c>
      <c r="D11" s="112">
        <v>2883</v>
      </c>
      <c r="E11" s="112">
        <v>1187</v>
      </c>
      <c r="F11" s="112">
        <v>271</v>
      </c>
      <c r="G11" s="112">
        <v>30</v>
      </c>
      <c r="H11" s="112">
        <v>10</v>
      </c>
    </row>
    <row r="12" spans="2:9" s="100" customFormat="1" ht="14.1" hidden="1" customHeight="1" outlineLevel="1" x14ac:dyDescent="0.25">
      <c r="B12" s="101" t="s">
        <v>293</v>
      </c>
      <c r="C12" s="111">
        <v>680</v>
      </c>
      <c r="D12" s="112">
        <v>440</v>
      </c>
      <c r="E12" s="112">
        <v>188</v>
      </c>
      <c r="F12" s="112">
        <v>45</v>
      </c>
      <c r="G12" s="112">
        <v>2</v>
      </c>
      <c r="H12" s="112">
        <v>5</v>
      </c>
    </row>
    <row r="13" spans="2:9" s="100" customFormat="1" ht="14.1" hidden="1" customHeight="1" outlineLevel="1" x14ac:dyDescent="0.25">
      <c r="B13" s="101" t="s">
        <v>294</v>
      </c>
      <c r="C13" s="111">
        <v>1</v>
      </c>
      <c r="D13" s="112" t="s">
        <v>100</v>
      </c>
      <c r="E13" s="112" t="s">
        <v>100</v>
      </c>
      <c r="F13" s="112" t="s">
        <v>100</v>
      </c>
      <c r="G13" s="112">
        <v>1</v>
      </c>
      <c r="H13" s="112" t="s">
        <v>100</v>
      </c>
    </row>
    <row r="14" spans="2:9" s="100" customFormat="1" ht="14.1" hidden="1" customHeight="1" outlineLevel="1" x14ac:dyDescent="0.25">
      <c r="B14" s="101" t="s">
        <v>295</v>
      </c>
      <c r="C14" s="111">
        <v>1441</v>
      </c>
      <c r="D14" s="112">
        <v>771</v>
      </c>
      <c r="E14" s="112">
        <v>481</v>
      </c>
      <c r="F14" s="112">
        <v>166</v>
      </c>
      <c r="G14" s="112">
        <v>13</v>
      </c>
      <c r="H14" s="112">
        <v>10</v>
      </c>
    </row>
    <row r="15" spans="2:9" s="100" customFormat="1" ht="14.1" hidden="1" customHeight="1" outlineLevel="1" x14ac:dyDescent="0.25">
      <c r="B15" s="101" t="s">
        <v>296</v>
      </c>
      <c r="C15" s="111">
        <v>3045</v>
      </c>
      <c r="D15" s="112">
        <v>1602</v>
      </c>
      <c r="E15" s="112">
        <v>1122</v>
      </c>
      <c r="F15" s="112">
        <v>308</v>
      </c>
      <c r="G15" s="112">
        <v>10</v>
      </c>
      <c r="H15" s="112">
        <v>3</v>
      </c>
    </row>
    <row r="16" spans="2:9" s="100" customFormat="1" ht="14.1" hidden="1" customHeight="1" outlineLevel="1" x14ac:dyDescent="0.25">
      <c r="B16" s="101" t="s">
        <v>297</v>
      </c>
      <c r="C16" s="111">
        <v>1435</v>
      </c>
      <c r="D16" s="112">
        <v>705</v>
      </c>
      <c r="E16" s="112">
        <v>523</v>
      </c>
      <c r="F16" s="112">
        <v>193</v>
      </c>
      <c r="G16" s="112">
        <v>8</v>
      </c>
      <c r="H16" s="112">
        <v>6</v>
      </c>
    </row>
    <row r="17" spans="2:8" s="100" customFormat="1" ht="14.1" hidden="1" customHeight="1" outlineLevel="1" x14ac:dyDescent="0.25">
      <c r="B17" s="101" t="s">
        <v>298</v>
      </c>
      <c r="C17" s="111">
        <v>1957</v>
      </c>
      <c r="D17" s="112">
        <v>1429</v>
      </c>
      <c r="E17" s="112">
        <v>441</v>
      </c>
      <c r="F17" s="112">
        <v>77</v>
      </c>
      <c r="G17" s="112">
        <v>7</v>
      </c>
      <c r="H17" s="112">
        <v>3</v>
      </c>
    </row>
    <row r="18" spans="2:8" s="100" customFormat="1" ht="14.1" hidden="1" customHeight="1" outlineLevel="1" x14ac:dyDescent="0.25">
      <c r="B18" s="101" t="s">
        <v>299</v>
      </c>
      <c r="C18" s="111">
        <v>313</v>
      </c>
      <c r="D18" s="112">
        <v>146</v>
      </c>
      <c r="E18" s="112">
        <v>103</v>
      </c>
      <c r="F18" s="112">
        <v>53</v>
      </c>
      <c r="G18" s="112">
        <v>7</v>
      </c>
      <c r="H18" s="112">
        <v>4</v>
      </c>
    </row>
    <row r="19" spans="2:8" s="100" customFormat="1" ht="14.1" hidden="1" customHeight="1" outlineLevel="1" x14ac:dyDescent="0.25">
      <c r="B19" s="101" t="s">
        <v>300</v>
      </c>
      <c r="C19" s="111">
        <v>986</v>
      </c>
      <c r="D19" s="112">
        <v>703</v>
      </c>
      <c r="E19" s="112">
        <v>247</v>
      </c>
      <c r="F19" s="112">
        <v>34</v>
      </c>
      <c r="G19" s="112">
        <v>1</v>
      </c>
      <c r="H19" s="112">
        <v>1</v>
      </c>
    </row>
    <row r="20" spans="2:8" s="100" customFormat="1" ht="14.1" hidden="1" customHeight="1" outlineLevel="1" x14ac:dyDescent="0.25">
      <c r="B20" s="101" t="s">
        <v>301</v>
      </c>
      <c r="C20" s="111">
        <v>11</v>
      </c>
      <c r="D20" s="112">
        <v>6</v>
      </c>
      <c r="E20" s="112">
        <v>3</v>
      </c>
      <c r="F20" s="112">
        <v>1</v>
      </c>
      <c r="G20" s="112" t="s">
        <v>100</v>
      </c>
      <c r="H20" s="112">
        <v>1</v>
      </c>
    </row>
    <row r="21" spans="2:8" s="100" customFormat="1" ht="14.1" hidden="1" customHeight="1" outlineLevel="1" x14ac:dyDescent="0.25">
      <c r="B21" s="101" t="s">
        <v>302</v>
      </c>
      <c r="C21" s="111">
        <v>469</v>
      </c>
      <c r="D21" s="112">
        <v>238</v>
      </c>
      <c r="E21" s="112">
        <v>165</v>
      </c>
      <c r="F21" s="112">
        <v>58</v>
      </c>
      <c r="G21" s="112">
        <v>6</v>
      </c>
      <c r="H21" s="112">
        <v>2</v>
      </c>
    </row>
    <row r="22" spans="2:8" s="100" customFormat="1" ht="14.1" hidden="1" customHeight="1" outlineLevel="1" x14ac:dyDescent="0.25">
      <c r="B22" s="101" t="s">
        <v>303</v>
      </c>
      <c r="C22" s="111">
        <v>101</v>
      </c>
      <c r="D22" s="112">
        <v>34</v>
      </c>
      <c r="E22" s="112">
        <v>31</v>
      </c>
      <c r="F22" s="112">
        <v>22</v>
      </c>
      <c r="G22" s="112">
        <v>10</v>
      </c>
      <c r="H22" s="112">
        <v>4</v>
      </c>
    </row>
    <row r="23" spans="2:8" s="100" customFormat="1" ht="14.1" hidden="1" customHeight="1" outlineLevel="1" x14ac:dyDescent="0.25">
      <c r="B23" s="101" t="s">
        <v>304</v>
      </c>
      <c r="C23" s="111">
        <v>709</v>
      </c>
      <c r="D23" s="112">
        <v>264</v>
      </c>
      <c r="E23" s="112">
        <v>316</v>
      </c>
      <c r="F23" s="112">
        <v>109</v>
      </c>
      <c r="G23" s="112">
        <v>17</v>
      </c>
      <c r="H23" s="112">
        <v>3</v>
      </c>
    </row>
    <row r="24" spans="2:8" s="100" customFormat="1" ht="14.1" hidden="1" customHeight="1" outlineLevel="1" x14ac:dyDescent="0.25">
      <c r="B24" s="101" t="s">
        <v>305</v>
      </c>
      <c r="C24" s="111">
        <v>1844</v>
      </c>
      <c r="D24" s="112">
        <v>1154</v>
      </c>
      <c r="E24" s="112">
        <v>529</v>
      </c>
      <c r="F24" s="112">
        <v>138</v>
      </c>
      <c r="G24" s="112">
        <v>17</v>
      </c>
      <c r="H24" s="112">
        <v>6</v>
      </c>
    </row>
    <row r="25" spans="2:8" s="100" customFormat="1" ht="14.1" hidden="1" customHeight="1" outlineLevel="1" x14ac:dyDescent="0.25">
      <c r="B25" s="101" t="s">
        <v>306</v>
      </c>
      <c r="C25" s="111">
        <v>212</v>
      </c>
      <c r="D25" s="112">
        <v>96</v>
      </c>
      <c r="E25" s="112">
        <v>69</v>
      </c>
      <c r="F25" s="112">
        <v>40</v>
      </c>
      <c r="G25" s="112">
        <v>6</v>
      </c>
      <c r="H25" s="112">
        <v>1</v>
      </c>
    </row>
    <row r="26" spans="2:8" s="100" customFormat="1" ht="14.1" hidden="1" customHeight="1" outlineLevel="1" x14ac:dyDescent="0.25">
      <c r="B26" s="101" t="s">
        <v>307</v>
      </c>
      <c r="C26" s="111">
        <v>5883</v>
      </c>
      <c r="D26" s="112">
        <v>4006</v>
      </c>
      <c r="E26" s="112">
        <v>1539</v>
      </c>
      <c r="F26" s="112">
        <v>318</v>
      </c>
      <c r="G26" s="112">
        <v>13</v>
      </c>
      <c r="H26" s="112">
        <v>7</v>
      </c>
    </row>
    <row r="27" spans="2:8" s="100" customFormat="1" ht="14.1" hidden="1" customHeight="1" outlineLevel="1" x14ac:dyDescent="0.25">
      <c r="B27" s="101" t="s">
        <v>308</v>
      </c>
      <c r="C27" s="111">
        <v>166</v>
      </c>
      <c r="D27" s="112">
        <v>80</v>
      </c>
      <c r="E27" s="112">
        <v>49</v>
      </c>
      <c r="F27" s="112">
        <v>28</v>
      </c>
      <c r="G27" s="112">
        <v>3</v>
      </c>
      <c r="H27" s="112">
        <v>6</v>
      </c>
    </row>
    <row r="28" spans="2:8" s="100" customFormat="1" ht="14.1" hidden="1" customHeight="1" outlineLevel="1" x14ac:dyDescent="0.25">
      <c r="B28" s="101" t="s">
        <v>309</v>
      </c>
      <c r="C28" s="111">
        <v>328</v>
      </c>
      <c r="D28" s="112">
        <v>153</v>
      </c>
      <c r="E28" s="112">
        <v>122</v>
      </c>
      <c r="F28" s="112">
        <v>38</v>
      </c>
      <c r="G28" s="112">
        <v>8</v>
      </c>
      <c r="H28" s="112">
        <v>7</v>
      </c>
    </row>
    <row r="29" spans="2:8" s="100" customFormat="1" ht="14.1" hidden="1" customHeight="1" outlineLevel="1" x14ac:dyDescent="0.25">
      <c r="B29" s="101" t="s">
        <v>310</v>
      </c>
      <c r="C29" s="111">
        <v>934</v>
      </c>
      <c r="D29" s="112">
        <v>497</v>
      </c>
      <c r="E29" s="112">
        <v>314</v>
      </c>
      <c r="F29" s="112">
        <v>113</v>
      </c>
      <c r="G29" s="112">
        <v>5</v>
      </c>
      <c r="H29" s="112">
        <v>5</v>
      </c>
    </row>
    <row r="30" spans="2:8" s="100" customFormat="1" ht="14.1" hidden="1" customHeight="1" outlineLevel="1" x14ac:dyDescent="0.25">
      <c r="B30" s="101" t="s">
        <v>311</v>
      </c>
      <c r="C30" s="111">
        <v>354</v>
      </c>
      <c r="D30" s="112">
        <v>142</v>
      </c>
      <c r="E30" s="112">
        <v>104</v>
      </c>
      <c r="F30" s="112">
        <v>67</v>
      </c>
      <c r="G30" s="112">
        <v>21</v>
      </c>
      <c r="H30" s="112">
        <v>20</v>
      </c>
    </row>
    <row r="31" spans="2:8" s="100" customFormat="1" ht="14.1" hidden="1" customHeight="1" outlineLevel="1" x14ac:dyDescent="0.25">
      <c r="B31" s="101" t="s">
        <v>312</v>
      </c>
      <c r="C31" s="111">
        <v>153</v>
      </c>
      <c r="D31" s="112">
        <v>76</v>
      </c>
      <c r="E31" s="112">
        <v>43</v>
      </c>
      <c r="F31" s="112">
        <v>27</v>
      </c>
      <c r="G31" s="112">
        <v>4</v>
      </c>
      <c r="H31" s="112">
        <v>3</v>
      </c>
    </row>
    <row r="32" spans="2:8" s="100" customFormat="1" ht="14.1" hidden="1" customHeight="1" outlineLevel="1" x14ac:dyDescent="0.25">
      <c r="B32" s="101" t="s">
        <v>313</v>
      </c>
      <c r="C32" s="111">
        <v>2349</v>
      </c>
      <c r="D32" s="112">
        <v>1626</v>
      </c>
      <c r="E32" s="112">
        <v>616</v>
      </c>
      <c r="F32" s="112">
        <v>101</v>
      </c>
      <c r="G32" s="112">
        <v>2</v>
      </c>
      <c r="H32" s="112">
        <v>4</v>
      </c>
    </row>
    <row r="33" spans="2:8" s="100" customFormat="1" ht="14.1" hidden="1" customHeight="1" outlineLevel="1" x14ac:dyDescent="0.25">
      <c r="B33" s="101" t="s">
        <v>314</v>
      </c>
      <c r="C33" s="111">
        <v>1000</v>
      </c>
      <c r="D33" s="112">
        <v>749</v>
      </c>
      <c r="E33" s="112">
        <v>204</v>
      </c>
      <c r="F33" s="112">
        <v>40</v>
      </c>
      <c r="G33" s="112">
        <v>4</v>
      </c>
      <c r="H33" s="112">
        <v>3</v>
      </c>
    </row>
    <row r="34" spans="2:8" s="100" customFormat="1" ht="14.1" hidden="1" customHeight="1" outlineLevel="1" x14ac:dyDescent="0.25">
      <c r="B34" s="101" t="s">
        <v>315</v>
      </c>
      <c r="C34" s="111">
        <v>1553</v>
      </c>
      <c r="D34" s="112">
        <v>1172</v>
      </c>
      <c r="E34" s="112">
        <v>316</v>
      </c>
      <c r="F34" s="112">
        <v>55</v>
      </c>
      <c r="G34" s="112">
        <v>6</v>
      </c>
      <c r="H34" s="112">
        <v>4</v>
      </c>
    </row>
    <row r="35" spans="2:8" ht="14.1" customHeight="1" collapsed="1" x14ac:dyDescent="0.2">
      <c r="B35" s="104" t="s">
        <v>57</v>
      </c>
      <c r="C35" s="58">
        <v>230</v>
      </c>
      <c r="D35" s="15">
        <v>160</v>
      </c>
      <c r="E35" s="15">
        <v>52</v>
      </c>
      <c r="F35" s="15">
        <v>15</v>
      </c>
      <c r="G35" s="14" t="s">
        <v>100</v>
      </c>
      <c r="H35" s="15">
        <v>3</v>
      </c>
    </row>
    <row r="36" spans="2:8" ht="14.1" customHeight="1" x14ac:dyDescent="0.2">
      <c r="B36" s="104" t="s">
        <v>58</v>
      </c>
      <c r="C36" s="58">
        <v>626</v>
      </c>
      <c r="D36" s="15">
        <v>313</v>
      </c>
      <c r="E36" s="15">
        <v>202</v>
      </c>
      <c r="F36" s="15">
        <v>84</v>
      </c>
      <c r="G36" s="15">
        <v>19</v>
      </c>
      <c r="H36" s="15">
        <v>8</v>
      </c>
    </row>
    <row r="37" spans="2:8" ht="14.1" customHeight="1" x14ac:dyDescent="0.2">
      <c r="B37" s="104" t="s">
        <v>49</v>
      </c>
      <c r="C37" s="58">
        <v>32604</v>
      </c>
      <c r="D37" s="15">
        <v>26024</v>
      </c>
      <c r="E37" s="15">
        <v>5843</v>
      </c>
      <c r="F37" s="15">
        <v>677</v>
      </c>
      <c r="G37" s="15">
        <v>43</v>
      </c>
      <c r="H37" s="15">
        <v>17</v>
      </c>
    </row>
    <row r="38" spans="2:8" ht="14.1" customHeight="1" x14ac:dyDescent="0.2">
      <c r="B38" s="104" t="s">
        <v>50</v>
      </c>
      <c r="C38" s="58">
        <f>+C39+C40+C41</f>
        <v>64681</v>
      </c>
      <c r="D38" s="15">
        <f t="shared" ref="D38:H38" si="1">+D39+D40+D41</f>
        <v>54748</v>
      </c>
      <c r="E38" s="15">
        <f t="shared" si="1"/>
        <v>8738</v>
      </c>
      <c r="F38" s="15">
        <f t="shared" si="1"/>
        <v>1050</v>
      </c>
      <c r="G38" s="15">
        <f t="shared" si="1"/>
        <v>86</v>
      </c>
      <c r="H38" s="15">
        <f t="shared" si="1"/>
        <v>59</v>
      </c>
    </row>
    <row r="39" spans="2:8" ht="14.1" hidden="1" customHeight="1" outlineLevel="1" x14ac:dyDescent="0.2">
      <c r="B39" s="101" t="s">
        <v>316</v>
      </c>
      <c r="C39" s="113">
        <v>12069</v>
      </c>
      <c r="D39" s="114">
        <v>10691</v>
      </c>
      <c r="E39" s="114">
        <v>1196</v>
      </c>
      <c r="F39" s="114">
        <v>163</v>
      </c>
      <c r="G39" s="114">
        <v>13</v>
      </c>
      <c r="H39" s="114">
        <v>6</v>
      </c>
    </row>
    <row r="40" spans="2:8" ht="14.1" hidden="1" customHeight="1" outlineLevel="1" x14ac:dyDescent="0.2">
      <c r="B40" s="101" t="s">
        <v>317</v>
      </c>
      <c r="C40" s="113">
        <v>18426</v>
      </c>
      <c r="D40" s="114">
        <v>14223</v>
      </c>
      <c r="E40" s="114">
        <v>3694</v>
      </c>
      <c r="F40" s="114">
        <v>467</v>
      </c>
      <c r="G40" s="114">
        <v>30</v>
      </c>
      <c r="H40" s="114">
        <v>12</v>
      </c>
    </row>
    <row r="41" spans="2:8" ht="14.1" hidden="1" customHeight="1" outlineLevel="1" x14ac:dyDescent="0.2">
      <c r="B41" s="101" t="s">
        <v>318</v>
      </c>
      <c r="C41" s="113">
        <v>34186</v>
      </c>
      <c r="D41" s="114">
        <v>29834</v>
      </c>
      <c r="E41" s="114">
        <v>3848</v>
      </c>
      <c r="F41" s="114">
        <v>420</v>
      </c>
      <c r="G41" s="114">
        <v>43</v>
      </c>
      <c r="H41" s="114">
        <v>41</v>
      </c>
    </row>
    <row r="42" spans="2:8" ht="14.1" customHeight="1" collapsed="1" x14ac:dyDescent="0.2">
      <c r="B42" s="104" t="s">
        <v>51</v>
      </c>
      <c r="C42" s="58">
        <v>9493</v>
      </c>
      <c r="D42" s="15">
        <v>7486</v>
      </c>
      <c r="E42" s="15">
        <v>1589</v>
      </c>
      <c r="F42" s="15">
        <v>344</v>
      </c>
      <c r="G42" s="15">
        <v>34</v>
      </c>
      <c r="H42" s="15">
        <v>40</v>
      </c>
    </row>
    <row r="43" spans="2:8" ht="14.1" customHeight="1" x14ac:dyDescent="0.2">
      <c r="B43" s="104" t="s">
        <v>52</v>
      </c>
      <c r="C43" s="58">
        <v>33946</v>
      </c>
      <c r="D43" s="15">
        <v>27605</v>
      </c>
      <c r="E43" s="15">
        <v>5693</v>
      </c>
      <c r="F43" s="15">
        <v>587</v>
      </c>
      <c r="G43" s="15">
        <v>31</v>
      </c>
      <c r="H43" s="15">
        <v>30</v>
      </c>
    </row>
    <row r="44" spans="2:8" ht="14.1" customHeight="1" x14ac:dyDescent="0.2">
      <c r="B44" s="104" t="s">
        <v>61</v>
      </c>
      <c r="C44" s="58">
        <v>5845</v>
      </c>
      <c r="D44" s="15">
        <v>4317</v>
      </c>
      <c r="E44" s="15">
        <v>1116</v>
      </c>
      <c r="F44" s="15">
        <v>328</v>
      </c>
      <c r="G44" s="15">
        <v>42</v>
      </c>
      <c r="H44" s="15">
        <v>42</v>
      </c>
    </row>
    <row r="45" spans="2:8" ht="14.1" customHeight="1" x14ac:dyDescent="0.2">
      <c r="B45" s="104" t="s">
        <v>60</v>
      </c>
      <c r="C45" s="58">
        <v>3364</v>
      </c>
      <c r="D45" s="15">
        <v>2838</v>
      </c>
      <c r="E45" s="15">
        <v>347</v>
      </c>
      <c r="F45" s="15">
        <v>140</v>
      </c>
      <c r="G45" s="15">
        <v>19</v>
      </c>
      <c r="H45" s="15">
        <v>20</v>
      </c>
    </row>
    <row r="46" spans="2:8" ht="14.1" customHeight="1" x14ac:dyDescent="0.2">
      <c r="B46" s="104" t="s">
        <v>59</v>
      </c>
      <c r="C46" s="58">
        <v>9616</v>
      </c>
      <c r="D46" s="15">
        <v>9043</v>
      </c>
      <c r="E46" s="15">
        <v>535</v>
      </c>
      <c r="F46" s="15">
        <v>34</v>
      </c>
      <c r="G46" s="15">
        <v>4</v>
      </c>
      <c r="H46" s="14" t="s">
        <v>100</v>
      </c>
    </row>
    <row r="47" spans="2:8" ht="14.1" customHeight="1" x14ac:dyDescent="0.2">
      <c r="B47" s="104" t="s">
        <v>62</v>
      </c>
      <c r="C47" s="58">
        <v>22885</v>
      </c>
      <c r="D47" s="15">
        <v>19962</v>
      </c>
      <c r="E47" s="15">
        <v>2499</v>
      </c>
      <c r="F47" s="15">
        <v>350</v>
      </c>
      <c r="G47" s="15">
        <v>48</v>
      </c>
      <c r="H47" s="15">
        <v>26</v>
      </c>
    </row>
    <row r="48" spans="2:8" ht="14.1" customHeight="1" x14ac:dyDescent="0.2">
      <c r="B48" s="104" t="s">
        <v>63</v>
      </c>
      <c r="C48" s="58">
        <v>8129</v>
      </c>
      <c r="D48" s="15">
        <v>6175</v>
      </c>
      <c r="E48" s="15">
        <v>1367</v>
      </c>
      <c r="F48" s="15">
        <v>391</v>
      </c>
      <c r="G48" s="15">
        <v>87</v>
      </c>
      <c r="H48" s="15">
        <v>109</v>
      </c>
    </row>
    <row r="49" spans="2:8" ht="14.1" customHeight="1" x14ac:dyDescent="0.2">
      <c r="B49" s="104" t="s">
        <v>69</v>
      </c>
      <c r="C49" s="58">
        <v>536</v>
      </c>
      <c r="D49" s="15">
        <v>150</v>
      </c>
      <c r="E49" s="15">
        <v>332</v>
      </c>
      <c r="F49" s="15">
        <v>49</v>
      </c>
      <c r="G49" s="15">
        <v>3</v>
      </c>
      <c r="H49" s="15">
        <v>2</v>
      </c>
    </row>
    <row r="50" spans="2:8" ht="14.1" customHeight="1" x14ac:dyDescent="0.2">
      <c r="B50" s="104" t="s">
        <v>64</v>
      </c>
      <c r="C50" s="58">
        <v>3624</v>
      </c>
      <c r="D50" s="15">
        <v>2469</v>
      </c>
      <c r="E50" s="15">
        <v>910</v>
      </c>
      <c r="F50" s="15">
        <v>223</v>
      </c>
      <c r="G50" s="15">
        <v>13</v>
      </c>
      <c r="H50" s="15">
        <v>9</v>
      </c>
    </row>
    <row r="51" spans="2:8" ht="14.1" customHeight="1" x14ac:dyDescent="0.2">
      <c r="B51" s="104" t="s">
        <v>65</v>
      </c>
      <c r="C51" s="58">
        <v>15343</v>
      </c>
      <c r="D51" s="15">
        <v>10978</v>
      </c>
      <c r="E51" s="15">
        <v>3223</v>
      </c>
      <c r="F51" s="15">
        <v>1031</v>
      </c>
      <c r="G51" s="15">
        <v>62</v>
      </c>
      <c r="H51" s="15">
        <v>49</v>
      </c>
    </row>
    <row r="52" spans="2:8" ht="14.1" customHeight="1" x14ac:dyDescent="0.2">
      <c r="B52" s="104" t="s">
        <v>66</v>
      </c>
      <c r="C52" s="58">
        <v>4071</v>
      </c>
      <c r="D52" s="15">
        <v>3457</v>
      </c>
      <c r="E52" s="15">
        <v>503</v>
      </c>
      <c r="F52" s="15">
        <v>94</v>
      </c>
      <c r="G52" s="15">
        <v>15</v>
      </c>
      <c r="H52" s="15">
        <v>2</v>
      </c>
    </row>
    <row r="53" spans="2:8" ht="14.1" customHeight="1" x14ac:dyDescent="0.2">
      <c r="B53" s="104" t="s">
        <v>67</v>
      </c>
      <c r="C53" s="58">
        <v>11151</v>
      </c>
      <c r="D53" s="15">
        <v>10025</v>
      </c>
      <c r="E53" s="15">
        <v>955</v>
      </c>
      <c r="F53" s="15">
        <v>158</v>
      </c>
      <c r="G53" s="15">
        <v>7</v>
      </c>
      <c r="H53" s="15">
        <v>6</v>
      </c>
    </row>
    <row r="54" spans="2:8" ht="14.1" customHeight="1" x14ac:dyDescent="0.2">
      <c r="B54" s="106" t="s">
        <v>68</v>
      </c>
      <c r="C54" s="60">
        <v>16</v>
      </c>
      <c r="D54" s="145">
        <v>12</v>
      </c>
      <c r="E54" s="145">
        <v>4</v>
      </c>
      <c r="F54" s="147" t="s">
        <v>100</v>
      </c>
      <c r="G54" s="147" t="s">
        <v>100</v>
      </c>
      <c r="H54" s="147" t="s">
        <v>100</v>
      </c>
    </row>
  </sheetData>
  <mergeCells count="8">
    <mergeCell ref="B2:H2"/>
    <mergeCell ref="B3:H3"/>
    <mergeCell ref="G5:G6"/>
    <mergeCell ref="H5:H6"/>
    <mergeCell ref="C5:C6"/>
    <mergeCell ref="D5:D6"/>
    <mergeCell ref="E5:E6"/>
    <mergeCell ref="F5:F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7"/>
  <sheetViews>
    <sheetView workbookViewId="0"/>
  </sheetViews>
  <sheetFormatPr defaultColWidth="9.140625" defaultRowHeight="17.25" customHeight="1" outlineLevelRow="1" x14ac:dyDescent="0.2"/>
  <cols>
    <col min="1" max="1" width="3.5703125" style="10" customWidth="1"/>
    <col min="2" max="2" width="56.85546875" style="10" customWidth="1"/>
    <col min="3" max="5" width="12.7109375" style="11" customWidth="1"/>
    <col min="6" max="96" width="9.140625" style="10"/>
    <col min="97" max="97" width="51.140625" style="10" customWidth="1"/>
    <col min="98" max="105" width="9.7109375" style="10" customWidth="1"/>
    <col min="106" max="352" width="9.140625" style="10"/>
    <col min="353" max="353" width="51.140625" style="10" customWidth="1"/>
    <col min="354" max="361" width="9.7109375" style="10" customWidth="1"/>
    <col min="362" max="608" width="9.140625" style="10"/>
    <col min="609" max="609" width="51.140625" style="10" customWidth="1"/>
    <col min="610" max="617" width="9.7109375" style="10" customWidth="1"/>
    <col min="618" max="864" width="9.140625" style="10"/>
    <col min="865" max="865" width="51.140625" style="10" customWidth="1"/>
    <col min="866" max="873" width="9.7109375" style="10" customWidth="1"/>
    <col min="874" max="1120" width="9.140625" style="10"/>
    <col min="1121" max="1121" width="51.140625" style="10" customWidth="1"/>
    <col min="1122" max="1129" width="9.7109375" style="10" customWidth="1"/>
    <col min="1130" max="1376" width="9.140625" style="10"/>
    <col min="1377" max="1377" width="51.140625" style="10" customWidth="1"/>
    <col min="1378" max="1385" width="9.7109375" style="10" customWidth="1"/>
    <col min="1386" max="1632" width="9.140625" style="10"/>
    <col min="1633" max="1633" width="51.140625" style="10" customWidth="1"/>
    <col min="1634" max="1641" width="9.7109375" style="10" customWidth="1"/>
    <col min="1642" max="1888" width="9.140625" style="10"/>
    <col min="1889" max="1889" width="51.140625" style="10" customWidth="1"/>
    <col min="1890" max="1897" width="9.7109375" style="10" customWidth="1"/>
    <col min="1898" max="2144" width="9.140625" style="10"/>
    <col min="2145" max="2145" width="51.140625" style="10" customWidth="1"/>
    <col min="2146" max="2153" width="9.7109375" style="10" customWidth="1"/>
    <col min="2154" max="2400" width="9.140625" style="10"/>
    <col min="2401" max="2401" width="51.140625" style="10" customWidth="1"/>
    <col min="2402" max="2409" width="9.7109375" style="10" customWidth="1"/>
    <col min="2410" max="2656" width="9.140625" style="10"/>
    <col min="2657" max="2657" width="51.140625" style="10" customWidth="1"/>
    <col min="2658" max="2665" width="9.7109375" style="10" customWidth="1"/>
    <col min="2666" max="2912" width="9.140625" style="10"/>
    <col min="2913" max="2913" width="51.140625" style="10" customWidth="1"/>
    <col min="2914" max="2921" width="9.7109375" style="10" customWidth="1"/>
    <col min="2922" max="3168" width="9.140625" style="10"/>
    <col min="3169" max="3169" width="51.140625" style="10" customWidth="1"/>
    <col min="3170" max="3177" width="9.7109375" style="10" customWidth="1"/>
    <col min="3178" max="3424" width="9.140625" style="10"/>
    <col min="3425" max="3425" width="51.140625" style="10" customWidth="1"/>
    <col min="3426" max="3433" width="9.7109375" style="10" customWidth="1"/>
    <col min="3434" max="3680" width="9.140625" style="10"/>
    <col min="3681" max="3681" width="51.140625" style="10" customWidth="1"/>
    <col min="3682" max="3689" width="9.7109375" style="10" customWidth="1"/>
    <col min="3690" max="3936" width="9.140625" style="10"/>
    <col min="3937" max="3937" width="51.140625" style="10" customWidth="1"/>
    <col min="3938" max="3945" width="9.7109375" style="10" customWidth="1"/>
    <col min="3946" max="4192" width="9.140625" style="10"/>
    <col min="4193" max="4193" width="51.140625" style="10" customWidth="1"/>
    <col min="4194" max="4201" width="9.7109375" style="10" customWidth="1"/>
    <col min="4202" max="4448" width="9.140625" style="10"/>
    <col min="4449" max="4449" width="51.140625" style="10" customWidth="1"/>
    <col min="4450" max="4457" width="9.7109375" style="10" customWidth="1"/>
    <col min="4458" max="4704" width="9.140625" style="10"/>
    <col min="4705" max="4705" width="51.140625" style="10" customWidth="1"/>
    <col min="4706" max="4713" width="9.7109375" style="10" customWidth="1"/>
    <col min="4714" max="4960" width="9.140625" style="10"/>
    <col min="4961" max="4961" width="51.140625" style="10" customWidth="1"/>
    <col min="4962" max="4969" width="9.7109375" style="10" customWidth="1"/>
    <col min="4970" max="5216" width="9.140625" style="10"/>
    <col min="5217" max="5217" width="51.140625" style="10" customWidth="1"/>
    <col min="5218" max="5225" width="9.7109375" style="10" customWidth="1"/>
    <col min="5226" max="5472" width="9.140625" style="10"/>
    <col min="5473" max="5473" width="51.140625" style="10" customWidth="1"/>
    <col min="5474" max="5481" width="9.7109375" style="10" customWidth="1"/>
    <col min="5482" max="5728" width="9.140625" style="10"/>
    <col min="5729" max="5729" width="51.140625" style="10" customWidth="1"/>
    <col min="5730" max="5737" width="9.7109375" style="10" customWidth="1"/>
    <col min="5738" max="5984" width="9.140625" style="10"/>
    <col min="5985" max="5985" width="51.140625" style="10" customWidth="1"/>
    <col min="5986" max="5993" width="9.7109375" style="10" customWidth="1"/>
    <col min="5994" max="6240" width="9.140625" style="10"/>
    <col min="6241" max="6241" width="51.140625" style="10" customWidth="1"/>
    <col min="6242" max="6249" width="9.7109375" style="10" customWidth="1"/>
    <col min="6250" max="6496" width="9.140625" style="10"/>
    <col min="6497" max="6497" width="51.140625" style="10" customWidth="1"/>
    <col min="6498" max="6505" width="9.7109375" style="10" customWidth="1"/>
    <col min="6506" max="6752" width="9.140625" style="10"/>
    <col min="6753" max="6753" width="51.140625" style="10" customWidth="1"/>
    <col min="6754" max="6761" width="9.7109375" style="10" customWidth="1"/>
    <col min="6762" max="7008" width="9.140625" style="10"/>
    <col min="7009" max="7009" width="51.140625" style="10" customWidth="1"/>
    <col min="7010" max="7017" width="9.7109375" style="10" customWidth="1"/>
    <col min="7018" max="7264" width="9.140625" style="10"/>
    <col min="7265" max="7265" width="51.140625" style="10" customWidth="1"/>
    <col min="7266" max="7273" width="9.7109375" style="10" customWidth="1"/>
    <col min="7274" max="7520" width="9.140625" style="10"/>
    <col min="7521" max="7521" width="51.140625" style="10" customWidth="1"/>
    <col min="7522" max="7529" width="9.7109375" style="10" customWidth="1"/>
    <col min="7530" max="7776" width="9.140625" style="10"/>
    <col min="7777" max="7777" width="51.140625" style="10" customWidth="1"/>
    <col min="7778" max="7785" width="9.7109375" style="10" customWidth="1"/>
    <col min="7786" max="8032" width="9.140625" style="10"/>
    <col min="8033" max="8033" width="51.140625" style="10" customWidth="1"/>
    <col min="8034" max="8041" width="9.7109375" style="10" customWidth="1"/>
    <col min="8042" max="8288" width="9.140625" style="10"/>
    <col min="8289" max="8289" width="51.140625" style="10" customWidth="1"/>
    <col min="8290" max="8297" width="9.7109375" style="10" customWidth="1"/>
    <col min="8298" max="8544" width="9.140625" style="10"/>
    <col min="8545" max="8545" width="51.140625" style="10" customWidth="1"/>
    <col min="8546" max="8553" width="9.7109375" style="10" customWidth="1"/>
    <col min="8554" max="8800" width="9.140625" style="10"/>
    <col min="8801" max="8801" width="51.140625" style="10" customWidth="1"/>
    <col min="8802" max="8809" width="9.7109375" style="10" customWidth="1"/>
    <col min="8810" max="9056" width="9.140625" style="10"/>
    <col min="9057" max="9057" width="51.140625" style="10" customWidth="1"/>
    <col min="9058" max="9065" width="9.7109375" style="10" customWidth="1"/>
    <col min="9066" max="9312" width="9.140625" style="10"/>
    <col min="9313" max="9313" width="51.140625" style="10" customWidth="1"/>
    <col min="9314" max="9321" width="9.7109375" style="10" customWidth="1"/>
    <col min="9322" max="9568" width="9.140625" style="10"/>
    <col min="9569" max="9569" width="51.140625" style="10" customWidth="1"/>
    <col min="9570" max="9577" width="9.7109375" style="10" customWidth="1"/>
    <col min="9578" max="9824" width="9.140625" style="10"/>
    <col min="9825" max="9825" width="51.140625" style="10" customWidth="1"/>
    <col min="9826" max="9833" width="9.7109375" style="10" customWidth="1"/>
    <col min="9834" max="10080" width="9.140625" style="10"/>
    <col min="10081" max="10081" width="51.140625" style="10" customWidth="1"/>
    <col min="10082" max="10089" width="9.7109375" style="10" customWidth="1"/>
    <col min="10090" max="10336" width="9.140625" style="10"/>
    <col min="10337" max="10337" width="51.140625" style="10" customWidth="1"/>
    <col min="10338" max="10345" width="9.7109375" style="10" customWidth="1"/>
    <col min="10346" max="10592" width="9.140625" style="10"/>
    <col min="10593" max="10593" width="51.140625" style="10" customWidth="1"/>
    <col min="10594" max="10601" width="9.7109375" style="10" customWidth="1"/>
    <col min="10602" max="10848" width="9.140625" style="10"/>
    <col min="10849" max="10849" width="51.140625" style="10" customWidth="1"/>
    <col min="10850" max="10857" width="9.7109375" style="10" customWidth="1"/>
    <col min="10858" max="11104" width="9.140625" style="10"/>
    <col min="11105" max="11105" width="51.140625" style="10" customWidth="1"/>
    <col min="11106" max="11113" width="9.7109375" style="10" customWidth="1"/>
    <col min="11114" max="11360" width="9.140625" style="10"/>
    <col min="11361" max="11361" width="51.140625" style="10" customWidth="1"/>
    <col min="11362" max="11369" width="9.7109375" style="10" customWidth="1"/>
    <col min="11370" max="11616" width="9.140625" style="10"/>
    <col min="11617" max="11617" width="51.140625" style="10" customWidth="1"/>
    <col min="11618" max="11625" width="9.7109375" style="10" customWidth="1"/>
    <col min="11626" max="11872" width="9.140625" style="10"/>
    <col min="11873" max="11873" width="51.140625" style="10" customWidth="1"/>
    <col min="11874" max="11881" width="9.7109375" style="10" customWidth="1"/>
    <col min="11882" max="12128" width="9.140625" style="10"/>
    <col min="12129" max="12129" width="51.140625" style="10" customWidth="1"/>
    <col min="12130" max="12137" width="9.7109375" style="10" customWidth="1"/>
    <col min="12138" max="12384" width="9.140625" style="10"/>
    <col min="12385" max="12385" width="51.140625" style="10" customWidth="1"/>
    <col min="12386" max="12393" width="9.7109375" style="10" customWidth="1"/>
    <col min="12394" max="12640" width="9.140625" style="10"/>
    <col min="12641" max="12641" width="51.140625" style="10" customWidth="1"/>
    <col min="12642" max="12649" width="9.7109375" style="10" customWidth="1"/>
    <col min="12650" max="12896" width="9.140625" style="10"/>
    <col min="12897" max="12897" width="51.140625" style="10" customWidth="1"/>
    <col min="12898" max="12905" width="9.7109375" style="10" customWidth="1"/>
    <col min="12906" max="13152" width="9.140625" style="10"/>
    <col min="13153" max="13153" width="51.140625" style="10" customWidth="1"/>
    <col min="13154" max="13161" width="9.7109375" style="10" customWidth="1"/>
    <col min="13162" max="13408" width="9.140625" style="10"/>
    <col min="13409" max="13409" width="51.140625" style="10" customWidth="1"/>
    <col min="13410" max="13417" width="9.7109375" style="10" customWidth="1"/>
    <col min="13418" max="13664" width="9.140625" style="10"/>
    <col min="13665" max="13665" width="51.140625" style="10" customWidth="1"/>
    <col min="13666" max="13673" width="9.7109375" style="10" customWidth="1"/>
    <col min="13674" max="13920" width="9.140625" style="10"/>
    <col min="13921" max="13921" width="51.140625" style="10" customWidth="1"/>
    <col min="13922" max="13929" width="9.7109375" style="10" customWidth="1"/>
    <col min="13930" max="14176" width="9.140625" style="10"/>
    <col min="14177" max="14177" width="51.140625" style="10" customWidth="1"/>
    <col min="14178" max="14185" width="9.7109375" style="10" customWidth="1"/>
    <col min="14186" max="14432" width="9.140625" style="10"/>
    <col min="14433" max="14433" width="51.140625" style="10" customWidth="1"/>
    <col min="14434" max="14441" width="9.7109375" style="10" customWidth="1"/>
    <col min="14442" max="14688" width="9.140625" style="10"/>
    <col min="14689" max="14689" width="51.140625" style="10" customWidth="1"/>
    <col min="14690" max="14697" width="9.7109375" style="10" customWidth="1"/>
    <col min="14698" max="14944" width="9.140625" style="10"/>
    <col min="14945" max="14945" width="51.140625" style="10" customWidth="1"/>
    <col min="14946" max="14953" width="9.7109375" style="10" customWidth="1"/>
    <col min="14954" max="15200" width="9.140625" style="10"/>
    <col min="15201" max="15201" width="51.140625" style="10" customWidth="1"/>
    <col min="15202" max="15209" width="9.7109375" style="10" customWidth="1"/>
    <col min="15210" max="15456" width="9.140625" style="10"/>
    <col min="15457" max="15457" width="51.140625" style="10" customWidth="1"/>
    <col min="15458" max="15465" width="9.7109375" style="10" customWidth="1"/>
    <col min="15466" max="15712" width="9.140625" style="10"/>
    <col min="15713" max="15713" width="51.140625" style="10" customWidth="1"/>
    <col min="15714" max="15721" width="9.7109375" style="10" customWidth="1"/>
    <col min="15722" max="15968" width="9.140625" style="10"/>
    <col min="15969" max="15969" width="51.140625" style="10" customWidth="1"/>
    <col min="15970" max="15977" width="9.7109375" style="10" customWidth="1"/>
    <col min="15978" max="16384" width="9.140625" style="10"/>
  </cols>
  <sheetData>
    <row r="1" spans="2:9" s="1" customFormat="1" ht="17.25" customHeight="1" x14ac:dyDescent="0.2">
      <c r="B1" s="41"/>
      <c r="C1" s="42"/>
      <c r="D1" s="43"/>
      <c r="E1" s="37" t="s">
        <v>185</v>
      </c>
    </row>
    <row r="2" spans="2:9" s="1" customFormat="1" ht="27.75" customHeight="1" x14ac:dyDescent="0.2">
      <c r="B2" s="168" t="s">
        <v>186</v>
      </c>
      <c r="C2" s="168"/>
      <c r="D2" s="168"/>
      <c r="E2" s="168"/>
    </row>
    <row r="3" spans="2:9" s="1" customFormat="1" ht="15.75" customHeight="1" x14ac:dyDescent="0.2">
      <c r="B3" s="169">
        <v>2023</v>
      </c>
      <c r="C3" s="169"/>
      <c r="D3" s="169"/>
      <c r="E3" s="169"/>
    </row>
    <row r="4" spans="2:9" ht="17.25" customHeight="1" x14ac:dyDescent="0.2">
      <c r="B4" s="10" t="s">
        <v>115</v>
      </c>
    </row>
    <row r="5" spans="2:9" ht="17.25" customHeight="1" x14ac:dyDescent="0.2">
      <c r="B5" s="45" t="s">
        <v>111</v>
      </c>
      <c r="C5" s="170" t="s">
        <v>78</v>
      </c>
      <c r="D5" s="170" t="s">
        <v>79</v>
      </c>
      <c r="E5" s="170" t="s">
        <v>80</v>
      </c>
    </row>
    <row r="6" spans="2:9" ht="17.25" customHeight="1" x14ac:dyDescent="0.2">
      <c r="B6" s="44" t="s">
        <v>46</v>
      </c>
      <c r="C6" s="170"/>
      <c r="D6" s="170" t="s">
        <v>13</v>
      </c>
      <c r="E6" s="170" t="s">
        <v>14</v>
      </c>
    </row>
    <row r="7" spans="2:9" ht="14.1" customHeight="1" x14ac:dyDescent="0.2">
      <c r="B7" s="41" t="s">
        <v>0</v>
      </c>
      <c r="C7" s="40">
        <v>1282765</v>
      </c>
      <c r="D7" s="40">
        <v>55409</v>
      </c>
      <c r="E7" s="40">
        <v>74085</v>
      </c>
    </row>
    <row r="8" spans="2:9" ht="14.1" customHeight="1" x14ac:dyDescent="0.2">
      <c r="B8" s="10" t="s">
        <v>53</v>
      </c>
      <c r="C8" s="15">
        <v>16050</v>
      </c>
      <c r="D8" s="15">
        <v>420</v>
      </c>
      <c r="E8" s="15">
        <v>479</v>
      </c>
    </row>
    <row r="9" spans="2:9" ht="14.1" customHeight="1" x14ac:dyDescent="0.2">
      <c r="B9" s="10" t="s">
        <v>47</v>
      </c>
      <c r="C9" s="15">
        <v>4965</v>
      </c>
      <c r="D9" s="15">
        <v>179</v>
      </c>
      <c r="E9" s="15">
        <v>241</v>
      </c>
    </row>
    <row r="10" spans="2:9" ht="14.1" customHeight="1" x14ac:dyDescent="0.2">
      <c r="B10" s="10" t="s">
        <v>48</v>
      </c>
      <c r="C10" s="14">
        <f>+SUM(C11:C34)</f>
        <v>301934</v>
      </c>
      <c r="D10" s="14">
        <f>+SUM(D11:D34)</f>
        <v>16547</v>
      </c>
      <c r="E10" s="14">
        <f>+SUM(E11:E34)</f>
        <v>15502</v>
      </c>
    </row>
    <row r="11" spans="2:9" s="100" customFormat="1" ht="14.1" hidden="1" customHeight="1" outlineLevel="1" x14ac:dyDescent="0.25">
      <c r="B11" s="101" t="s">
        <v>292</v>
      </c>
      <c r="C11" s="112">
        <v>34850</v>
      </c>
      <c r="D11" s="112">
        <v>1166</v>
      </c>
      <c r="E11" s="112">
        <v>2049</v>
      </c>
      <c r="F11" s="14"/>
      <c r="G11" s="14"/>
      <c r="H11" s="14"/>
      <c r="I11" s="14"/>
    </row>
    <row r="12" spans="2:9" s="100" customFormat="1" ht="14.1" hidden="1" customHeight="1" outlineLevel="1" x14ac:dyDescent="0.25">
      <c r="B12" s="101" t="s">
        <v>293</v>
      </c>
      <c r="C12" s="112">
        <v>6897</v>
      </c>
      <c r="D12" s="112">
        <v>220</v>
      </c>
      <c r="E12" s="112">
        <v>330</v>
      </c>
      <c r="F12" s="14"/>
      <c r="G12" s="14"/>
      <c r="H12" s="14"/>
      <c r="I12" s="14"/>
    </row>
    <row r="13" spans="2:9" s="100" customFormat="1" ht="14.1" hidden="1" customHeight="1" outlineLevel="1" x14ac:dyDescent="0.25">
      <c r="B13" s="101" t="s">
        <v>294</v>
      </c>
      <c r="C13" s="112">
        <v>305</v>
      </c>
      <c r="D13" s="112" t="s">
        <v>100</v>
      </c>
      <c r="E13" s="112" t="s">
        <v>100</v>
      </c>
      <c r="F13" s="14"/>
      <c r="G13" s="14"/>
      <c r="H13" s="14"/>
      <c r="I13" s="14"/>
    </row>
    <row r="14" spans="2:9" s="100" customFormat="1" ht="14.1" hidden="1" customHeight="1" outlineLevel="1" x14ac:dyDescent="0.25">
      <c r="B14" s="101" t="s">
        <v>295</v>
      </c>
      <c r="C14" s="112">
        <v>17340</v>
      </c>
      <c r="D14" s="112">
        <v>839</v>
      </c>
      <c r="E14" s="112">
        <v>948</v>
      </c>
      <c r="F14" s="14"/>
      <c r="G14" s="14"/>
      <c r="H14" s="14"/>
      <c r="I14" s="14"/>
    </row>
    <row r="15" spans="2:9" s="100" customFormat="1" ht="14.1" hidden="1" customHeight="1" outlineLevel="1" x14ac:dyDescent="0.25">
      <c r="B15" s="101" t="s">
        <v>296</v>
      </c>
      <c r="C15" s="112">
        <v>19007</v>
      </c>
      <c r="D15" s="112">
        <v>354</v>
      </c>
      <c r="E15" s="112">
        <v>490</v>
      </c>
      <c r="F15" s="14"/>
      <c r="G15" s="14"/>
      <c r="H15" s="14"/>
      <c r="I15" s="14"/>
    </row>
    <row r="16" spans="2:9" s="100" customFormat="1" ht="14.1" hidden="1" customHeight="1" outlineLevel="1" x14ac:dyDescent="0.25">
      <c r="B16" s="101" t="s">
        <v>297</v>
      </c>
      <c r="C16" s="112">
        <v>13042</v>
      </c>
      <c r="D16" s="112">
        <v>418</v>
      </c>
      <c r="E16" s="112">
        <v>334</v>
      </c>
      <c r="F16" s="14"/>
      <c r="G16" s="14"/>
      <c r="H16" s="14"/>
      <c r="I16" s="14"/>
    </row>
    <row r="17" spans="2:9" s="100" customFormat="1" ht="14.1" hidden="1" customHeight="1" outlineLevel="1" x14ac:dyDescent="0.25">
      <c r="B17" s="101" t="s">
        <v>298</v>
      </c>
      <c r="C17" s="112">
        <v>11280</v>
      </c>
      <c r="D17" s="112">
        <v>459</v>
      </c>
      <c r="E17" s="112">
        <v>1135</v>
      </c>
      <c r="F17" s="14"/>
      <c r="G17" s="14"/>
      <c r="H17" s="14"/>
      <c r="I17" s="14"/>
    </row>
    <row r="18" spans="2:9" s="100" customFormat="1" ht="14.1" hidden="1" customHeight="1" outlineLevel="1" x14ac:dyDescent="0.25">
      <c r="B18" s="101" t="s">
        <v>299</v>
      </c>
      <c r="C18" s="112">
        <v>9424</v>
      </c>
      <c r="D18" s="112">
        <v>803</v>
      </c>
      <c r="E18" s="112">
        <v>277</v>
      </c>
      <c r="F18" s="14"/>
      <c r="G18" s="14"/>
      <c r="H18" s="14"/>
      <c r="I18" s="14"/>
    </row>
    <row r="19" spans="2:9" s="100" customFormat="1" ht="14.1" hidden="1" customHeight="1" outlineLevel="1" x14ac:dyDescent="0.25">
      <c r="B19" s="101" t="s">
        <v>300</v>
      </c>
      <c r="C19" s="112">
        <v>3916</v>
      </c>
      <c r="D19" s="112">
        <v>83</v>
      </c>
      <c r="E19" s="112">
        <v>46</v>
      </c>
      <c r="F19" s="14"/>
      <c r="G19" s="14"/>
      <c r="H19" s="14"/>
      <c r="I19" s="14"/>
    </row>
    <row r="20" spans="2:9" s="100" customFormat="1" ht="14.1" hidden="1" customHeight="1" outlineLevel="1" x14ac:dyDescent="0.25">
      <c r="B20" s="101" t="s">
        <v>301</v>
      </c>
      <c r="C20" s="112">
        <v>1115</v>
      </c>
      <c r="D20" s="112">
        <v>10</v>
      </c>
      <c r="E20" s="112">
        <v>7</v>
      </c>
      <c r="F20" s="14"/>
      <c r="G20" s="14"/>
      <c r="H20" s="14"/>
      <c r="I20" s="14"/>
    </row>
    <row r="21" spans="2:9" s="100" customFormat="1" ht="14.1" hidden="1" customHeight="1" outlineLevel="1" x14ac:dyDescent="0.25">
      <c r="B21" s="101" t="s">
        <v>302</v>
      </c>
      <c r="C21" s="112">
        <v>9272</v>
      </c>
      <c r="D21" s="112">
        <v>388</v>
      </c>
      <c r="E21" s="112">
        <v>522</v>
      </c>
      <c r="F21" s="14"/>
      <c r="G21" s="14"/>
      <c r="H21" s="14"/>
      <c r="I21" s="14"/>
    </row>
    <row r="22" spans="2:9" s="100" customFormat="1" ht="14.1" hidden="1" customHeight="1" outlineLevel="1" x14ac:dyDescent="0.25">
      <c r="B22" s="101" t="s">
        <v>303</v>
      </c>
      <c r="C22" s="112">
        <v>8655</v>
      </c>
      <c r="D22" s="112">
        <v>214</v>
      </c>
      <c r="E22" s="112">
        <v>48</v>
      </c>
      <c r="F22" s="14"/>
      <c r="G22" s="14"/>
      <c r="H22" s="14"/>
      <c r="I22" s="14"/>
    </row>
    <row r="23" spans="2:9" s="100" customFormat="1" ht="14.1" hidden="1" customHeight="1" outlineLevel="1" x14ac:dyDescent="0.25">
      <c r="B23" s="101" t="s">
        <v>304</v>
      </c>
      <c r="C23" s="112">
        <v>16478</v>
      </c>
      <c r="D23" s="112">
        <v>1680</v>
      </c>
      <c r="E23" s="112">
        <v>1293</v>
      </c>
      <c r="F23" s="14"/>
      <c r="G23" s="14"/>
      <c r="H23" s="14"/>
      <c r="I23" s="14"/>
    </row>
    <row r="24" spans="2:9" s="100" customFormat="1" ht="14.1" hidden="1" customHeight="1" outlineLevel="1" x14ac:dyDescent="0.25">
      <c r="B24" s="101" t="s">
        <v>305</v>
      </c>
      <c r="C24" s="112">
        <v>16345</v>
      </c>
      <c r="D24" s="112">
        <v>995</v>
      </c>
      <c r="E24" s="112">
        <v>1408</v>
      </c>
      <c r="F24" s="14"/>
      <c r="G24" s="14"/>
      <c r="H24" s="14"/>
      <c r="I24" s="14"/>
    </row>
    <row r="25" spans="2:9" s="100" customFormat="1" ht="14.1" hidden="1" customHeight="1" outlineLevel="1" x14ac:dyDescent="0.25">
      <c r="B25" s="101" t="s">
        <v>306</v>
      </c>
      <c r="C25" s="112">
        <v>5270</v>
      </c>
      <c r="D25" s="112">
        <v>840</v>
      </c>
      <c r="E25" s="112">
        <v>418</v>
      </c>
      <c r="F25" s="14"/>
      <c r="G25" s="14"/>
      <c r="H25" s="14"/>
      <c r="I25" s="14"/>
    </row>
    <row r="26" spans="2:9" s="100" customFormat="1" ht="14.1" hidden="1" customHeight="1" outlineLevel="1" x14ac:dyDescent="0.25">
      <c r="B26" s="101" t="s">
        <v>307</v>
      </c>
      <c r="C26" s="112">
        <v>33096</v>
      </c>
      <c r="D26" s="112">
        <v>2125</v>
      </c>
      <c r="E26" s="112">
        <v>1619</v>
      </c>
      <c r="F26" s="14"/>
      <c r="G26" s="14"/>
      <c r="H26" s="14"/>
      <c r="I26" s="14"/>
    </row>
    <row r="27" spans="2:9" s="100" customFormat="1" ht="14.1" hidden="1" customHeight="1" outlineLevel="1" x14ac:dyDescent="0.25">
      <c r="B27" s="101" t="s">
        <v>308</v>
      </c>
      <c r="C27" s="112">
        <v>9907</v>
      </c>
      <c r="D27" s="112">
        <v>712</v>
      </c>
      <c r="E27" s="112">
        <v>192</v>
      </c>
      <c r="F27" s="14"/>
      <c r="G27" s="14"/>
      <c r="H27" s="14"/>
      <c r="I27" s="14"/>
    </row>
    <row r="28" spans="2:9" s="100" customFormat="1" ht="14.1" hidden="1" customHeight="1" outlineLevel="1" x14ac:dyDescent="0.25">
      <c r="B28" s="101" t="s">
        <v>309</v>
      </c>
      <c r="C28" s="112">
        <v>12055</v>
      </c>
      <c r="D28" s="112">
        <v>888</v>
      </c>
      <c r="E28" s="112">
        <v>612</v>
      </c>
      <c r="F28" s="14"/>
      <c r="G28" s="14"/>
      <c r="H28" s="14"/>
      <c r="I28" s="14"/>
    </row>
    <row r="29" spans="2:9" s="100" customFormat="1" ht="14.1" hidden="1" customHeight="1" outlineLevel="1" x14ac:dyDescent="0.25">
      <c r="B29" s="101" t="s">
        <v>310</v>
      </c>
      <c r="C29" s="112">
        <v>13274</v>
      </c>
      <c r="D29" s="112">
        <v>1096</v>
      </c>
      <c r="E29" s="112">
        <v>655</v>
      </c>
      <c r="F29" s="14"/>
      <c r="G29" s="14"/>
      <c r="H29" s="14"/>
      <c r="I29" s="14"/>
    </row>
    <row r="30" spans="2:9" s="100" customFormat="1" ht="14.1" hidden="1" customHeight="1" outlineLevel="1" x14ac:dyDescent="0.25">
      <c r="B30" s="101" t="s">
        <v>311</v>
      </c>
      <c r="C30" s="112">
        <v>29247</v>
      </c>
      <c r="D30" s="112">
        <v>1373</v>
      </c>
      <c r="E30" s="112">
        <v>872</v>
      </c>
      <c r="F30" s="14"/>
      <c r="G30" s="14"/>
      <c r="H30" s="14"/>
      <c r="I30" s="14"/>
    </row>
    <row r="31" spans="2:9" s="100" customFormat="1" ht="14.1" hidden="1" customHeight="1" outlineLevel="1" x14ac:dyDescent="0.25">
      <c r="B31" s="101" t="s">
        <v>312</v>
      </c>
      <c r="C31" s="112">
        <v>4636</v>
      </c>
      <c r="D31" s="112">
        <v>161</v>
      </c>
      <c r="E31" s="112">
        <v>400</v>
      </c>
      <c r="F31" s="14"/>
      <c r="G31" s="14"/>
      <c r="H31" s="14"/>
      <c r="I31" s="14"/>
    </row>
    <row r="32" spans="2:9" s="100" customFormat="1" ht="14.1" hidden="1" customHeight="1" outlineLevel="1" x14ac:dyDescent="0.25">
      <c r="B32" s="101" t="s">
        <v>313</v>
      </c>
      <c r="C32" s="112">
        <v>9436</v>
      </c>
      <c r="D32" s="112">
        <v>403</v>
      </c>
      <c r="E32" s="112">
        <v>95</v>
      </c>
      <c r="F32" s="14"/>
      <c r="G32" s="14"/>
      <c r="H32" s="14"/>
      <c r="I32" s="14"/>
    </row>
    <row r="33" spans="2:9" s="100" customFormat="1" ht="14.1" hidden="1" customHeight="1" outlineLevel="1" x14ac:dyDescent="0.25">
      <c r="B33" s="101" t="s">
        <v>314</v>
      </c>
      <c r="C33" s="112">
        <v>7674</v>
      </c>
      <c r="D33" s="112">
        <v>838</v>
      </c>
      <c r="E33" s="112">
        <v>619</v>
      </c>
      <c r="F33" s="14"/>
      <c r="G33" s="14"/>
      <c r="H33" s="14"/>
      <c r="I33" s="14"/>
    </row>
    <row r="34" spans="2:9" s="100" customFormat="1" ht="14.1" hidden="1" customHeight="1" outlineLevel="1" x14ac:dyDescent="0.25">
      <c r="B34" s="101" t="s">
        <v>315</v>
      </c>
      <c r="C34" s="112">
        <v>9413</v>
      </c>
      <c r="D34" s="112">
        <v>482</v>
      </c>
      <c r="E34" s="112">
        <v>1133</v>
      </c>
      <c r="F34" s="14"/>
      <c r="G34" s="14"/>
      <c r="H34" s="14"/>
      <c r="I34" s="14"/>
    </row>
    <row r="35" spans="2:9" s="1" customFormat="1" ht="14.1" customHeight="1" collapsed="1" x14ac:dyDescent="0.2">
      <c r="B35" s="102" t="s">
        <v>57</v>
      </c>
      <c r="C35" s="15">
        <v>5856</v>
      </c>
      <c r="D35" s="15">
        <v>86</v>
      </c>
      <c r="E35" s="15">
        <v>41</v>
      </c>
      <c r="F35" s="80"/>
      <c r="G35" s="80"/>
      <c r="H35" s="80"/>
    </row>
    <row r="36" spans="2:9" s="1" customFormat="1" ht="14.1" customHeight="1" x14ac:dyDescent="0.2">
      <c r="B36" s="102" t="s">
        <v>58</v>
      </c>
      <c r="C36" s="15">
        <v>18584</v>
      </c>
      <c r="D36" s="15">
        <v>1788</v>
      </c>
      <c r="E36" s="15">
        <v>1427</v>
      </c>
      <c r="F36" s="79"/>
      <c r="G36" s="79"/>
      <c r="H36" s="80"/>
    </row>
    <row r="37" spans="2:9" s="1" customFormat="1" ht="14.1" customHeight="1" x14ac:dyDescent="0.2">
      <c r="B37" s="104" t="s">
        <v>49</v>
      </c>
      <c r="C37" s="15">
        <v>71452</v>
      </c>
      <c r="D37" s="15">
        <v>2907</v>
      </c>
      <c r="E37" s="15">
        <v>3617</v>
      </c>
      <c r="F37" s="79"/>
      <c r="G37" s="79"/>
      <c r="H37" s="79"/>
    </row>
    <row r="38" spans="2:9" s="1" customFormat="1" ht="14.1" customHeight="1" x14ac:dyDescent="0.2">
      <c r="B38" s="102" t="s">
        <v>50</v>
      </c>
      <c r="C38" s="15">
        <f>+C39+C40+C41</f>
        <v>250817</v>
      </c>
      <c r="D38" s="15">
        <f t="shared" ref="D38:E38" si="0">+D39+D40+D41</f>
        <v>5454</v>
      </c>
      <c r="E38" s="15">
        <f t="shared" si="0"/>
        <v>8416</v>
      </c>
      <c r="F38" s="79"/>
      <c r="G38" s="79"/>
      <c r="H38" s="79"/>
    </row>
    <row r="39" spans="2:9" s="1" customFormat="1" ht="14.1" hidden="1" customHeight="1" outlineLevel="1" x14ac:dyDescent="0.2">
      <c r="B39" s="101" t="s">
        <v>316</v>
      </c>
      <c r="C39" s="112">
        <v>20884</v>
      </c>
      <c r="D39" s="112">
        <v>859</v>
      </c>
      <c r="E39" s="112">
        <v>452</v>
      </c>
    </row>
    <row r="40" spans="2:9" s="1" customFormat="1" ht="14.1" hidden="1" customHeight="1" outlineLevel="1" x14ac:dyDescent="0.2">
      <c r="B40" s="101" t="s">
        <v>317</v>
      </c>
      <c r="C40" s="112">
        <v>69760</v>
      </c>
      <c r="D40" s="112">
        <v>2164</v>
      </c>
      <c r="E40" s="112">
        <v>2603</v>
      </c>
    </row>
    <row r="41" spans="2:9" s="1" customFormat="1" ht="14.1" hidden="1" customHeight="1" outlineLevel="1" x14ac:dyDescent="0.2">
      <c r="B41" s="101" t="s">
        <v>318</v>
      </c>
      <c r="C41" s="112">
        <v>160173</v>
      </c>
      <c r="D41" s="112">
        <v>2431</v>
      </c>
      <c r="E41" s="112">
        <v>5361</v>
      </c>
    </row>
    <row r="42" spans="2:9" ht="14.1" customHeight="1" collapsed="1" x14ac:dyDescent="0.2">
      <c r="B42" s="10" t="s">
        <v>51</v>
      </c>
      <c r="C42" s="15">
        <v>71529</v>
      </c>
      <c r="D42" s="15">
        <v>4185</v>
      </c>
      <c r="E42" s="15">
        <v>3102</v>
      </c>
    </row>
    <row r="43" spans="2:9" ht="14.1" customHeight="1" x14ac:dyDescent="0.2">
      <c r="B43" s="10" t="s">
        <v>52</v>
      </c>
      <c r="C43" s="15">
        <v>79502</v>
      </c>
      <c r="D43" s="15">
        <v>790</v>
      </c>
      <c r="E43" s="15">
        <v>1886</v>
      </c>
    </row>
    <row r="44" spans="2:9" ht="14.1" customHeight="1" x14ac:dyDescent="0.2">
      <c r="B44" s="10" t="s">
        <v>61</v>
      </c>
      <c r="C44" s="15">
        <v>60156</v>
      </c>
      <c r="D44" s="15">
        <v>2040</v>
      </c>
      <c r="E44" s="15">
        <v>9047</v>
      </c>
    </row>
    <row r="45" spans="2:9" ht="14.1" customHeight="1" x14ac:dyDescent="0.2">
      <c r="B45" s="10" t="s">
        <v>60</v>
      </c>
      <c r="C45" s="15">
        <v>61519</v>
      </c>
      <c r="D45" s="15">
        <v>796</v>
      </c>
      <c r="E45" s="15">
        <v>3192</v>
      </c>
    </row>
    <row r="46" spans="2:9" ht="14.1" customHeight="1" x14ac:dyDescent="0.2">
      <c r="B46" s="10" t="s">
        <v>59</v>
      </c>
      <c r="C46" s="15">
        <v>6580</v>
      </c>
      <c r="D46" s="15">
        <v>287</v>
      </c>
      <c r="E46" s="15">
        <v>183</v>
      </c>
    </row>
    <row r="47" spans="2:9" ht="14.1" customHeight="1" x14ac:dyDescent="0.2">
      <c r="B47" s="10" t="s">
        <v>62</v>
      </c>
      <c r="C47" s="15">
        <v>72777</v>
      </c>
      <c r="D47" s="15">
        <v>2242</v>
      </c>
      <c r="E47" s="15">
        <v>3828</v>
      </c>
    </row>
    <row r="48" spans="2:9" ht="14.1" customHeight="1" x14ac:dyDescent="0.2">
      <c r="B48" s="10" t="s">
        <v>63</v>
      </c>
      <c r="C48" s="15">
        <v>99328</v>
      </c>
      <c r="D48" s="15">
        <v>1911</v>
      </c>
      <c r="E48" s="15">
        <v>6052</v>
      </c>
    </row>
    <row r="49" spans="2:5" ht="14.1" customHeight="1" x14ac:dyDescent="0.2">
      <c r="B49" s="10" t="s">
        <v>69</v>
      </c>
      <c r="C49" s="15">
        <v>5383</v>
      </c>
      <c r="D49" s="15">
        <v>845</v>
      </c>
      <c r="E49" s="15">
        <v>2573</v>
      </c>
    </row>
    <row r="50" spans="2:5" ht="14.1" customHeight="1" x14ac:dyDescent="0.2">
      <c r="B50" s="10" t="s">
        <v>64</v>
      </c>
      <c r="C50" s="15">
        <v>18888</v>
      </c>
      <c r="D50" s="15">
        <v>2677</v>
      </c>
      <c r="E50" s="15">
        <v>1318</v>
      </c>
    </row>
    <row r="51" spans="2:5" ht="14.1" customHeight="1" x14ac:dyDescent="0.2">
      <c r="B51" s="10" t="s">
        <v>65</v>
      </c>
      <c r="C51" s="15">
        <v>112876</v>
      </c>
      <c r="D51" s="15">
        <v>10222</v>
      </c>
      <c r="E51" s="15">
        <v>11282</v>
      </c>
    </row>
    <row r="52" spans="2:5" ht="14.1" customHeight="1" x14ac:dyDescent="0.2">
      <c r="B52" s="10" t="s">
        <v>66</v>
      </c>
      <c r="C52" s="15">
        <v>8152</v>
      </c>
      <c r="D52" s="15">
        <v>371</v>
      </c>
      <c r="E52" s="15">
        <v>681</v>
      </c>
    </row>
    <row r="53" spans="2:5" ht="14.1" customHeight="1" x14ac:dyDescent="0.2">
      <c r="B53" s="10" t="s">
        <v>67</v>
      </c>
      <c r="C53" s="15">
        <v>16403</v>
      </c>
      <c r="D53" s="15">
        <v>1662</v>
      </c>
      <c r="E53" s="15">
        <v>1218</v>
      </c>
    </row>
    <row r="54" spans="2:5" ht="14.1" customHeight="1" x14ac:dyDescent="0.2">
      <c r="B54" s="88" t="s">
        <v>68</v>
      </c>
      <c r="C54" s="145">
        <v>14</v>
      </c>
      <c r="D54" s="147" t="s">
        <v>100</v>
      </c>
      <c r="E54" s="147" t="s">
        <v>100</v>
      </c>
    </row>
    <row r="55" spans="2:5" ht="8.25" customHeight="1" x14ac:dyDescent="0.2"/>
    <row r="56" spans="2:5" ht="22.5" customHeight="1" x14ac:dyDescent="0.2">
      <c r="B56" s="177" t="s">
        <v>133</v>
      </c>
      <c r="C56" s="177"/>
      <c r="D56" s="177"/>
      <c r="E56" s="177"/>
    </row>
    <row r="57" spans="2:5" ht="17.25" customHeight="1" x14ac:dyDescent="0.2">
      <c r="B57" s="21"/>
      <c r="C57" s="21"/>
      <c r="D57" s="21"/>
      <c r="E57" s="21"/>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56"/>
  <sheetViews>
    <sheetView workbookViewId="0"/>
  </sheetViews>
  <sheetFormatPr defaultColWidth="9.140625" defaultRowHeight="11.25" outlineLevelRow="1" x14ac:dyDescent="0.2"/>
  <cols>
    <col min="1" max="1" width="3.140625" style="22" customWidth="1"/>
    <col min="2" max="2" width="56.85546875" style="22" customWidth="1"/>
    <col min="3" max="4" width="12.7109375" style="23" customWidth="1"/>
    <col min="5" max="5" width="12.28515625" style="23" customWidth="1"/>
    <col min="6" max="156" width="9.140625" style="22"/>
    <col min="157" max="157" width="51.140625" style="22" customWidth="1"/>
    <col min="158" max="165" width="9.7109375" style="22" customWidth="1"/>
    <col min="166" max="412" width="9.140625" style="22"/>
    <col min="413" max="413" width="51.140625" style="22" customWidth="1"/>
    <col min="414" max="421" width="9.7109375" style="22" customWidth="1"/>
    <col min="422" max="668" width="9.140625" style="22"/>
    <col min="669" max="669" width="51.140625" style="22" customWidth="1"/>
    <col min="670" max="677" width="9.7109375" style="22" customWidth="1"/>
    <col min="678" max="924" width="9.140625" style="22"/>
    <col min="925" max="925" width="51.140625" style="22" customWidth="1"/>
    <col min="926" max="933" width="9.7109375" style="22" customWidth="1"/>
    <col min="934" max="1180" width="9.140625" style="22"/>
    <col min="1181" max="1181" width="51.140625" style="22" customWidth="1"/>
    <col min="1182" max="1189" width="9.7109375" style="22" customWidth="1"/>
    <col min="1190" max="1436" width="9.140625" style="22"/>
    <col min="1437" max="1437" width="51.140625" style="22" customWidth="1"/>
    <col min="1438" max="1445" width="9.7109375" style="22" customWidth="1"/>
    <col min="1446" max="1692" width="9.140625" style="22"/>
    <col min="1693" max="1693" width="51.140625" style="22" customWidth="1"/>
    <col min="1694" max="1701" width="9.7109375" style="22" customWidth="1"/>
    <col min="1702" max="1948" width="9.140625" style="22"/>
    <col min="1949" max="1949" width="51.140625" style="22" customWidth="1"/>
    <col min="1950" max="1957" width="9.7109375" style="22" customWidth="1"/>
    <col min="1958" max="2204" width="9.140625" style="22"/>
    <col min="2205" max="2205" width="51.140625" style="22" customWidth="1"/>
    <col min="2206" max="2213" width="9.7109375" style="22" customWidth="1"/>
    <col min="2214" max="2460" width="9.140625" style="22"/>
    <col min="2461" max="2461" width="51.140625" style="22" customWidth="1"/>
    <col min="2462" max="2469" width="9.7109375" style="22" customWidth="1"/>
    <col min="2470" max="2716" width="9.140625" style="22"/>
    <col min="2717" max="2717" width="51.140625" style="22" customWidth="1"/>
    <col min="2718" max="2725" width="9.7109375" style="22" customWidth="1"/>
    <col min="2726" max="2972" width="9.140625" style="22"/>
    <col min="2973" max="2973" width="51.140625" style="22" customWidth="1"/>
    <col min="2974" max="2981" width="9.7109375" style="22" customWidth="1"/>
    <col min="2982" max="3228" width="9.140625" style="22"/>
    <col min="3229" max="3229" width="51.140625" style="22" customWidth="1"/>
    <col min="3230" max="3237" width="9.7109375" style="22" customWidth="1"/>
    <col min="3238" max="3484" width="9.140625" style="22"/>
    <col min="3485" max="3485" width="51.140625" style="22" customWidth="1"/>
    <col min="3486" max="3493" width="9.7109375" style="22" customWidth="1"/>
    <col min="3494" max="3740" width="9.140625" style="22"/>
    <col min="3741" max="3741" width="51.140625" style="22" customWidth="1"/>
    <col min="3742" max="3749" width="9.7109375" style="22" customWidth="1"/>
    <col min="3750" max="3996" width="9.140625" style="22"/>
    <col min="3997" max="3997" width="51.140625" style="22" customWidth="1"/>
    <col min="3998" max="4005" width="9.7109375" style="22" customWidth="1"/>
    <col min="4006" max="4252" width="9.140625" style="22"/>
    <col min="4253" max="4253" width="51.140625" style="22" customWidth="1"/>
    <col min="4254" max="4261" width="9.7109375" style="22" customWidth="1"/>
    <col min="4262" max="4508" width="9.140625" style="22"/>
    <col min="4509" max="4509" width="51.140625" style="22" customWidth="1"/>
    <col min="4510" max="4517" width="9.7109375" style="22" customWidth="1"/>
    <col min="4518" max="4764" width="9.140625" style="22"/>
    <col min="4765" max="4765" width="51.140625" style="22" customWidth="1"/>
    <col min="4766" max="4773" width="9.7109375" style="22" customWidth="1"/>
    <col min="4774" max="5020" width="9.140625" style="22"/>
    <col min="5021" max="5021" width="51.140625" style="22" customWidth="1"/>
    <col min="5022" max="5029" width="9.7109375" style="22" customWidth="1"/>
    <col min="5030" max="5276" width="9.140625" style="22"/>
    <col min="5277" max="5277" width="51.140625" style="22" customWidth="1"/>
    <col min="5278" max="5285" width="9.7109375" style="22" customWidth="1"/>
    <col min="5286" max="5532" width="9.140625" style="22"/>
    <col min="5533" max="5533" width="51.140625" style="22" customWidth="1"/>
    <col min="5534" max="5541" width="9.7109375" style="22" customWidth="1"/>
    <col min="5542" max="5788" width="9.140625" style="22"/>
    <col min="5789" max="5789" width="51.140625" style="22" customWidth="1"/>
    <col min="5790" max="5797" width="9.7109375" style="22" customWidth="1"/>
    <col min="5798" max="6044" width="9.140625" style="22"/>
    <col min="6045" max="6045" width="51.140625" style="22" customWidth="1"/>
    <col min="6046" max="6053" width="9.7109375" style="22" customWidth="1"/>
    <col min="6054" max="6300" width="9.140625" style="22"/>
    <col min="6301" max="6301" width="51.140625" style="22" customWidth="1"/>
    <col min="6302" max="6309" width="9.7109375" style="22" customWidth="1"/>
    <col min="6310" max="6556" width="9.140625" style="22"/>
    <col min="6557" max="6557" width="51.140625" style="22" customWidth="1"/>
    <col min="6558" max="6565" width="9.7109375" style="22" customWidth="1"/>
    <col min="6566" max="6812" width="9.140625" style="22"/>
    <col min="6813" max="6813" width="51.140625" style="22" customWidth="1"/>
    <col min="6814" max="6821" width="9.7109375" style="22" customWidth="1"/>
    <col min="6822" max="7068" width="9.140625" style="22"/>
    <col min="7069" max="7069" width="51.140625" style="22" customWidth="1"/>
    <col min="7070" max="7077" width="9.7109375" style="22" customWidth="1"/>
    <col min="7078" max="7324" width="9.140625" style="22"/>
    <col min="7325" max="7325" width="51.140625" style="22" customWidth="1"/>
    <col min="7326" max="7333" width="9.7109375" style="22" customWidth="1"/>
    <col min="7334" max="7580" width="9.140625" style="22"/>
    <col min="7581" max="7581" width="51.140625" style="22" customWidth="1"/>
    <col min="7582" max="7589" width="9.7109375" style="22" customWidth="1"/>
    <col min="7590" max="7836" width="9.140625" style="22"/>
    <col min="7837" max="7837" width="51.140625" style="22" customWidth="1"/>
    <col min="7838" max="7845" width="9.7109375" style="22" customWidth="1"/>
    <col min="7846" max="8092" width="9.140625" style="22"/>
    <col min="8093" max="8093" width="51.140625" style="22" customWidth="1"/>
    <col min="8094" max="8101" width="9.7109375" style="22" customWidth="1"/>
    <col min="8102" max="8348" width="9.140625" style="22"/>
    <col min="8349" max="8349" width="51.140625" style="22" customWidth="1"/>
    <col min="8350" max="8357" width="9.7109375" style="22" customWidth="1"/>
    <col min="8358" max="8604" width="9.140625" style="22"/>
    <col min="8605" max="8605" width="51.140625" style="22" customWidth="1"/>
    <col min="8606" max="8613" width="9.7109375" style="22" customWidth="1"/>
    <col min="8614" max="8860" width="9.140625" style="22"/>
    <col min="8861" max="8861" width="51.140625" style="22" customWidth="1"/>
    <col min="8862" max="8869" width="9.7109375" style="22" customWidth="1"/>
    <col min="8870" max="9116" width="9.140625" style="22"/>
    <col min="9117" max="9117" width="51.140625" style="22" customWidth="1"/>
    <col min="9118" max="9125" width="9.7109375" style="22" customWidth="1"/>
    <col min="9126" max="9372" width="9.140625" style="22"/>
    <col min="9373" max="9373" width="51.140625" style="22" customWidth="1"/>
    <col min="9374" max="9381" width="9.7109375" style="22" customWidth="1"/>
    <col min="9382" max="9628" width="9.140625" style="22"/>
    <col min="9629" max="9629" width="51.140625" style="22" customWidth="1"/>
    <col min="9630" max="9637" width="9.7109375" style="22" customWidth="1"/>
    <col min="9638" max="9884" width="9.140625" style="22"/>
    <col min="9885" max="9885" width="51.140625" style="22" customWidth="1"/>
    <col min="9886" max="9893" width="9.7109375" style="22" customWidth="1"/>
    <col min="9894" max="10140" width="9.140625" style="22"/>
    <col min="10141" max="10141" width="51.140625" style="22" customWidth="1"/>
    <col min="10142" max="10149" width="9.7109375" style="22" customWidth="1"/>
    <col min="10150" max="10396" width="9.140625" style="22"/>
    <col min="10397" max="10397" width="51.140625" style="22" customWidth="1"/>
    <col min="10398" max="10405" width="9.7109375" style="22" customWidth="1"/>
    <col min="10406" max="10652" width="9.140625" style="22"/>
    <col min="10653" max="10653" width="51.140625" style="22" customWidth="1"/>
    <col min="10654" max="10661" width="9.7109375" style="22" customWidth="1"/>
    <col min="10662" max="10908" width="9.140625" style="22"/>
    <col min="10909" max="10909" width="51.140625" style="22" customWidth="1"/>
    <col min="10910" max="10917" width="9.7109375" style="22" customWidth="1"/>
    <col min="10918" max="11164" width="9.140625" style="22"/>
    <col min="11165" max="11165" width="51.140625" style="22" customWidth="1"/>
    <col min="11166" max="11173" width="9.7109375" style="22" customWidth="1"/>
    <col min="11174" max="11420" width="9.140625" style="22"/>
    <col min="11421" max="11421" width="51.140625" style="22" customWidth="1"/>
    <col min="11422" max="11429" width="9.7109375" style="22" customWidth="1"/>
    <col min="11430" max="11676" width="9.140625" style="22"/>
    <col min="11677" max="11677" width="51.140625" style="22" customWidth="1"/>
    <col min="11678" max="11685" width="9.7109375" style="22" customWidth="1"/>
    <col min="11686" max="11932" width="9.140625" style="22"/>
    <col min="11933" max="11933" width="51.140625" style="22" customWidth="1"/>
    <col min="11934" max="11941" width="9.7109375" style="22" customWidth="1"/>
    <col min="11942" max="12188" width="9.140625" style="22"/>
    <col min="12189" max="12189" width="51.140625" style="22" customWidth="1"/>
    <col min="12190" max="12197" width="9.7109375" style="22" customWidth="1"/>
    <col min="12198" max="12444" width="9.140625" style="22"/>
    <col min="12445" max="12445" width="51.140625" style="22" customWidth="1"/>
    <col min="12446" max="12453" width="9.7109375" style="22" customWidth="1"/>
    <col min="12454" max="12700" width="9.140625" style="22"/>
    <col min="12701" max="12701" width="51.140625" style="22" customWidth="1"/>
    <col min="12702" max="12709" width="9.7109375" style="22" customWidth="1"/>
    <col min="12710" max="12956" width="9.140625" style="22"/>
    <col min="12957" max="12957" width="51.140625" style="22" customWidth="1"/>
    <col min="12958" max="12965" width="9.7109375" style="22" customWidth="1"/>
    <col min="12966" max="13212" width="9.140625" style="22"/>
    <col min="13213" max="13213" width="51.140625" style="22" customWidth="1"/>
    <col min="13214" max="13221" width="9.7109375" style="22" customWidth="1"/>
    <col min="13222" max="13468" width="9.140625" style="22"/>
    <col min="13469" max="13469" width="51.140625" style="22" customWidth="1"/>
    <col min="13470" max="13477" width="9.7109375" style="22" customWidth="1"/>
    <col min="13478" max="13724" width="9.140625" style="22"/>
    <col min="13725" max="13725" width="51.140625" style="22" customWidth="1"/>
    <col min="13726" max="13733" width="9.7109375" style="22" customWidth="1"/>
    <col min="13734" max="13980" width="9.140625" style="22"/>
    <col min="13981" max="13981" width="51.140625" style="22" customWidth="1"/>
    <col min="13982" max="13989" width="9.7109375" style="22" customWidth="1"/>
    <col min="13990" max="14236" width="9.140625" style="22"/>
    <col min="14237" max="14237" width="51.140625" style="22" customWidth="1"/>
    <col min="14238" max="14245" width="9.7109375" style="22" customWidth="1"/>
    <col min="14246" max="14492" width="9.140625" style="22"/>
    <col min="14493" max="14493" width="51.140625" style="22" customWidth="1"/>
    <col min="14494" max="14501" width="9.7109375" style="22" customWidth="1"/>
    <col min="14502" max="14748" width="9.140625" style="22"/>
    <col min="14749" max="14749" width="51.140625" style="22" customWidth="1"/>
    <col min="14750" max="14757" width="9.7109375" style="22" customWidth="1"/>
    <col min="14758" max="15004" width="9.140625" style="22"/>
    <col min="15005" max="15005" width="51.140625" style="22" customWidth="1"/>
    <col min="15006" max="15013" width="9.7109375" style="22" customWidth="1"/>
    <col min="15014" max="15260" width="9.140625" style="22"/>
    <col min="15261" max="15261" width="51.140625" style="22" customWidth="1"/>
    <col min="15262" max="15269" width="9.7109375" style="22" customWidth="1"/>
    <col min="15270" max="15516" width="9.140625" style="22"/>
    <col min="15517" max="15517" width="51.140625" style="22" customWidth="1"/>
    <col min="15518" max="15525" width="9.7109375" style="22" customWidth="1"/>
    <col min="15526" max="15772" width="9.140625" style="22"/>
    <col min="15773" max="15773" width="51.140625" style="22" customWidth="1"/>
    <col min="15774" max="15781" width="9.7109375" style="22" customWidth="1"/>
    <col min="15782" max="16028" width="9.140625" style="22"/>
    <col min="16029" max="16029" width="51.140625" style="22" customWidth="1"/>
    <col min="16030" max="16037" width="9.7109375" style="22" customWidth="1"/>
    <col min="16038" max="16384" width="9.140625" style="22"/>
  </cols>
  <sheetData>
    <row r="1" spans="2:9" s="1" customFormat="1" ht="17.25" customHeight="1" x14ac:dyDescent="0.2">
      <c r="B1" s="41"/>
      <c r="C1" s="42"/>
      <c r="D1" s="43"/>
      <c r="E1" s="37" t="s">
        <v>188</v>
      </c>
    </row>
    <row r="2" spans="2:9" s="1" customFormat="1" ht="27.75" customHeight="1" x14ac:dyDescent="0.2">
      <c r="B2" s="168" t="s">
        <v>187</v>
      </c>
      <c r="C2" s="168"/>
      <c r="D2" s="168"/>
      <c r="E2" s="168"/>
    </row>
    <row r="3" spans="2:9" s="1" customFormat="1" ht="15.75" customHeight="1" x14ac:dyDescent="0.2">
      <c r="B3" s="169">
        <v>2023</v>
      </c>
      <c r="C3" s="169"/>
      <c r="D3" s="169"/>
      <c r="E3" s="169"/>
    </row>
    <row r="4" spans="2:9" s="10" customFormat="1" ht="17.25" customHeight="1" x14ac:dyDescent="0.2">
      <c r="B4" s="10" t="s">
        <v>115</v>
      </c>
      <c r="C4" s="11"/>
      <c r="D4" s="11"/>
      <c r="E4" s="11"/>
    </row>
    <row r="5" spans="2:9" ht="21" customHeight="1" x14ac:dyDescent="0.2">
      <c r="B5" s="49" t="s">
        <v>111</v>
      </c>
      <c r="C5" s="182" t="s">
        <v>78</v>
      </c>
      <c r="D5" s="182" t="s">
        <v>79</v>
      </c>
      <c r="E5" s="182" t="s">
        <v>80</v>
      </c>
    </row>
    <row r="6" spans="2:9" ht="19.5" customHeight="1" x14ac:dyDescent="0.2">
      <c r="B6" s="96" t="s">
        <v>46</v>
      </c>
      <c r="C6" s="182"/>
      <c r="D6" s="182" t="s">
        <v>13</v>
      </c>
      <c r="E6" s="182" t="s">
        <v>14</v>
      </c>
    </row>
    <row r="7" spans="2:9" ht="14.1" customHeight="1" x14ac:dyDescent="0.2">
      <c r="B7" s="124" t="s">
        <v>0</v>
      </c>
      <c r="C7" s="125">
        <f>+'Q20'!C7/'Q12'!$C7*100</f>
        <v>94.729686618438961</v>
      </c>
      <c r="D7" s="125">
        <f>+'Q20'!D7/'Q12'!$C7*100</f>
        <v>4.091846289726556</v>
      </c>
      <c r="E7" s="125">
        <f>+'Q20'!E7/'Q12'!$C7*100</f>
        <v>5.4710323661208804</v>
      </c>
    </row>
    <row r="8" spans="2:9" ht="14.1" customHeight="1" x14ac:dyDescent="0.2">
      <c r="B8" s="22" t="s">
        <v>53</v>
      </c>
      <c r="C8" s="24">
        <f>+'Q20'!C8/'Q12'!$C8*100</f>
        <v>97.066827940731784</v>
      </c>
      <c r="D8" s="24">
        <f>+'Q20'!D8/'Q12'!$C8*100</f>
        <v>2.5400665255518593</v>
      </c>
      <c r="E8" s="24">
        <f>+'Q20'!E8/'Q12'!$C8*100</f>
        <v>2.896885394617478</v>
      </c>
    </row>
    <row r="9" spans="2:9" ht="14.1" customHeight="1" x14ac:dyDescent="0.2">
      <c r="B9" s="22" t="s">
        <v>47</v>
      </c>
      <c r="C9" s="24">
        <f>+'Q20'!C9/'Q12'!$C9*100</f>
        <v>95.535886088127768</v>
      </c>
      <c r="D9" s="24">
        <f>+'Q20'!D9/'Q12'!$C9*100</f>
        <v>3.4442947854531463</v>
      </c>
      <c r="E9" s="24">
        <f>+'Q20'!E9/'Q12'!$C9*100</f>
        <v>4.6372907446603806</v>
      </c>
    </row>
    <row r="10" spans="2:9" ht="14.1" customHeight="1" x14ac:dyDescent="0.2">
      <c r="B10" s="22" t="s">
        <v>48</v>
      </c>
      <c r="C10" s="24">
        <f>+'Q20'!C10/'Q12'!$C10*100</f>
        <v>95.896815339221803</v>
      </c>
      <c r="D10" s="24">
        <f>+'Q20'!D10/'Q12'!$C10*100</f>
        <v>5.255468424947515</v>
      </c>
      <c r="E10" s="24">
        <f>+'Q20'!E10/'Q12'!$C10*100</f>
        <v>4.923567506106024</v>
      </c>
    </row>
    <row r="11" spans="2:9" s="100" customFormat="1" ht="14.1" hidden="1" customHeight="1" outlineLevel="1" x14ac:dyDescent="0.25">
      <c r="B11" s="101" t="s">
        <v>292</v>
      </c>
      <c r="C11" s="123">
        <f>+'Q20'!C11/'Q12'!$C11*100</f>
        <v>94.105257473064569</v>
      </c>
      <c r="D11" s="123">
        <f>+'Q20'!D11/'Q12'!$C11*100</f>
        <v>3.1485431912078412</v>
      </c>
      <c r="E11" s="123">
        <f>+'Q20'!E11/'Q12'!$C11*100</f>
        <v>5.5329030864364217</v>
      </c>
      <c r="F11" s="14"/>
      <c r="G11" s="14"/>
      <c r="H11" s="14"/>
      <c r="I11" s="14"/>
    </row>
    <row r="12" spans="2:9" s="100" customFormat="1" ht="14.1" hidden="1" customHeight="1" outlineLevel="1" x14ac:dyDescent="0.25">
      <c r="B12" s="101" t="s">
        <v>293</v>
      </c>
      <c r="C12" s="123">
        <f>+'Q20'!C12/'Q12'!$C12*100</f>
        <v>95.026178010471213</v>
      </c>
      <c r="D12" s="123">
        <f>+'Q20'!D12/'Q12'!$C12*100</f>
        <v>3.0311380545604849</v>
      </c>
      <c r="E12" s="123">
        <f>+'Q20'!E12/'Q12'!$C12*100</f>
        <v>4.5467070818407276</v>
      </c>
      <c r="F12" s="14"/>
      <c r="G12" s="14"/>
      <c r="H12" s="14"/>
      <c r="I12" s="14"/>
    </row>
    <row r="13" spans="2:9" s="100" customFormat="1" ht="14.1" hidden="1" customHeight="1" outlineLevel="1" x14ac:dyDescent="0.25">
      <c r="B13" s="101" t="s">
        <v>294</v>
      </c>
      <c r="C13" s="123">
        <f>+'Q20'!C13/'Q12'!$C13*100</f>
        <v>100</v>
      </c>
      <c r="D13" s="162" t="s">
        <v>100</v>
      </c>
      <c r="E13" s="162" t="s">
        <v>100</v>
      </c>
      <c r="F13" s="14"/>
      <c r="G13" s="14"/>
      <c r="H13" s="14"/>
      <c r="I13" s="14"/>
    </row>
    <row r="14" spans="2:9" s="100" customFormat="1" ht="14.1" hidden="1" customHeight="1" outlineLevel="1" x14ac:dyDescent="0.25">
      <c r="B14" s="101" t="s">
        <v>295</v>
      </c>
      <c r="C14" s="123">
        <f>+'Q20'!C14/'Q12'!$C14*100</f>
        <v>95.379537953795378</v>
      </c>
      <c r="D14" s="123">
        <f>+'Q20'!D14/'Q12'!$C14*100</f>
        <v>4.6149614961496148</v>
      </c>
      <c r="E14" s="123">
        <f>+'Q20'!E14/'Q12'!$C14*100</f>
        <v>5.214521452145215</v>
      </c>
      <c r="F14" s="14"/>
      <c r="G14" s="14"/>
      <c r="H14" s="14"/>
      <c r="I14" s="14"/>
    </row>
    <row r="15" spans="2:9" s="100" customFormat="1" ht="14.1" hidden="1" customHeight="1" outlineLevel="1" x14ac:dyDescent="0.25">
      <c r="B15" s="101" t="s">
        <v>296</v>
      </c>
      <c r="C15" s="123">
        <f>+'Q20'!C15/'Q12'!$C15*100</f>
        <v>97.541824899928159</v>
      </c>
      <c r="D15" s="123">
        <f>+'Q20'!D15/'Q12'!$C15*100</f>
        <v>1.8166889048547674</v>
      </c>
      <c r="E15" s="123">
        <f>+'Q20'!E15/'Q12'!$C15*100</f>
        <v>2.5146258852509495</v>
      </c>
      <c r="F15" s="14"/>
      <c r="G15" s="14"/>
      <c r="H15" s="14"/>
      <c r="I15" s="14"/>
    </row>
    <row r="16" spans="2:9" s="100" customFormat="1" ht="14.1" hidden="1" customHeight="1" outlineLevel="1" x14ac:dyDescent="0.25">
      <c r="B16" s="101" t="s">
        <v>297</v>
      </c>
      <c r="C16" s="123">
        <f>+'Q20'!C16/'Q12'!$C16*100</f>
        <v>96.371831818517691</v>
      </c>
      <c r="D16" s="123">
        <f>+'Q20'!D16/'Q12'!$C16*100</f>
        <v>3.0887460282272965</v>
      </c>
      <c r="E16" s="123">
        <f>+'Q20'!E16/'Q12'!$C16*100</f>
        <v>2.4680410847557823</v>
      </c>
      <c r="F16" s="14"/>
      <c r="G16" s="14"/>
      <c r="H16" s="14"/>
      <c r="I16" s="14"/>
    </row>
    <row r="17" spans="2:9" s="100" customFormat="1" ht="14.1" hidden="1" customHeight="1" outlineLevel="1" x14ac:dyDescent="0.25">
      <c r="B17" s="101" t="s">
        <v>298</v>
      </c>
      <c r="C17" s="123">
        <f>+'Q20'!C17/'Q12'!$C17*100</f>
        <v>96.024516897931392</v>
      </c>
      <c r="D17" s="123">
        <f>+'Q20'!D17/'Q12'!$C17*100</f>
        <v>3.907380607814761</v>
      </c>
      <c r="E17" s="123">
        <f>+'Q20'!E17/'Q12'!$C17*100</f>
        <v>9.6620413722652589</v>
      </c>
      <c r="F17" s="14"/>
      <c r="G17" s="14"/>
      <c r="H17" s="14"/>
      <c r="I17" s="14"/>
    </row>
    <row r="18" spans="2:9" s="100" customFormat="1" ht="14.1" hidden="1" customHeight="1" outlineLevel="1" x14ac:dyDescent="0.25">
      <c r="B18" s="101" t="s">
        <v>299</v>
      </c>
      <c r="C18" s="123">
        <f>+'Q20'!C18/'Q12'!$C18*100</f>
        <v>97.305110996386162</v>
      </c>
      <c r="D18" s="123">
        <f>+'Q20'!D18/'Q12'!$C18*100</f>
        <v>8.2911719153329884</v>
      </c>
      <c r="E18" s="123">
        <f>+'Q20'!E18/'Q12'!$C18*100</f>
        <v>2.8600929272070212</v>
      </c>
      <c r="F18" s="14"/>
      <c r="G18" s="14"/>
      <c r="H18" s="14"/>
      <c r="I18" s="14"/>
    </row>
    <row r="19" spans="2:9" s="100" customFormat="1" ht="14.1" hidden="1" customHeight="1" outlineLevel="1" x14ac:dyDescent="0.25">
      <c r="B19" s="101" t="s">
        <v>300</v>
      </c>
      <c r="C19" s="123">
        <f>+'Q20'!C19/'Q12'!$C19*100</f>
        <v>98.243853487205214</v>
      </c>
      <c r="D19" s="123">
        <f>+'Q20'!D19/'Q12'!$C19*100</f>
        <v>2.0822880080280983</v>
      </c>
      <c r="E19" s="123">
        <f>+'Q20'!E19/'Q12'!$C19*100</f>
        <v>1.1540391369794281</v>
      </c>
      <c r="F19" s="14"/>
      <c r="G19" s="14"/>
      <c r="H19" s="14"/>
      <c r="I19" s="14"/>
    </row>
    <row r="20" spans="2:9" s="100" customFormat="1" ht="14.1" hidden="1" customHeight="1" outlineLevel="1" x14ac:dyDescent="0.25">
      <c r="B20" s="101" t="s">
        <v>301</v>
      </c>
      <c r="C20" s="123">
        <f>+'Q20'!C20/'Q12'!$C20*100</f>
        <v>99.731663685152057</v>
      </c>
      <c r="D20" s="123">
        <f>+'Q20'!D20/'Q12'!$C20*100</f>
        <v>0.89445438282647582</v>
      </c>
      <c r="E20" s="123">
        <f>+'Q20'!E20/'Q12'!$C20*100</f>
        <v>0.62611806797853309</v>
      </c>
      <c r="F20" s="14"/>
      <c r="G20" s="14"/>
      <c r="H20" s="14"/>
      <c r="I20" s="14"/>
    </row>
    <row r="21" spans="2:9" s="100" customFormat="1" ht="14.1" hidden="1" customHeight="1" outlineLevel="1" x14ac:dyDescent="0.25">
      <c r="B21" s="101" t="s">
        <v>302</v>
      </c>
      <c r="C21" s="123">
        <f>+'Q20'!C21/'Q12'!$C21*100</f>
        <v>97.909186906019002</v>
      </c>
      <c r="D21" s="123">
        <f>+'Q20'!D21/'Q12'!$C21*100</f>
        <v>4.0971488912354808</v>
      </c>
      <c r="E21" s="123">
        <f>+'Q20'!E21/'Q12'!$C21*100</f>
        <v>5.5121436114044355</v>
      </c>
      <c r="F21" s="14"/>
      <c r="G21" s="14"/>
      <c r="H21" s="14"/>
      <c r="I21" s="14"/>
    </row>
    <row r="22" spans="2:9" s="100" customFormat="1" ht="14.1" hidden="1" customHeight="1" outlineLevel="1" x14ac:dyDescent="0.25">
      <c r="B22" s="101" t="s">
        <v>303</v>
      </c>
      <c r="C22" s="123">
        <f>+'Q20'!C22/'Q12'!$C22*100</f>
        <v>99.803966789667896</v>
      </c>
      <c r="D22" s="123">
        <f>+'Q20'!D22/'Q12'!$C22*100</f>
        <v>2.4677121771217712</v>
      </c>
      <c r="E22" s="123">
        <f>+'Q20'!E22/'Q12'!$C22*100</f>
        <v>0.55350553505535049</v>
      </c>
      <c r="F22" s="14"/>
      <c r="G22" s="14"/>
      <c r="H22" s="14"/>
      <c r="I22" s="14"/>
    </row>
    <row r="23" spans="2:9" s="100" customFormat="1" ht="14.1" hidden="1" customHeight="1" outlineLevel="1" x14ac:dyDescent="0.25">
      <c r="B23" s="101" t="s">
        <v>304</v>
      </c>
      <c r="C23" s="123">
        <f>+'Q20'!C23/'Q12'!$C23*100</f>
        <v>94.305499914153273</v>
      </c>
      <c r="D23" s="123">
        <f>+'Q20'!D23/'Q12'!$C23*100</f>
        <v>9.6148343158015219</v>
      </c>
      <c r="E23" s="123">
        <f>+'Q20'!E23/'Q12'!$C23*100</f>
        <v>7.3999885537686714</v>
      </c>
      <c r="F23" s="14"/>
      <c r="G23" s="14"/>
      <c r="H23" s="14"/>
      <c r="I23" s="14"/>
    </row>
    <row r="24" spans="2:9" s="100" customFormat="1" ht="14.1" hidden="1" customHeight="1" outlineLevel="1" x14ac:dyDescent="0.25">
      <c r="B24" s="101" t="s">
        <v>305</v>
      </c>
      <c r="C24" s="123">
        <f>+'Q20'!C24/'Q12'!$C24*100</f>
        <v>92.089695194095441</v>
      </c>
      <c r="D24" s="123">
        <f>+'Q20'!D24/'Q12'!$C24*100</f>
        <v>5.6059496309651253</v>
      </c>
      <c r="E24" s="123">
        <f>+'Q20'!E24/'Q12'!$C24*100</f>
        <v>7.932841286833062</v>
      </c>
      <c r="F24" s="14"/>
      <c r="G24" s="14"/>
      <c r="H24" s="14"/>
      <c r="I24" s="14"/>
    </row>
    <row r="25" spans="2:9" s="100" customFormat="1" ht="14.1" hidden="1" customHeight="1" outlineLevel="1" x14ac:dyDescent="0.25">
      <c r="B25" s="101" t="s">
        <v>306</v>
      </c>
      <c r="C25" s="123">
        <f>+'Q20'!C25/'Q12'!$C25*100</f>
        <v>86.322686322686323</v>
      </c>
      <c r="D25" s="123">
        <f>+'Q20'!D25/'Q12'!$C25*100</f>
        <v>13.759213759213759</v>
      </c>
      <c r="E25" s="123">
        <f>+'Q20'!E25/'Q12'!$C25*100</f>
        <v>6.8468468468468462</v>
      </c>
      <c r="F25" s="14"/>
      <c r="G25" s="14"/>
      <c r="H25" s="14"/>
      <c r="I25" s="14"/>
    </row>
    <row r="26" spans="2:9" s="100" customFormat="1" ht="14.1" hidden="1" customHeight="1" outlineLevel="1" x14ac:dyDescent="0.25">
      <c r="B26" s="101" t="s">
        <v>307</v>
      </c>
      <c r="C26" s="123">
        <f>+'Q20'!C26/'Q12'!$C26*100</f>
        <v>94.811928839487777</v>
      </c>
      <c r="D26" s="123">
        <f>+'Q20'!D26/'Q12'!$C26*100</f>
        <v>6.0876042054602229</v>
      </c>
      <c r="E26" s="123">
        <f>+'Q20'!E26/'Q12'!$C26*100</f>
        <v>4.6380382158306359</v>
      </c>
      <c r="F26" s="14"/>
      <c r="G26" s="14"/>
      <c r="H26" s="14"/>
      <c r="I26" s="14"/>
    </row>
    <row r="27" spans="2:9" s="100" customFormat="1" ht="14.1" hidden="1" customHeight="1" outlineLevel="1" x14ac:dyDescent="0.25">
      <c r="B27" s="101" t="s">
        <v>308</v>
      </c>
      <c r="C27" s="123">
        <f>+'Q20'!C27/'Q12'!$C27*100</f>
        <v>95.351299326275267</v>
      </c>
      <c r="D27" s="123">
        <f>+'Q20'!D27/'Q12'!$C27*100</f>
        <v>6.8527430221366705</v>
      </c>
      <c r="E27" s="123">
        <f>+'Q20'!E27/'Q12'!$C27*100</f>
        <v>1.8479307025986527</v>
      </c>
      <c r="F27" s="14"/>
      <c r="G27" s="14"/>
      <c r="H27" s="14"/>
      <c r="I27" s="14"/>
    </row>
    <row r="28" spans="2:9" s="100" customFormat="1" ht="14.1" hidden="1" customHeight="1" outlineLevel="1" x14ac:dyDescent="0.25">
      <c r="B28" s="101" t="s">
        <v>309</v>
      </c>
      <c r="C28" s="123">
        <f>+'Q20'!C28/'Q12'!$C28*100</f>
        <v>99.250782150502232</v>
      </c>
      <c r="D28" s="123">
        <f>+'Q20'!D28/'Q12'!$C28*100</f>
        <v>7.3110489049892964</v>
      </c>
      <c r="E28" s="123">
        <f>+'Q20'!E28/'Q12'!$C28*100</f>
        <v>5.0386958669520832</v>
      </c>
      <c r="F28" s="14"/>
      <c r="G28" s="14"/>
      <c r="H28" s="14"/>
      <c r="I28" s="14"/>
    </row>
    <row r="29" spans="2:9" s="100" customFormat="1" ht="14.1" hidden="1" customHeight="1" outlineLevel="1" x14ac:dyDescent="0.25">
      <c r="B29" s="101" t="s">
        <v>310</v>
      </c>
      <c r="C29" s="123">
        <f>+'Q20'!C29/'Q12'!$C29*100</f>
        <v>95.737468445726648</v>
      </c>
      <c r="D29" s="123">
        <f>+'Q20'!D29/'Q12'!$C29*100</f>
        <v>7.9047962495492241</v>
      </c>
      <c r="E29" s="123">
        <f>+'Q20'!E29/'Q12'!$C29*100</f>
        <v>4.7241254958528671</v>
      </c>
      <c r="F29" s="14"/>
      <c r="G29" s="14"/>
      <c r="H29" s="14"/>
      <c r="I29" s="14"/>
    </row>
    <row r="30" spans="2:9" s="100" customFormat="1" ht="14.1" hidden="1" customHeight="1" outlineLevel="1" x14ac:dyDescent="0.25">
      <c r="B30" s="101" t="s">
        <v>311</v>
      </c>
      <c r="C30" s="123">
        <f>+'Q20'!C30/'Q12'!$C30*100</f>
        <v>99.3241866467432</v>
      </c>
      <c r="D30" s="123">
        <f>+'Q20'!D30/'Q12'!$C30*100</f>
        <v>4.6627725327718537</v>
      </c>
      <c r="E30" s="123">
        <f>+'Q20'!E30/'Q12'!$C30*100</f>
        <v>2.961352985125314</v>
      </c>
      <c r="F30" s="14"/>
      <c r="G30" s="14"/>
      <c r="H30" s="14"/>
      <c r="I30" s="14"/>
    </row>
    <row r="31" spans="2:9" s="100" customFormat="1" ht="14.1" hidden="1" customHeight="1" outlineLevel="1" x14ac:dyDescent="0.25">
      <c r="B31" s="101" t="s">
        <v>312</v>
      </c>
      <c r="C31" s="123">
        <f>+'Q20'!C31/'Q12'!$C31*100</f>
        <v>96.422628951747086</v>
      </c>
      <c r="D31" s="123">
        <f>+'Q20'!D31/'Q12'!$C31*100</f>
        <v>3.3485856905158067</v>
      </c>
      <c r="E31" s="123">
        <f>+'Q20'!E31/'Q12'!$C31*100</f>
        <v>8.3194675540765388</v>
      </c>
      <c r="F31" s="14"/>
      <c r="G31" s="14"/>
      <c r="H31" s="14"/>
      <c r="I31" s="14"/>
    </row>
    <row r="32" spans="2:9" s="100" customFormat="1" ht="14.1" hidden="1" customHeight="1" outlineLevel="1" x14ac:dyDescent="0.25">
      <c r="B32" s="101" t="s">
        <v>313</v>
      </c>
      <c r="C32" s="123">
        <f>+'Q20'!C32/'Q12'!$C32*100</f>
        <v>98.087318087318081</v>
      </c>
      <c r="D32" s="123">
        <f>+'Q20'!D32/'Q12'!$C32*100</f>
        <v>4.1891891891891895</v>
      </c>
      <c r="E32" s="123">
        <f>+'Q20'!E32/'Q12'!$C32*100</f>
        <v>0.98752598752598764</v>
      </c>
      <c r="F32" s="14"/>
      <c r="G32" s="14"/>
      <c r="H32" s="14"/>
      <c r="I32" s="14"/>
    </row>
    <row r="33" spans="2:9" s="100" customFormat="1" ht="14.1" hidden="1" customHeight="1" outlineLevel="1" x14ac:dyDescent="0.25">
      <c r="B33" s="101" t="s">
        <v>314</v>
      </c>
      <c r="C33" s="123">
        <f>+'Q20'!C33/'Q12'!$C33*100</f>
        <v>97.126945956208075</v>
      </c>
      <c r="D33" s="123">
        <f>+'Q20'!D33/'Q12'!$C33*100</f>
        <v>10.606252373117327</v>
      </c>
      <c r="E33" s="123">
        <f>+'Q20'!E33/'Q12'!$C33*100</f>
        <v>7.8344513352740162</v>
      </c>
      <c r="F33" s="14"/>
      <c r="G33" s="14"/>
      <c r="H33" s="14"/>
      <c r="I33" s="14"/>
    </row>
    <row r="34" spans="2:9" s="100" customFormat="1" ht="14.1" hidden="1" customHeight="1" outlineLevel="1" x14ac:dyDescent="0.25">
      <c r="B34" s="101" t="s">
        <v>315</v>
      </c>
      <c r="C34" s="123">
        <f>+'Q20'!C34/'Q12'!$C34*100</f>
        <v>94.413239719157474</v>
      </c>
      <c r="D34" s="123">
        <f>+'Q20'!D34/'Q12'!$C34*100</f>
        <v>4.8345035105315946</v>
      </c>
      <c r="E34" s="123">
        <f>+'Q20'!E34/'Q12'!$C34*100</f>
        <v>11.36409227683049</v>
      </c>
      <c r="F34" s="14"/>
      <c r="G34" s="14"/>
      <c r="H34" s="14"/>
      <c r="I34" s="14"/>
    </row>
    <row r="35" spans="2:9" s="1" customFormat="1" ht="14.1" customHeight="1" collapsed="1" x14ac:dyDescent="0.2">
      <c r="B35" s="102" t="s">
        <v>57</v>
      </c>
      <c r="C35" s="24">
        <f>+'Q20'!C35/'Q12'!$C35*100</f>
        <v>99.287894201424209</v>
      </c>
      <c r="D35" s="24">
        <f>+'Q20'!D35/'Q12'!$C35*100</f>
        <v>1.4581213970837572</v>
      </c>
      <c r="E35" s="24">
        <f>+'Q20'!E35/'Q12'!$C35*100</f>
        <v>0.69515089860969825</v>
      </c>
      <c r="F35" s="80"/>
      <c r="G35" s="80"/>
      <c r="H35" s="80"/>
    </row>
    <row r="36" spans="2:9" s="1" customFormat="1" ht="14.1" customHeight="1" x14ac:dyDescent="0.2">
      <c r="B36" s="102" t="s">
        <v>58</v>
      </c>
      <c r="C36" s="24">
        <f>+'Q20'!C36/'Q12'!$C36*100</f>
        <v>94.143870314083074</v>
      </c>
      <c r="D36" s="24">
        <f>+'Q20'!D36/'Q12'!$C36*100</f>
        <v>9.0577507598784184</v>
      </c>
      <c r="E36" s="24">
        <f>+'Q20'!E36/'Q12'!$C36*100</f>
        <v>7.2289766970618032</v>
      </c>
      <c r="F36" s="79"/>
      <c r="G36" s="79"/>
      <c r="H36" s="80"/>
    </row>
    <row r="37" spans="2:9" s="1" customFormat="1" ht="14.1" customHeight="1" x14ac:dyDescent="0.2">
      <c r="B37" s="104" t="s">
        <v>49</v>
      </c>
      <c r="C37" s="24">
        <f>+'Q20'!C37/'Q12'!$C37*100</f>
        <v>94.819257922395025</v>
      </c>
      <c r="D37" s="24">
        <f>+'Q20'!D37/'Q12'!$C37*100</f>
        <v>3.8576888369871014</v>
      </c>
      <c r="E37" s="24">
        <f>+'Q20'!E37/'Q12'!$C37*100</f>
        <v>4.7998832209777591</v>
      </c>
      <c r="F37" s="79"/>
      <c r="G37" s="79"/>
      <c r="H37" s="79"/>
    </row>
    <row r="38" spans="2:9" s="1" customFormat="1" ht="14.1" customHeight="1" x14ac:dyDescent="0.2">
      <c r="B38" s="102" t="s">
        <v>50</v>
      </c>
      <c r="C38" s="24">
        <f>+'Q20'!C38/'Q12'!$C38*100</f>
        <v>96.678538664939822</v>
      </c>
      <c r="D38" s="24">
        <f>+'Q20'!D38/'Q12'!$C38*100</f>
        <v>2.1022687851245401</v>
      </c>
      <c r="E38" s="24">
        <f>+'Q20'!E38/'Q12'!$C38*100</f>
        <v>3.2439849826930933</v>
      </c>
      <c r="F38" s="79"/>
      <c r="G38" s="79"/>
      <c r="H38" s="79"/>
    </row>
    <row r="39" spans="2:9" s="1" customFormat="1" ht="14.1" hidden="1" customHeight="1" outlineLevel="1" x14ac:dyDescent="0.2">
      <c r="B39" s="101" t="s">
        <v>316</v>
      </c>
      <c r="C39" s="123">
        <f>+'Q20'!C39/'Q12'!$C39*100</f>
        <v>95.943400560481464</v>
      </c>
      <c r="D39" s="123">
        <f>+'Q20'!D39/'Q12'!$C39*100</f>
        <v>3.9463407911058028</v>
      </c>
      <c r="E39" s="123">
        <f>+'Q20'!E39/'Q12'!$C39*100</f>
        <v>2.0765378784398401</v>
      </c>
    </row>
    <row r="40" spans="2:9" s="1" customFormat="1" ht="14.1" hidden="1" customHeight="1" outlineLevel="1" x14ac:dyDescent="0.2">
      <c r="B40" s="101" t="s">
        <v>317</v>
      </c>
      <c r="C40" s="123">
        <f>+'Q20'!C40/'Q12'!$C40*100</f>
        <v>96.520235212729162</v>
      </c>
      <c r="D40" s="123">
        <f>+'Q20'!D40/'Q12'!$C40*100</f>
        <v>2.9941196817710134</v>
      </c>
      <c r="E40" s="123">
        <f>+'Q20'!E40/'Q12'!$C40*100</f>
        <v>3.6015219647180907</v>
      </c>
    </row>
    <row r="41" spans="2:9" s="1" customFormat="1" ht="14.1" hidden="1" customHeight="1" outlineLevel="1" x14ac:dyDescent="0.2">
      <c r="B41" s="101" t="s">
        <v>318</v>
      </c>
      <c r="C41" s="123">
        <f>+'Q20'!C41/'Q12'!$C41*100</f>
        <v>96.844466479636253</v>
      </c>
      <c r="D41" s="123">
        <f>+'Q20'!D41/'Q12'!$C41*100</f>
        <v>1.4698413466189417</v>
      </c>
      <c r="E41" s="123">
        <f>+'Q20'!E41/'Q12'!$C41*100</f>
        <v>3.24139015188159</v>
      </c>
    </row>
    <row r="42" spans="2:9" ht="14.1" customHeight="1" collapsed="1" x14ac:dyDescent="0.2">
      <c r="B42" s="22" t="s">
        <v>51</v>
      </c>
      <c r="C42" s="24">
        <f>+'Q20'!C42/'Q12'!$C42*100</f>
        <v>94.06141100664081</v>
      </c>
      <c r="D42" s="24">
        <f>+'Q20'!D42/'Q12'!$C42*100</f>
        <v>5.50332040239332</v>
      </c>
      <c r="E42" s="24">
        <f>+'Q20'!E42/'Q12'!$C42*100</f>
        <v>4.0791636531001378</v>
      </c>
    </row>
    <row r="43" spans="2:9" ht="14.1" customHeight="1" x14ac:dyDescent="0.2">
      <c r="B43" s="22" t="s">
        <v>52</v>
      </c>
      <c r="C43" s="24">
        <f>+'Q20'!C43/'Q12'!$C43*100</f>
        <v>97.671904369939924</v>
      </c>
      <c r="D43" s="24">
        <f>+'Q20'!D43/'Q12'!$C43*100</f>
        <v>0.97055174023612656</v>
      </c>
      <c r="E43" s="24">
        <f>+'Q20'!E43/'Q12'!$C43*100</f>
        <v>2.3170387115004241</v>
      </c>
    </row>
    <row r="44" spans="2:9" ht="14.1" customHeight="1" x14ac:dyDescent="0.2">
      <c r="B44" s="22" t="s">
        <v>61</v>
      </c>
      <c r="C44" s="24">
        <f>+'Q20'!C44/'Q12'!$C44*100</f>
        <v>87.12957330320674</v>
      </c>
      <c r="D44" s="24">
        <f>+'Q20'!D44/'Q12'!$C44*100</f>
        <v>2.9547232119579387</v>
      </c>
      <c r="E44" s="24">
        <f>+'Q20'!E44/'Q12'!$C44*100</f>
        <v>13.103618087540916</v>
      </c>
    </row>
    <row r="45" spans="2:9" ht="14.1" customHeight="1" x14ac:dyDescent="0.2">
      <c r="B45" s="22" t="s">
        <v>60</v>
      </c>
      <c r="C45" s="24">
        <f>+'Q20'!C45/'Q12'!$C45*100</f>
        <v>98.722618952098202</v>
      </c>
      <c r="D45" s="24">
        <f>+'Q20'!D45/'Q12'!$C45*100</f>
        <v>1.2773810479017893</v>
      </c>
      <c r="E45" s="24">
        <f>+'Q20'!E45/'Q12'!$C45*100</f>
        <v>5.1223621920885822</v>
      </c>
    </row>
    <row r="46" spans="2:9" ht="14.1" customHeight="1" x14ac:dyDescent="0.2">
      <c r="B46" s="22" t="s">
        <v>59</v>
      </c>
      <c r="C46" s="24">
        <f>+'Q20'!C46/'Q12'!$C46*100</f>
        <v>96.537558685446015</v>
      </c>
      <c r="D46" s="24">
        <f>+'Q20'!D46/'Q12'!$C46*100</f>
        <v>4.210680751173709</v>
      </c>
      <c r="E46" s="24">
        <f>+'Q20'!E46/'Q12'!$C46*100</f>
        <v>2.6848591549295775</v>
      </c>
    </row>
    <row r="47" spans="2:9" ht="14.1" customHeight="1" x14ac:dyDescent="0.2">
      <c r="B47" s="22" t="s">
        <v>62</v>
      </c>
      <c r="C47" s="24">
        <f>+'Q20'!C47/'Q12'!$C47*100</f>
        <v>95.598203026481713</v>
      </c>
      <c r="D47" s="24">
        <f>+'Q20'!D47/'Q12'!$C47*100</f>
        <v>2.9450399327448507</v>
      </c>
      <c r="E47" s="24">
        <f>+'Q20'!E47/'Q12'!$C47*100</f>
        <v>5.0283732660781846</v>
      </c>
    </row>
    <row r="48" spans="2:9" ht="14.1" customHeight="1" x14ac:dyDescent="0.2">
      <c r="B48" s="22" t="s">
        <v>63</v>
      </c>
      <c r="C48" s="24">
        <f>+'Q20'!C48/'Q12'!$C48*100</f>
        <v>93.630579252486214</v>
      </c>
      <c r="D48" s="24">
        <f>+'Q20'!D48/'Q12'!$C48*100</f>
        <v>1.8013856812933025</v>
      </c>
      <c r="E48" s="24">
        <f>+'Q20'!E48/'Q12'!$C48*100</f>
        <v>5.7048593109299146</v>
      </c>
    </row>
    <row r="49" spans="2:5" ht="14.1" customHeight="1" x14ac:dyDescent="0.2">
      <c r="B49" s="22" t="s">
        <v>69</v>
      </c>
      <c r="C49" s="24">
        <f>+'Q20'!C49/'Q12'!$C49*100</f>
        <v>76.235660671293019</v>
      </c>
      <c r="D49" s="24">
        <f>+'Q20'!D49/'Q12'!$C49*100</f>
        <v>11.967143464098569</v>
      </c>
      <c r="E49" s="24">
        <f>+'Q20'!E49/'Q12'!$C49*100</f>
        <v>36.439597790681205</v>
      </c>
    </row>
    <row r="50" spans="2:5" ht="14.1" customHeight="1" x14ac:dyDescent="0.2">
      <c r="B50" s="22" t="s">
        <v>64</v>
      </c>
      <c r="C50" s="24">
        <f>+'Q20'!C50/'Q12'!$C50*100</f>
        <v>90.477102893274576</v>
      </c>
      <c r="D50" s="24">
        <f>+'Q20'!D50/'Q12'!$C50*100</f>
        <v>12.823337804177045</v>
      </c>
      <c r="E50" s="24">
        <f>+'Q20'!E50/'Q12'!$C50*100</f>
        <v>6.3134700134125312</v>
      </c>
    </row>
    <row r="51" spans="2:5" ht="14.1" customHeight="1" x14ac:dyDescent="0.2">
      <c r="B51" s="22" t="s">
        <v>65</v>
      </c>
      <c r="C51" s="24">
        <f>+'Q20'!C51/'Q12'!$C51*100</f>
        <v>90.527480811953126</v>
      </c>
      <c r="D51" s="24">
        <f>+'Q20'!D51/'Q12'!$C51*100</f>
        <v>8.1981281127944374</v>
      </c>
      <c r="E51" s="24">
        <f>+'Q20'!E51/'Q12'!$C51*100</f>
        <v>9.0482568351151293</v>
      </c>
    </row>
    <row r="52" spans="2:5" ht="14.1" customHeight="1" x14ac:dyDescent="0.2">
      <c r="B52" s="22" t="s">
        <v>66</v>
      </c>
      <c r="C52" s="24">
        <f>+'Q20'!C52/'Q12'!$C52*100</f>
        <v>93.272311212814643</v>
      </c>
      <c r="D52" s="24">
        <f>+'Q20'!D52/'Q12'!$C52*100</f>
        <v>4.2448512585812361</v>
      </c>
      <c r="E52" s="24">
        <f>+'Q20'!E52/'Q12'!$C52*100</f>
        <v>7.7917620137299775</v>
      </c>
    </row>
    <row r="53" spans="2:5" ht="14.1" customHeight="1" x14ac:dyDescent="0.2">
      <c r="B53" s="22" t="s">
        <v>67</v>
      </c>
      <c r="C53" s="24">
        <f>+'Q20'!C53/'Q12'!$C53*100</f>
        <v>91.570367889242448</v>
      </c>
      <c r="D53" s="24">
        <f>+'Q20'!D53/'Q12'!$C53*100</f>
        <v>9.2781778596549991</v>
      </c>
      <c r="E53" s="24">
        <f>+'Q20'!E53/'Q12'!$C53*100</f>
        <v>6.7995310668229783</v>
      </c>
    </row>
    <row r="54" spans="2:5" ht="14.1" customHeight="1" x14ac:dyDescent="0.2">
      <c r="B54" s="97" t="s">
        <v>68</v>
      </c>
      <c r="C54" s="152">
        <f>+'Q20'!C54/'Q12'!$C54*100</f>
        <v>100</v>
      </c>
      <c r="D54" s="163" t="s">
        <v>100</v>
      </c>
      <c r="E54" s="163" t="s">
        <v>100</v>
      </c>
    </row>
    <row r="56" spans="2:5" ht="11.25" customHeight="1" x14ac:dyDescent="0.2">
      <c r="B56" s="176" t="s">
        <v>243</v>
      </c>
      <c r="C56" s="176"/>
      <c r="D56" s="176"/>
      <c r="E56" s="176"/>
    </row>
  </sheetData>
  <mergeCells count="6">
    <mergeCell ref="B56:E56"/>
    <mergeCell ref="B2:E2"/>
    <mergeCell ref="B3:E3"/>
    <mergeCell ref="C5:C6"/>
    <mergeCell ref="D5:D6"/>
    <mergeCell ref="E5:E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57"/>
  <sheetViews>
    <sheetView zoomScale="90" zoomScaleNormal="90" workbookViewId="0"/>
  </sheetViews>
  <sheetFormatPr defaultColWidth="9.140625" defaultRowHeight="11.25" outlineLevelRow="1" x14ac:dyDescent="0.2"/>
  <cols>
    <col min="1" max="1" width="3.42578125" style="10" customWidth="1"/>
    <col min="2" max="2" width="61.42578125" style="10" customWidth="1"/>
    <col min="3" max="7" width="10.7109375" style="11" customWidth="1"/>
    <col min="8" max="12" width="8.5703125" style="10" customWidth="1"/>
    <col min="13" max="13" width="5.5703125" style="10" customWidth="1"/>
    <col min="14" max="38" width="9.140625" style="10"/>
    <col min="39" max="39" width="51.140625" style="10" customWidth="1"/>
    <col min="40" max="47" width="9.7109375" style="10" customWidth="1"/>
    <col min="48" max="294" width="9.140625" style="10"/>
    <col min="295" max="295" width="51.140625" style="10" customWidth="1"/>
    <col min="296" max="303" width="9.7109375" style="10" customWidth="1"/>
    <col min="304" max="550" width="9.140625" style="10"/>
    <col min="551" max="551" width="51.140625" style="10" customWidth="1"/>
    <col min="552" max="559" width="9.7109375" style="10" customWidth="1"/>
    <col min="560" max="806" width="9.140625" style="10"/>
    <col min="807" max="807" width="51.140625" style="10" customWidth="1"/>
    <col min="808" max="815" width="9.7109375" style="10" customWidth="1"/>
    <col min="816" max="1062" width="9.140625" style="10"/>
    <col min="1063" max="1063" width="51.140625" style="10" customWidth="1"/>
    <col min="1064" max="1071" width="9.7109375" style="10" customWidth="1"/>
    <col min="1072" max="1318" width="9.140625" style="10"/>
    <col min="1319" max="1319" width="51.140625" style="10" customWidth="1"/>
    <col min="1320" max="1327" width="9.7109375" style="10" customWidth="1"/>
    <col min="1328" max="1574" width="9.140625" style="10"/>
    <col min="1575" max="1575" width="51.140625" style="10" customWidth="1"/>
    <col min="1576" max="1583" width="9.7109375" style="10" customWidth="1"/>
    <col min="1584" max="1830" width="9.140625" style="10"/>
    <col min="1831" max="1831" width="51.140625" style="10" customWidth="1"/>
    <col min="1832" max="1839" width="9.7109375" style="10" customWidth="1"/>
    <col min="1840" max="2086" width="9.140625" style="10"/>
    <col min="2087" max="2087" width="51.140625" style="10" customWidth="1"/>
    <col min="2088" max="2095" width="9.7109375" style="10" customWidth="1"/>
    <col min="2096" max="2342" width="9.140625" style="10"/>
    <col min="2343" max="2343" width="51.140625" style="10" customWidth="1"/>
    <col min="2344" max="2351" width="9.7109375" style="10" customWidth="1"/>
    <col min="2352" max="2598" width="9.140625" style="10"/>
    <col min="2599" max="2599" width="51.140625" style="10" customWidth="1"/>
    <col min="2600" max="2607" width="9.7109375" style="10" customWidth="1"/>
    <col min="2608" max="2854" width="9.140625" style="10"/>
    <col min="2855" max="2855" width="51.140625" style="10" customWidth="1"/>
    <col min="2856" max="2863" width="9.7109375" style="10" customWidth="1"/>
    <col min="2864" max="3110" width="9.140625" style="10"/>
    <col min="3111" max="3111" width="51.140625" style="10" customWidth="1"/>
    <col min="3112" max="3119" width="9.7109375" style="10" customWidth="1"/>
    <col min="3120" max="3366" width="9.140625" style="10"/>
    <col min="3367" max="3367" width="51.140625" style="10" customWidth="1"/>
    <col min="3368" max="3375" width="9.7109375" style="10" customWidth="1"/>
    <col min="3376" max="3622" width="9.140625" style="10"/>
    <col min="3623" max="3623" width="51.140625" style="10" customWidth="1"/>
    <col min="3624" max="3631" width="9.7109375" style="10" customWidth="1"/>
    <col min="3632" max="3878" width="9.140625" style="10"/>
    <col min="3879" max="3879" width="51.140625" style="10" customWidth="1"/>
    <col min="3880" max="3887" width="9.7109375" style="10" customWidth="1"/>
    <col min="3888" max="4134" width="9.140625" style="10"/>
    <col min="4135" max="4135" width="51.140625" style="10" customWidth="1"/>
    <col min="4136" max="4143" width="9.7109375" style="10" customWidth="1"/>
    <col min="4144" max="4390" width="9.140625" style="10"/>
    <col min="4391" max="4391" width="51.140625" style="10" customWidth="1"/>
    <col min="4392" max="4399" width="9.7109375" style="10" customWidth="1"/>
    <col min="4400" max="4646" width="9.140625" style="10"/>
    <col min="4647" max="4647" width="51.140625" style="10" customWidth="1"/>
    <col min="4648" max="4655" width="9.7109375" style="10" customWidth="1"/>
    <col min="4656" max="4902" width="9.140625" style="10"/>
    <col min="4903" max="4903" width="51.140625" style="10" customWidth="1"/>
    <col min="4904" max="4911" width="9.7109375" style="10" customWidth="1"/>
    <col min="4912" max="5158" width="9.140625" style="10"/>
    <col min="5159" max="5159" width="51.140625" style="10" customWidth="1"/>
    <col min="5160" max="5167" width="9.7109375" style="10" customWidth="1"/>
    <col min="5168" max="5414" width="9.140625" style="10"/>
    <col min="5415" max="5415" width="51.140625" style="10" customWidth="1"/>
    <col min="5416" max="5423" width="9.7109375" style="10" customWidth="1"/>
    <col min="5424" max="5670" width="9.140625" style="10"/>
    <col min="5671" max="5671" width="51.140625" style="10" customWidth="1"/>
    <col min="5672" max="5679" width="9.7109375" style="10" customWidth="1"/>
    <col min="5680" max="5926" width="9.140625" style="10"/>
    <col min="5927" max="5927" width="51.140625" style="10" customWidth="1"/>
    <col min="5928" max="5935" width="9.7109375" style="10" customWidth="1"/>
    <col min="5936" max="6182" width="9.140625" style="10"/>
    <col min="6183" max="6183" width="51.140625" style="10" customWidth="1"/>
    <col min="6184" max="6191" width="9.7109375" style="10" customWidth="1"/>
    <col min="6192" max="6438" width="9.140625" style="10"/>
    <col min="6439" max="6439" width="51.140625" style="10" customWidth="1"/>
    <col min="6440" max="6447" width="9.7109375" style="10" customWidth="1"/>
    <col min="6448" max="6694" width="9.140625" style="10"/>
    <col min="6695" max="6695" width="51.140625" style="10" customWidth="1"/>
    <col min="6696" max="6703" width="9.7109375" style="10" customWidth="1"/>
    <col min="6704" max="6950" width="9.140625" style="10"/>
    <col min="6951" max="6951" width="51.140625" style="10" customWidth="1"/>
    <col min="6952" max="6959" width="9.7109375" style="10" customWidth="1"/>
    <col min="6960" max="7206" width="9.140625" style="10"/>
    <col min="7207" max="7207" width="51.140625" style="10" customWidth="1"/>
    <col min="7208" max="7215" width="9.7109375" style="10" customWidth="1"/>
    <col min="7216" max="7462" width="9.140625" style="10"/>
    <col min="7463" max="7463" width="51.140625" style="10" customWidth="1"/>
    <col min="7464" max="7471" width="9.7109375" style="10" customWidth="1"/>
    <col min="7472" max="7718" width="9.140625" style="10"/>
    <col min="7719" max="7719" width="51.140625" style="10" customWidth="1"/>
    <col min="7720" max="7727" width="9.7109375" style="10" customWidth="1"/>
    <col min="7728" max="7974" width="9.140625" style="10"/>
    <col min="7975" max="7975" width="51.140625" style="10" customWidth="1"/>
    <col min="7976" max="7983" width="9.7109375" style="10" customWidth="1"/>
    <col min="7984" max="8230" width="9.140625" style="10"/>
    <col min="8231" max="8231" width="51.140625" style="10" customWidth="1"/>
    <col min="8232" max="8239" width="9.7109375" style="10" customWidth="1"/>
    <col min="8240" max="8486" width="9.140625" style="10"/>
    <col min="8487" max="8487" width="51.140625" style="10" customWidth="1"/>
    <col min="8488" max="8495" width="9.7109375" style="10" customWidth="1"/>
    <col min="8496" max="8742" width="9.140625" style="10"/>
    <col min="8743" max="8743" width="51.140625" style="10" customWidth="1"/>
    <col min="8744" max="8751" width="9.7109375" style="10" customWidth="1"/>
    <col min="8752" max="8998" width="9.140625" style="10"/>
    <col min="8999" max="8999" width="51.140625" style="10" customWidth="1"/>
    <col min="9000" max="9007" width="9.7109375" style="10" customWidth="1"/>
    <col min="9008" max="9254" width="9.140625" style="10"/>
    <col min="9255" max="9255" width="51.140625" style="10" customWidth="1"/>
    <col min="9256" max="9263" width="9.7109375" style="10" customWidth="1"/>
    <col min="9264" max="9510" width="9.140625" style="10"/>
    <col min="9511" max="9511" width="51.140625" style="10" customWidth="1"/>
    <col min="9512" max="9519" width="9.7109375" style="10" customWidth="1"/>
    <col min="9520" max="9766" width="9.140625" style="10"/>
    <col min="9767" max="9767" width="51.140625" style="10" customWidth="1"/>
    <col min="9768" max="9775" width="9.7109375" style="10" customWidth="1"/>
    <col min="9776" max="10022" width="9.140625" style="10"/>
    <col min="10023" max="10023" width="51.140625" style="10" customWidth="1"/>
    <col min="10024" max="10031" width="9.7109375" style="10" customWidth="1"/>
    <col min="10032" max="10278" width="9.140625" style="10"/>
    <col min="10279" max="10279" width="51.140625" style="10" customWidth="1"/>
    <col min="10280" max="10287" width="9.7109375" style="10" customWidth="1"/>
    <col min="10288" max="10534" width="9.140625" style="10"/>
    <col min="10535" max="10535" width="51.140625" style="10" customWidth="1"/>
    <col min="10536" max="10543" width="9.7109375" style="10" customWidth="1"/>
    <col min="10544" max="10790" width="9.140625" style="10"/>
    <col min="10791" max="10791" width="51.140625" style="10" customWidth="1"/>
    <col min="10792" max="10799" width="9.7109375" style="10" customWidth="1"/>
    <col min="10800" max="11046" width="9.140625" style="10"/>
    <col min="11047" max="11047" width="51.140625" style="10" customWidth="1"/>
    <col min="11048" max="11055" width="9.7109375" style="10" customWidth="1"/>
    <col min="11056" max="11302" width="9.140625" style="10"/>
    <col min="11303" max="11303" width="51.140625" style="10" customWidth="1"/>
    <col min="11304" max="11311" width="9.7109375" style="10" customWidth="1"/>
    <col min="11312" max="11558" width="9.140625" style="10"/>
    <col min="11559" max="11559" width="51.140625" style="10" customWidth="1"/>
    <col min="11560" max="11567" width="9.7109375" style="10" customWidth="1"/>
    <col min="11568" max="11814" width="9.140625" style="10"/>
    <col min="11815" max="11815" width="51.140625" style="10" customWidth="1"/>
    <col min="11816" max="11823" width="9.7109375" style="10" customWidth="1"/>
    <col min="11824" max="12070" width="9.140625" style="10"/>
    <col min="12071" max="12071" width="51.140625" style="10" customWidth="1"/>
    <col min="12072" max="12079" width="9.7109375" style="10" customWidth="1"/>
    <col min="12080" max="12326" width="9.140625" style="10"/>
    <col min="12327" max="12327" width="51.140625" style="10" customWidth="1"/>
    <col min="12328" max="12335" width="9.7109375" style="10" customWidth="1"/>
    <col min="12336" max="12582" width="9.140625" style="10"/>
    <col min="12583" max="12583" width="51.140625" style="10" customWidth="1"/>
    <col min="12584" max="12591" width="9.7109375" style="10" customWidth="1"/>
    <col min="12592" max="12838" width="9.140625" style="10"/>
    <col min="12839" max="12839" width="51.140625" style="10" customWidth="1"/>
    <col min="12840" max="12847" width="9.7109375" style="10" customWidth="1"/>
    <col min="12848" max="13094" width="9.140625" style="10"/>
    <col min="13095" max="13095" width="51.140625" style="10" customWidth="1"/>
    <col min="13096" max="13103" width="9.7109375" style="10" customWidth="1"/>
    <col min="13104" max="13350" width="9.140625" style="10"/>
    <col min="13351" max="13351" width="51.140625" style="10" customWidth="1"/>
    <col min="13352" max="13359" width="9.7109375" style="10" customWidth="1"/>
    <col min="13360" max="13606" width="9.140625" style="10"/>
    <col min="13607" max="13607" width="51.140625" style="10" customWidth="1"/>
    <col min="13608" max="13615" width="9.7109375" style="10" customWidth="1"/>
    <col min="13616" max="13862" width="9.140625" style="10"/>
    <col min="13863" max="13863" width="51.140625" style="10" customWidth="1"/>
    <col min="13864" max="13871" width="9.7109375" style="10" customWidth="1"/>
    <col min="13872" max="14118" width="9.140625" style="10"/>
    <col min="14119" max="14119" width="51.140625" style="10" customWidth="1"/>
    <col min="14120" max="14127" width="9.7109375" style="10" customWidth="1"/>
    <col min="14128" max="14374" width="9.140625" style="10"/>
    <col min="14375" max="14375" width="51.140625" style="10" customWidth="1"/>
    <col min="14376" max="14383" width="9.7109375" style="10" customWidth="1"/>
    <col min="14384" max="14630" width="9.140625" style="10"/>
    <col min="14631" max="14631" width="51.140625" style="10" customWidth="1"/>
    <col min="14632" max="14639" width="9.7109375" style="10" customWidth="1"/>
    <col min="14640" max="14886" width="9.140625" style="10"/>
    <col min="14887" max="14887" width="51.140625" style="10" customWidth="1"/>
    <col min="14888" max="14895" width="9.7109375" style="10" customWidth="1"/>
    <col min="14896" max="15142" width="9.140625" style="10"/>
    <col min="15143" max="15143" width="51.140625" style="10" customWidth="1"/>
    <col min="15144" max="15151" width="9.7109375" style="10" customWidth="1"/>
    <col min="15152" max="15398" width="9.140625" style="10"/>
    <col min="15399" max="15399" width="51.140625" style="10" customWidth="1"/>
    <col min="15400" max="15407" width="9.7109375" style="10" customWidth="1"/>
    <col min="15408" max="15654" width="9.140625" style="10"/>
    <col min="15655" max="15655" width="51.140625" style="10" customWidth="1"/>
    <col min="15656" max="15663" width="9.7109375" style="10" customWidth="1"/>
    <col min="15664" max="15910" width="9.140625" style="10"/>
    <col min="15911" max="15911" width="51.140625" style="10" customWidth="1"/>
    <col min="15912" max="15919" width="9.7109375" style="10" customWidth="1"/>
    <col min="15920" max="16384" width="9.140625" style="10"/>
  </cols>
  <sheetData>
    <row r="1" spans="2:12" s="1" customFormat="1" ht="17.25" customHeight="1" x14ac:dyDescent="0.2">
      <c r="B1" s="41"/>
      <c r="C1" s="42"/>
      <c r="D1" s="43"/>
      <c r="E1" s="43"/>
      <c r="L1" s="37" t="s">
        <v>189</v>
      </c>
    </row>
    <row r="2" spans="2:12" s="1" customFormat="1" ht="27.75" customHeight="1" x14ac:dyDescent="0.2">
      <c r="B2" s="168" t="s">
        <v>190</v>
      </c>
      <c r="C2" s="168"/>
      <c r="D2" s="168"/>
      <c r="E2" s="168"/>
      <c r="F2" s="168"/>
      <c r="G2" s="168"/>
      <c r="H2" s="168"/>
      <c r="I2" s="168"/>
      <c r="J2" s="168"/>
      <c r="K2" s="168"/>
      <c r="L2" s="168"/>
    </row>
    <row r="3" spans="2:12" s="1" customFormat="1" ht="15.75" customHeight="1" x14ac:dyDescent="0.2">
      <c r="B3" s="169">
        <v>2023</v>
      </c>
      <c r="C3" s="169"/>
      <c r="D3" s="169"/>
      <c r="E3" s="169"/>
      <c r="F3" s="169"/>
      <c r="G3" s="169"/>
      <c r="H3" s="169"/>
      <c r="I3" s="169"/>
      <c r="J3" s="169"/>
      <c r="K3" s="169"/>
      <c r="L3" s="169"/>
    </row>
    <row r="4" spans="2:12" ht="15" customHeight="1" x14ac:dyDescent="0.2">
      <c r="B4" s="10" t="s">
        <v>115</v>
      </c>
      <c r="H4" s="11"/>
      <c r="I4" s="11"/>
      <c r="J4" s="11"/>
      <c r="K4" s="11"/>
      <c r="L4" s="11"/>
    </row>
    <row r="5" spans="2:12" ht="12" customHeight="1" x14ac:dyDescent="0.2">
      <c r="B5" s="38" t="s">
        <v>72</v>
      </c>
      <c r="C5" s="173" t="s">
        <v>2</v>
      </c>
      <c r="D5" s="173" t="s">
        <v>289</v>
      </c>
      <c r="E5" s="173" t="s">
        <v>291</v>
      </c>
      <c r="F5" s="173" t="s">
        <v>290</v>
      </c>
      <c r="G5" s="173" t="s">
        <v>192</v>
      </c>
      <c r="H5" s="173" t="s">
        <v>71</v>
      </c>
      <c r="I5" s="173" t="s">
        <v>7</v>
      </c>
      <c r="J5" s="173" t="s">
        <v>191</v>
      </c>
      <c r="K5" s="173" t="s">
        <v>9</v>
      </c>
      <c r="L5" s="173" t="s">
        <v>193</v>
      </c>
    </row>
    <row r="6" spans="2:12" ht="97.5" customHeight="1" x14ac:dyDescent="0.2">
      <c r="B6" s="44" t="s">
        <v>46</v>
      </c>
      <c r="C6" s="173"/>
      <c r="D6" s="173" t="s">
        <v>3</v>
      </c>
      <c r="E6" s="183"/>
      <c r="F6" s="173" t="s">
        <v>4</v>
      </c>
      <c r="G6" s="173" t="s">
        <v>5</v>
      </c>
      <c r="H6" s="173" t="s">
        <v>6</v>
      </c>
      <c r="I6" s="183" t="s">
        <v>7</v>
      </c>
      <c r="J6" s="173" t="s">
        <v>8</v>
      </c>
      <c r="K6" s="173" t="s">
        <v>9</v>
      </c>
      <c r="L6" s="173" t="s">
        <v>9</v>
      </c>
    </row>
    <row r="7" spans="2:12" ht="14.1" customHeight="1" x14ac:dyDescent="0.2">
      <c r="B7" s="41" t="s">
        <v>0</v>
      </c>
      <c r="C7" s="56">
        <v>941801</v>
      </c>
      <c r="D7" s="56">
        <v>18710</v>
      </c>
      <c r="E7" s="56">
        <v>10950</v>
      </c>
      <c r="F7" s="56">
        <v>30153</v>
      </c>
      <c r="G7" s="56">
        <v>13843</v>
      </c>
      <c r="H7" s="56">
        <v>31322</v>
      </c>
      <c r="I7" s="56">
        <v>388045</v>
      </c>
      <c r="J7" s="56">
        <v>265476</v>
      </c>
      <c r="K7" s="56">
        <v>127134</v>
      </c>
      <c r="L7" s="56">
        <v>21277</v>
      </c>
    </row>
    <row r="8" spans="2:12" ht="14.1" customHeight="1" x14ac:dyDescent="0.2">
      <c r="B8" s="10" t="s">
        <v>53</v>
      </c>
      <c r="C8" s="14">
        <v>9705</v>
      </c>
      <c r="D8" s="14">
        <v>244</v>
      </c>
      <c r="E8" s="14">
        <v>97</v>
      </c>
      <c r="F8" s="14">
        <v>425</v>
      </c>
      <c r="G8" s="14">
        <v>86</v>
      </c>
      <c r="H8" s="14">
        <v>319</v>
      </c>
      <c r="I8" s="14">
        <v>5564</v>
      </c>
      <c r="J8" s="14">
        <v>3340</v>
      </c>
      <c r="K8" s="14">
        <v>1202</v>
      </c>
      <c r="L8" s="14">
        <v>184</v>
      </c>
    </row>
    <row r="9" spans="2:12" ht="14.1" customHeight="1" x14ac:dyDescent="0.2">
      <c r="B9" s="10" t="s">
        <v>47</v>
      </c>
      <c r="C9" s="14">
        <v>2946</v>
      </c>
      <c r="D9" s="14" t="s">
        <v>100</v>
      </c>
      <c r="E9" s="14">
        <v>148</v>
      </c>
      <c r="F9" s="14">
        <v>142</v>
      </c>
      <c r="G9" s="14">
        <v>13</v>
      </c>
      <c r="H9" s="14">
        <v>43</v>
      </c>
      <c r="I9" s="14">
        <v>2535</v>
      </c>
      <c r="J9" s="14">
        <v>1786</v>
      </c>
      <c r="K9" s="14">
        <v>433</v>
      </c>
      <c r="L9" s="14">
        <v>46</v>
      </c>
    </row>
    <row r="10" spans="2:12" ht="14.1" customHeight="1" x14ac:dyDescent="0.2">
      <c r="B10" s="10" t="s">
        <v>48</v>
      </c>
      <c r="C10" s="14">
        <f t="shared" ref="C10:L10" si="0">+SUM(C11:C34)</f>
        <v>216379</v>
      </c>
      <c r="D10" s="14">
        <f t="shared" si="0"/>
        <v>5059</v>
      </c>
      <c r="E10" s="14">
        <f t="shared" si="0"/>
        <v>4805</v>
      </c>
      <c r="F10" s="14">
        <f t="shared" si="0"/>
        <v>7447</v>
      </c>
      <c r="G10" s="14">
        <f t="shared" si="0"/>
        <v>1914</v>
      </c>
      <c r="H10" s="14">
        <f t="shared" si="0"/>
        <v>3714</v>
      </c>
      <c r="I10" s="14">
        <f t="shared" si="0"/>
        <v>101653</v>
      </c>
      <c r="J10" s="14">
        <f t="shared" si="0"/>
        <v>74672</v>
      </c>
      <c r="K10" s="14">
        <f t="shared" si="0"/>
        <v>27073</v>
      </c>
      <c r="L10" s="14">
        <f t="shared" si="0"/>
        <v>4290</v>
      </c>
    </row>
    <row r="11" spans="2:12" s="100" customFormat="1" ht="14.1" hidden="1" customHeight="1" outlineLevel="1" x14ac:dyDescent="0.25">
      <c r="B11" s="101" t="s">
        <v>292</v>
      </c>
      <c r="C11" s="112">
        <v>29269</v>
      </c>
      <c r="D11" s="112">
        <v>586</v>
      </c>
      <c r="E11" s="112">
        <v>464</v>
      </c>
      <c r="F11" s="112">
        <v>539</v>
      </c>
      <c r="G11" s="112">
        <v>125</v>
      </c>
      <c r="H11" s="112">
        <v>161</v>
      </c>
      <c r="I11" s="112">
        <v>8732</v>
      </c>
      <c r="J11" s="112">
        <v>7087</v>
      </c>
      <c r="K11" s="112">
        <v>1856</v>
      </c>
      <c r="L11" s="112">
        <v>506</v>
      </c>
    </row>
    <row r="12" spans="2:12" s="100" customFormat="1" ht="14.1" hidden="1" customHeight="1" outlineLevel="1" x14ac:dyDescent="0.25">
      <c r="B12" s="101" t="s">
        <v>293</v>
      </c>
      <c r="C12" s="112">
        <v>4980</v>
      </c>
      <c r="D12" s="112">
        <v>77</v>
      </c>
      <c r="E12" s="112">
        <v>47</v>
      </c>
      <c r="F12" s="112">
        <v>98</v>
      </c>
      <c r="G12" s="112">
        <v>82</v>
      </c>
      <c r="H12" s="112">
        <v>384</v>
      </c>
      <c r="I12" s="112">
        <v>2721</v>
      </c>
      <c r="J12" s="112">
        <v>2535</v>
      </c>
      <c r="K12" s="112">
        <v>865</v>
      </c>
      <c r="L12" s="112">
        <v>74</v>
      </c>
    </row>
    <row r="13" spans="2:12" s="100" customFormat="1" ht="14.1" hidden="1" customHeight="1" outlineLevel="1" x14ac:dyDescent="0.25">
      <c r="B13" s="101" t="s">
        <v>294</v>
      </c>
      <c r="C13" s="112">
        <v>305</v>
      </c>
      <c r="D13" s="112" t="s">
        <v>100</v>
      </c>
      <c r="E13" s="112" t="s">
        <v>100</v>
      </c>
      <c r="F13" s="112" t="s">
        <v>100</v>
      </c>
      <c r="G13" s="112" t="s">
        <v>100</v>
      </c>
      <c r="H13" s="112" t="s">
        <v>100</v>
      </c>
      <c r="I13" s="112" t="s">
        <v>100</v>
      </c>
      <c r="J13" s="112" t="s">
        <v>100</v>
      </c>
      <c r="K13" s="112" t="s">
        <v>100</v>
      </c>
      <c r="L13" s="112" t="s">
        <v>100</v>
      </c>
    </row>
    <row r="14" spans="2:12" s="100" customFormat="1" ht="14.1" hidden="1" customHeight="1" outlineLevel="1" x14ac:dyDescent="0.25">
      <c r="B14" s="101" t="s">
        <v>295</v>
      </c>
      <c r="C14" s="112">
        <v>10618</v>
      </c>
      <c r="D14" s="112">
        <v>151</v>
      </c>
      <c r="E14" s="112">
        <v>277</v>
      </c>
      <c r="F14" s="112">
        <v>325</v>
      </c>
      <c r="G14" s="112">
        <v>53</v>
      </c>
      <c r="H14" s="112">
        <v>208</v>
      </c>
      <c r="I14" s="112">
        <v>6882</v>
      </c>
      <c r="J14" s="112">
        <v>4312</v>
      </c>
      <c r="K14" s="112">
        <v>1465</v>
      </c>
      <c r="L14" s="112">
        <v>244</v>
      </c>
    </row>
    <row r="15" spans="2:12" s="100" customFormat="1" ht="14.1" hidden="1" customHeight="1" outlineLevel="1" x14ac:dyDescent="0.25">
      <c r="B15" s="101" t="s">
        <v>296</v>
      </c>
      <c r="C15" s="112">
        <v>7941</v>
      </c>
      <c r="D15" s="112">
        <v>764</v>
      </c>
      <c r="E15" s="112">
        <v>575</v>
      </c>
      <c r="F15" s="112">
        <v>535</v>
      </c>
      <c r="G15" s="112">
        <v>41</v>
      </c>
      <c r="H15" s="112">
        <v>25</v>
      </c>
      <c r="I15" s="112">
        <v>7347</v>
      </c>
      <c r="J15" s="112">
        <v>5531</v>
      </c>
      <c r="K15" s="112">
        <v>1286</v>
      </c>
      <c r="L15" s="112">
        <v>120</v>
      </c>
    </row>
    <row r="16" spans="2:12" s="100" customFormat="1" ht="14.1" hidden="1" customHeight="1" outlineLevel="1" x14ac:dyDescent="0.25">
      <c r="B16" s="101" t="s">
        <v>297</v>
      </c>
      <c r="C16" s="112">
        <v>6851</v>
      </c>
      <c r="D16" s="112">
        <v>436</v>
      </c>
      <c r="E16" s="112">
        <v>549</v>
      </c>
      <c r="F16" s="112">
        <v>744</v>
      </c>
      <c r="G16" s="112">
        <v>28</v>
      </c>
      <c r="H16" s="112">
        <v>96</v>
      </c>
      <c r="I16" s="112">
        <v>3524</v>
      </c>
      <c r="J16" s="112">
        <v>2740</v>
      </c>
      <c r="K16" s="112">
        <v>1315</v>
      </c>
      <c r="L16" s="112">
        <v>33</v>
      </c>
    </row>
    <row r="17" spans="2:12" s="100" customFormat="1" ht="14.1" hidden="1" customHeight="1" outlineLevel="1" x14ac:dyDescent="0.25">
      <c r="B17" s="101" t="s">
        <v>298</v>
      </c>
      <c r="C17" s="112">
        <v>7843</v>
      </c>
      <c r="D17" s="112">
        <v>190</v>
      </c>
      <c r="E17" s="112">
        <v>416</v>
      </c>
      <c r="F17" s="112">
        <v>296</v>
      </c>
      <c r="G17" s="112">
        <v>52</v>
      </c>
      <c r="H17" s="112">
        <v>122</v>
      </c>
      <c r="I17" s="112">
        <v>3591</v>
      </c>
      <c r="J17" s="112">
        <v>2891</v>
      </c>
      <c r="K17" s="112">
        <v>1117</v>
      </c>
      <c r="L17" s="112">
        <v>463</v>
      </c>
    </row>
    <row r="18" spans="2:12" s="100" customFormat="1" ht="14.1" hidden="1" customHeight="1" outlineLevel="1" x14ac:dyDescent="0.25">
      <c r="B18" s="101" t="s">
        <v>299</v>
      </c>
      <c r="C18" s="112">
        <v>7526</v>
      </c>
      <c r="D18" s="112">
        <v>155</v>
      </c>
      <c r="E18" s="112">
        <v>53</v>
      </c>
      <c r="F18" s="112">
        <v>354</v>
      </c>
      <c r="G18" s="112">
        <v>87</v>
      </c>
      <c r="H18" s="112">
        <v>218</v>
      </c>
      <c r="I18" s="112">
        <v>3737</v>
      </c>
      <c r="J18" s="112">
        <v>2933</v>
      </c>
      <c r="K18" s="112">
        <v>723</v>
      </c>
      <c r="L18" s="112">
        <v>150</v>
      </c>
    </row>
    <row r="19" spans="2:12" s="100" customFormat="1" ht="14.1" hidden="1" customHeight="1" outlineLevel="1" x14ac:dyDescent="0.25">
      <c r="B19" s="101" t="s">
        <v>300</v>
      </c>
      <c r="C19" s="112">
        <v>2340</v>
      </c>
      <c r="D19" s="112">
        <v>40</v>
      </c>
      <c r="E19" s="112">
        <v>12</v>
      </c>
      <c r="F19" s="112">
        <v>48</v>
      </c>
      <c r="G19" s="112">
        <v>27</v>
      </c>
      <c r="H19" s="112">
        <v>17</v>
      </c>
      <c r="I19" s="112">
        <v>1427</v>
      </c>
      <c r="J19" s="112">
        <v>911</v>
      </c>
      <c r="K19" s="112">
        <v>293</v>
      </c>
      <c r="L19" s="112">
        <v>100</v>
      </c>
    </row>
    <row r="20" spans="2:12" s="100" customFormat="1" ht="14.1" hidden="1" customHeight="1" outlineLevel="1" x14ac:dyDescent="0.25">
      <c r="B20" s="101" t="s">
        <v>301</v>
      </c>
      <c r="C20" s="112">
        <v>1035</v>
      </c>
      <c r="D20" s="112" t="s">
        <v>100</v>
      </c>
      <c r="E20" s="112" t="s">
        <v>100</v>
      </c>
      <c r="F20" s="112">
        <v>5</v>
      </c>
      <c r="G20" s="112" t="s">
        <v>100</v>
      </c>
      <c r="H20" s="112">
        <v>2</v>
      </c>
      <c r="I20" s="112">
        <v>834</v>
      </c>
      <c r="J20" s="112">
        <v>601</v>
      </c>
      <c r="K20" s="112" t="s">
        <v>100</v>
      </c>
      <c r="L20" s="112" t="s">
        <v>100</v>
      </c>
    </row>
    <row r="21" spans="2:12" s="100" customFormat="1" ht="14.1" hidden="1" customHeight="1" outlineLevel="1" x14ac:dyDescent="0.25">
      <c r="B21" s="101" t="s">
        <v>302</v>
      </c>
      <c r="C21" s="112">
        <v>7742</v>
      </c>
      <c r="D21" s="112">
        <v>85</v>
      </c>
      <c r="E21" s="112">
        <v>84</v>
      </c>
      <c r="F21" s="112">
        <v>174</v>
      </c>
      <c r="G21" s="112">
        <v>101</v>
      </c>
      <c r="H21" s="112">
        <v>235</v>
      </c>
      <c r="I21" s="112">
        <v>3544</v>
      </c>
      <c r="J21" s="112">
        <v>2711</v>
      </c>
      <c r="K21" s="112">
        <v>1374</v>
      </c>
      <c r="L21" s="112">
        <v>76</v>
      </c>
    </row>
    <row r="22" spans="2:12" s="100" customFormat="1" ht="14.1" hidden="1" customHeight="1" outlineLevel="1" x14ac:dyDescent="0.25">
      <c r="B22" s="101" t="s">
        <v>303</v>
      </c>
      <c r="C22" s="112">
        <v>7937</v>
      </c>
      <c r="D22" s="112">
        <v>6</v>
      </c>
      <c r="E22" s="112">
        <v>93</v>
      </c>
      <c r="F22" s="112">
        <v>124</v>
      </c>
      <c r="G22" s="112">
        <v>72</v>
      </c>
      <c r="H22" s="112">
        <v>208</v>
      </c>
      <c r="I22" s="112">
        <v>1959</v>
      </c>
      <c r="J22" s="112">
        <v>1002</v>
      </c>
      <c r="K22" s="112">
        <v>1224</v>
      </c>
      <c r="L22" s="112">
        <v>172</v>
      </c>
    </row>
    <row r="23" spans="2:12" s="100" customFormat="1" ht="14.1" hidden="1" customHeight="1" outlineLevel="1" x14ac:dyDescent="0.25">
      <c r="B23" s="101" t="s">
        <v>304</v>
      </c>
      <c r="C23" s="112">
        <v>13101</v>
      </c>
      <c r="D23" s="112">
        <v>381</v>
      </c>
      <c r="E23" s="112">
        <v>52</v>
      </c>
      <c r="F23" s="112">
        <v>567</v>
      </c>
      <c r="G23" s="112">
        <v>104</v>
      </c>
      <c r="H23" s="112">
        <v>179</v>
      </c>
      <c r="I23" s="112">
        <v>4944</v>
      </c>
      <c r="J23" s="112">
        <v>5280</v>
      </c>
      <c r="K23" s="112">
        <v>1417</v>
      </c>
      <c r="L23" s="112">
        <v>576</v>
      </c>
    </row>
    <row r="24" spans="2:12" s="100" customFormat="1" ht="14.1" hidden="1" customHeight="1" outlineLevel="1" x14ac:dyDescent="0.25">
      <c r="B24" s="101" t="s">
        <v>305</v>
      </c>
      <c r="C24" s="112">
        <v>10649</v>
      </c>
      <c r="D24" s="112">
        <v>129</v>
      </c>
      <c r="E24" s="112">
        <v>564</v>
      </c>
      <c r="F24" s="112">
        <v>399</v>
      </c>
      <c r="G24" s="112">
        <v>300</v>
      </c>
      <c r="H24" s="112">
        <v>290</v>
      </c>
      <c r="I24" s="112">
        <v>6362</v>
      </c>
      <c r="J24" s="112">
        <v>4128</v>
      </c>
      <c r="K24" s="112">
        <v>1340</v>
      </c>
      <c r="L24" s="112">
        <v>167</v>
      </c>
    </row>
    <row r="25" spans="2:12" s="100" customFormat="1" ht="14.1" hidden="1" customHeight="1" outlineLevel="1" x14ac:dyDescent="0.25">
      <c r="B25" s="101" t="s">
        <v>306</v>
      </c>
      <c r="C25" s="112">
        <v>4625</v>
      </c>
      <c r="D25" s="112">
        <v>65</v>
      </c>
      <c r="E25" s="112">
        <v>130</v>
      </c>
      <c r="F25" s="112">
        <v>208</v>
      </c>
      <c r="G25" s="112">
        <v>40</v>
      </c>
      <c r="H25" s="112">
        <v>40</v>
      </c>
      <c r="I25" s="112">
        <v>1794</v>
      </c>
      <c r="J25" s="112">
        <v>1218</v>
      </c>
      <c r="K25" s="112">
        <v>1280</v>
      </c>
      <c r="L25" s="112">
        <v>96</v>
      </c>
    </row>
    <row r="26" spans="2:12" s="100" customFormat="1" ht="14.1" hidden="1" customHeight="1" outlineLevel="1" x14ac:dyDescent="0.25">
      <c r="B26" s="101" t="s">
        <v>307</v>
      </c>
      <c r="C26" s="112">
        <v>20220</v>
      </c>
      <c r="D26" s="112">
        <v>655</v>
      </c>
      <c r="E26" s="112">
        <v>715</v>
      </c>
      <c r="F26" s="112">
        <v>1240</v>
      </c>
      <c r="G26" s="112">
        <v>228</v>
      </c>
      <c r="H26" s="112">
        <v>546</v>
      </c>
      <c r="I26" s="112">
        <v>11680</v>
      </c>
      <c r="J26" s="112">
        <v>10404</v>
      </c>
      <c r="K26" s="112">
        <v>2563</v>
      </c>
      <c r="L26" s="112">
        <v>567</v>
      </c>
    </row>
    <row r="27" spans="2:12" s="100" customFormat="1" ht="14.1" hidden="1" customHeight="1" outlineLevel="1" x14ac:dyDescent="0.25">
      <c r="B27" s="101" t="s">
        <v>308</v>
      </c>
      <c r="C27" s="112">
        <v>9236</v>
      </c>
      <c r="D27" s="112">
        <v>165</v>
      </c>
      <c r="E27" s="112">
        <v>4</v>
      </c>
      <c r="F27" s="112">
        <v>40</v>
      </c>
      <c r="G27" s="112">
        <v>36</v>
      </c>
      <c r="H27" s="112">
        <v>42</v>
      </c>
      <c r="I27" s="112">
        <v>4501</v>
      </c>
      <c r="J27" s="112">
        <v>1756</v>
      </c>
      <c r="K27" s="112">
        <v>611</v>
      </c>
      <c r="L27" s="112">
        <v>7</v>
      </c>
    </row>
    <row r="28" spans="2:12" s="100" customFormat="1" ht="14.1" hidden="1" customHeight="1" outlineLevel="1" x14ac:dyDescent="0.25">
      <c r="B28" s="101" t="s">
        <v>309</v>
      </c>
      <c r="C28" s="112">
        <v>9680</v>
      </c>
      <c r="D28" s="112">
        <v>138</v>
      </c>
      <c r="E28" s="112">
        <v>17</v>
      </c>
      <c r="F28" s="112">
        <v>128</v>
      </c>
      <c r="G28" s="112">
        <v>53</v>
      </c>
      <c r="H28" s="112">
        <v>126</v>
      </c>
      <c r="I28" s="112">
        <v>3659</v>
      </c>
      <c r="J28" s="112">
        <v>1921</v>
      </c>
      <c r="K28" s="112">
        <v>1393</v>
      </c>
      <c r="L28" s="112">
        <v>146</v>
      </c>
    </row>
    <row r="29" spans="2:12" s="100" customFormat="1" ht="14.1" hidden="1" customHeight="1" outlineLevel="1" x14ac:dyDescent="0.25">
      <c r="B29" s="101" t="s">
        <v>310</v>
      </c>
      <c r="C29" s="112">
        <v>8935</v>
      </c>
      <c r="D29" s="112">
        <v>364</v>
      </c>
      <c r="E29" s="112">
        <v>208</v>
      </c>
      <c r="F29" s="112">
        <v>653</v>
      </c>
      <c r="G29" s="112">
        <v>102</v>
      </c>
      <c r="H29" s="112">
        <v>240</v>
      </c>
      <c r="I29" s="112">
        <v>5085</v>
      </c>
      <c r="J29" s="112">
        <v>4020</v>
      </c>
      <c r="K29" s="112">
        <v>1221</v>
      </c>
      <c r="L29" s="112">
        <v>115</v>
      </c>
    </row>
    <row r="30" spans="2:12" s="100" customFormat="1" ht="14.1" hidden="1" customHeight="1" outlineLevel="1" x14ac:dyDescent="0.25">
      <c r="B30" s="101" t="s">
        <v>311</v>
      </c>
      <c r="C30" s="112">
        <v>23628</v>
      </c>
      <c r="D30" s="112">
        <v>164</v>
      </c>
      <c r="E30" s="112">
        <v>84</v>
      </c>
      <c r="F30" s="112">
        <v>145</v>
      </c>
      <c r="G30" s="112">
        <v>49</v>
      </c>
      <c r="H30" s="112">
        <v>326</v>
      </c>
      <c r="I30" s="112">
        <v>9462</v>
      </c>
      <c r="J30" s="112">
        <v>6389</v>
      </c>
      <c r="K30" s="112">
        <v>2024</v>
      </c>
      <c r="L30" s="112">
        <v>451</v>
      </c>
    </row>
    <row r="31" spans="2:12" s="100" customFormat="1" ht="14.1" hidden="1" customHeight="1" outlineLevel="1" x14ac:dyDescent="0.25">
      <c r="B31" s="101" t="s">
        <v>312</v>
      </c>
      <c r="C31" s="112">
        <v>3770</v>
      </c>
      <c r="D31" s="112">
        <v>269</v>
      </c>
      <c r="E31" s="112">
        <v>107</v>
      </c>
      <c r="F31" s="112">
        <v>420</v>
      </c>
      <c r="G31" s="112">
        <v>16</v>
      </c>
      <c r="H31" s="112">
        <v>42</v>
      </c>
      <c r="I31" s="112">
        <v>1913</v>
      </c>
      <c r="J31" s="112">
        <v>855</v>
      </c>
      <c r="K31" s="112">
        <v>311</v>
      </c>
      <c r="L31" s="112">
        <v>107</v>
      </c>
    </row>
    <row r="32" spans="2:12" s="100" customFormat="1" ht="14.1" hidden="1" customHeight="1" outlineLevel="1" x14ac:dyDescent="0.25">
      <c r="B32" s="101" t="s">
        <v>313</v>
      </c>
      <c r="C32" s="112">
        <v>5152</v>
      </c>
      <c r="D32" s="112">
        <v>68</v>
      </c>
      <c r="E32" s="112">
        <v>149</v>
      </c>
      <c r="F32" s="112">
        <v>235</v>
      </c>
      <c r="G32" s="112">
        <v>46</v>
      </c>
      <c r="H32" s="112">
        <v>27</v>
      </c>
      <c r="I32" s="112">
        <v>1931</v>
      </c>
      <c r="J32" s="112">
        <v>2072</v>
      </c>
      <c r="K32" s="112">
        <v>1977</v>
      </c>
      <c r="L32" s="112">
        <v>24</v>
      </c>
    </row>
    <row r="33" spans="2:12" s="100" customFormat="1" ht="14.1" hidden="1" customHeight="1" outlineLevel="1" x14ac:dyDescent="0.25">
      <c r="B33" s="101" t="s">
        <v>314</v>
      </c>
      <c r="C33" s="112">
        <v>6147</v>
      </c>
      <c r="D33" s="112">
        <v>18</v>
      </c>
      <c r="E33" s="112">
        <v>37</v>
      </c>
      <c r="F33" s="112">
        <v>54</v>
      </c>
      <c r="G33" s="112">
        <v>69</v>
      </c>
      <c r="H33" s="112">
        <v>58</v>
      </c>
      <c r="I33" s="112">
        <v>2379</v>
      </c>
      <c r="J33" s="112">
        <v>1398</v>
      </c>
      <c r="K33" s="112">
        <v>508</v>
      </c>
      <c r="L33" s="112">
        <v>57</v>
      </c>
    </row>
    <row r="34" spans="2:12" s="100" customFormat="1" ht="14.1" hidden="1" customHeight="1" outlineLevel="1" x14ac:dyDescent="0.25">
      <c r="B34" s="101" t="s">
        <v>315</v>
      </c>
      <c r="C34" s="112">
        <v>6849</v>
      </c>
      <c r="D34" s="112">
        <v>153</v>
      </c>
      <c r="E34" s="112">
        <v>168</v>
      </c>
      <c r="F34" s="112">
        <v>116</v>
      </c>
      <c r="G34" s="112">
        <v>203</v>
      </c>
      <c r="H34" s="112">
        <v>122</v>
      </c>
      <c r="I34" s="112">
        <v>3645</v>
      </c>
      <c r="J34" s="112">
        <v>1977</v>
      </c>
      <c r="K34" s="112">
        <v>910</v>
      </c>
      <c r="L34" s="112">
        <v>39</v>
      </c>
    </row>
    <row r="35" spans="2:12" s="1" customFormat="1" ht="14.1" customHeight="1" collapsed="1" x14ac:dyDescent="0.2">
      <c r="B35" s="102" t="s">
        <v>57</v>
      </c>
      <c r="C35" s="14">
        <v>5447</v>
      </c>
      <c r="D35" s="14">
        <v>6</v>
      </c>
      <c r="E35" s="14">
        <v>4</v>
      </c>
      <c r="F35" s="14">
        <v>29</v>
      </c>
      <c r="G35" s="14">
        <v>10</v>
      </c>
      <c r="H35" s="14">
        <v>87</v>
      </c>
      <c r="I35" s="14">
        <v>2653</v>
      </c>
      <c r="J35" s="14">
        <v>633</v>
      </c>
      <c r="K35" s="14">
        <v>180</v>
      </c>
      <c r="L35" s="14">
        <v>5</v>
      </c>
    </row>
    <row r="36" spans="2:12" s="1" customFormat="1" ht="14.1" customHeight="1" x14ac:dyDescent="0.2">
      <c r="B36" s="102" t="s">
        <v>58</v>
      </c>
      <c r="C36" s="14">
        <v>13947</v>
      </c>
      <c r="D36" s="14">
        <v>216</v>
      </c>
      <c r="E36" s="14">
        <v>76</v>
      </c>
      <c r="F36" s="14">
        <v>465</v>
      </c>
      <c r="G36" s="14">
        <v>113</v>
      </c>
      <c r="H36" s="14">
        <v>389</v>
      </c>
      <c r="I36" s="14">
        <v>9072</v>
      </c>
      <c r="J36" s="14">
        <v>5320</v>
      </c>
      <c r="K36" s="14">
        <v>3327</v>
      </c>
      <c r="L36" s="14">
        <v>1240</v>
      </c>
    </row>
    <row r="37" spans="2:12" s="1" customFormat="1" ht="14.1" customHeight="1" x14ac:dyDescent="0.2">
      <c r="B37" s="104" t="s">
        <v>49</v>
      </c>
      <c r="C37" s="14">
        <v>44847</v>
      </c>
      <c r="D37" s="14">
        <v>521</v>
      </c>
      <c r="E37" s="14">
        <v>398</v>
      </c>
      <c r="F37" s="14">
        <v>1379</v>
      </c>
      <c r="G37" s="14">
        <v>579</v>
      </c>
      <c r="H37" s="14">
        <v>899</v>
      </c>
      <c r="I37" s="14">
        <v>25604</v>
      </c>
      <c r="J37" s="14">
        <v>15746</v>
      </c>
      <c r="K37" s="14">
        <v>4603</v>
      </c>
      <c r="L37" s="14">
        <v>800</v>
      </c>
    </row>
    <row r="38" spans="2:12" s="1" customFormat="1" ht="14.1" customHeight="1" x14ac:dyDescent="0.2">
      <c r="B38" s="102" t="s">
        <v>50</v>
      </c>
      <c r="C38" s="79">
        <f>+C39+C40+C41</f>
        <v>187067</v>
      </c>
      <c r="D38" s="79">
        <f t="shared" ref="D38:L38" si="1">+D39+D40+D41</f>
        <v>2140</v>
      </c>
      <c r="E38" s="79">
        <f t="shared" si="1"/>
        <v>927</v>
      </c>
      <c r="F38" s="79">
        <f t="shared" si="1"/>
        <v>3281</v>
      </c>
      <c r="G38" s="79">
        <f t="shared" si="1"/>
        <v>1763</v>
      </c>
      <c r="H38" s="79">
        <f t="shared" si="1"/>
        <v>2219</v>
      </c>
      <c r="I38" s="79">
        <f t="shared" si="1"/>
        <v>65278</v>
      </c>
      <c r="J38" s="79">
        <f t="shared" si="1"/>
        <v>52238</v>
      </c>
      <c r="K38" s="79">
        <f t="shared" si="1"/>
        <v>15324</v>
      </c>
      <c r="L38" s="79">
        <f t="shared" si="1"/>
        <v>2120</v>
      </c>
    </row>
    <row r="39" spans="2:12" s="1" customFormat="1" ht="14.1" hidden="1" customHeight="1" outlineLevel="1" x14ac:dyDescent="0.2">
      <c r="B39" s="101" t="s">
        <v>316</v>
      </c>
      <c r="C39" s="112">
        <v>10932</v>
      </c>
      <c r="D39" s="112">
        <v>150</v>
      </c>
      <c r="E39" s="112">
        <v>126</v>
      </c>
      <c r="F39" s="112">
        <v>497</v>
      </c>
      <c r="G39" s="112">
        <v>199</v>
      </c>
      <c r="H39" s="112">
        <v>23</v>
      </c>
      <c r="I39" s="112">
        <v>5348</v>
      </c>
      <c r="J39" s="112">
        <v>7180</v>
      </c>
      <c r="K39" s="112">
        <v>1817</v>
      </c>
      <c r="L39" s="112">
        <v>257</v>
      </c>
    </row>
    <row r="40" spans="2:12" s="1" customFormat="1" ht="14.1" hidden="1" customHeight="1" outlineLevel="1" x14ac:dyDescent="0.2">
      <c r="B40" s="101" t="s">
        <v>317</v>
      </c>
      <c r="C40" s="112">
        <v>47372</v>
      </c>
      <c r="D40" s="112">
        <v>627</v>
      </c>
      <c r="E40" s="112">
        <v>571</v>
      </c>
      <c r="F40" s="112">
        <v>1401</v>
      </c>
      <c r="G40" s="112">
        <v>800</v>
      </c>
      <c r="H40" s="112">
        <v>683</v>
      </c>
      <c r="I40" s="112">
        <v>20035</v>
      </c>
      <c r="J40" s="112">
        <v>18856</v>
      </c>
      <c r="K40" s="112">
        <v>5231</v>
      </c>
      <c r="L40" s="112">
        <v>973</v>
      </c>
    </row>
    <row r="41" spans="2:12" s="1" customFormat="1" ht="14.1" hidden="1" customHeight="1" outlineLevel="1" x14ac:dyDescent="0.2">
      <c r="B41" s="101" t="s">
        <v>318</v>
      </c>
      <c r="C41" s="112">
        <v>128763</v>
      </c>
      <c r="D41" s="112">
        <v>1363</v>
      </c>
      <c r="E41" s="112">
        <v>230</v>
      </c>
      <c r="F41" s="112">
        <v>1383</v>
      </c>
      <c r="G41" s="112">
        <v>764</v>
      </c>
      <c r="H41" s="112">
        <v>1513</v>
      </c>
      <c r="I41" s="112">
        <v>39895</v>
      </c>
      <c r="J41" s="112">
        <v>26202</v>
      </c>
      <c r="K41" s="112">
        <v>8276</v>
      </c>
      <c r="L41" s="112">
        <v>890</v>
      </c>
    </row>
    <row r="42" spans="2:12" ht="14.1" customHeight="1" collapsed="1" x14ac:dyDescent="0.2">
      <c r="B42" s="10" t="s">
        <v>51</v>
      </c>
      <c r="C42" s="14">
        <v>51847</v>
      </c>
      <c r="D42" s="14">
        <v>525</v>
      </c>
      <c r="E42" s="14">
        <v>693</v>
      </c>
      <c r="F42" s="14">
        <v>3415</v>
      </c>
      <c r="G42" s="14">
        <v>422</v>
      </c>
      <c r="H42" s="14">
        <v>903</v>
      </c>
      <c r="I42" s="14">
        <v>25536</v>
      </c>
      <c r="J42" s="14">
        <v>9041</v>
      </c>
      <c r="K42" s="14">
        <v>4422</v>
      </c>
      <c r="L42" s="14">
        <v>456</v>
      </c>
    </row>
    <row r="43" spans="2:12" ht="14.1" customHeight="1" x14ac:dyDescent="0.2">
      <c r="B43" s="10" t="s">
        <v>52</v>
      </c>
      <c r="C43" s="14">
        <v>60621</v>
      </c>
      <c r="D43" s="14">
        <v>1398</v>
      </c>
      <c r="E43" s="14">
        <v>765</v>
      </c>
      <c r="F43" s="14">
        <v>1041</v>
      </c>
      <c r="G43" s="14">
        <v>120</v>
      </c>
      <c r="H43" s="14">
        <v>516</v>
      </c>
      <c r="I43" s="14">
        <v>12371</v>
      </c>
      <c r="J43" s="14">
        <v>15815</v>
      </c>
      <c r="K43" s="14">
        <v>5798</v>
      </c>
      <c r="L43" s="14">
        <v>1076</v>
      </c>
    </row>
    <row r="44" spans="2:12" ht="14.1" customHeight="1" x14ac:dyDescent="0.2">
      <c r="B44" s="10" t="s">
        <v>61</v>
      </c>
      <c r="C44" s="14">
        <v>51362</v>
      </c>
      <c r="D44" s="14">
        <v>416</v>
      </c>
      <c r="E44" s="14">
        <v>147</v>
      </c>
      <c r="F44" s="14">
        <v>289</v>
      </c>
      <c r="G44" s="14">
        <v>172</v>
      </c>
      <c r="H44" s="14">
        <v>1636</v>
      </c>
      <c r="I44" s="14">
        <v>24044</v>
      </c>
      <c r="J44" s="14">
        <v>8904</v>
      </c>
      <c r="K44" s="14">
        <v>7029</v>
      </c>
      <c r="L44" s="14">
        <v>1119</v>
      </c>
    </row>
    <row r="45" spans="2:12" ht="14.1" customHeight="1" x14ac:dyDescent="0.2">
      <c r="B45" s="10" t="s">
        <v>60</v>
      </c>
      <c r="C45" s="14">
        <v>50174</v>
      </c>
      <c r="D45" s="14">
        <v>106</v>
      </c>
      <c r="E45" s="14">
        <v>180</v>
      </c>
      <c r="F45" s="14">
        <v>4481</v>
      </c>
      <c r="G45" s="14">
        <v>494</v>
      </c>
      <c r="H45" s="14">
        <v>10874</v>
      </c>
      <c r="I45" s="14">
        <v>31322</v>
      </c>
      <c r="J45" s="14">
        <v>15442</v>
      </c>
      <c r="K45" s="14">
        <v>12670</v>
      </c>
      <c r="L45" s="14">
        <v>2721</v>
      </c>
    </row>
    <row r="46" spans="2:12" ht="14.1" customHeight="1" x14ac:dyDescent="0.2">
      <c r="B46" s="10" t="s">
        <v>59</v>
      </c>
      <c r="C46" s="14">
        <v>3563</v>
      </c>
      <c r="D46" s="14">
        <v>22</v>
      </c>
      <c r="E46" s="14">
        <v>14</v>
      </c>
      <c r="F46" s="14">
        <v>258</v>
      </c>
      <c r="G46" s="14">
        <v>142</v>
      </c>
      <c r="H46" s="14">
        <v>268</v>
      </c>
      <c r="I46" s="14">
        <v>2303</v>
      </c>
      <c r="J46" s="14">
        <v>1445</v>
      </c>
      <c r="K46" s="14">
        <v>996</v>
      </c>
      <c r="L46" s="14">
        <v>336</v>
      </c>
    </row>
    <row r="47" spans="2:12" ht="14.1" customHeight="1" x14ac:dyDescent="0.2">
      <c r="B47" s="10" t="s">
        <v>62</v>
      </c>
      <c r="C47" s="14">
        <v>49472</v>
      </c>
      <c r="D47" s="14">
        <v>538</v>
      </c>
      <c r="E47" s="14">
        <v>377</v>
      </c>
      <c r="F47" s="14">
        <v>3220</v>
      </c>
      <c r="G47" s="14">
        <v>5640</v>
      </c>
      <c r="H47" s="14">
        <v>2640</v>
      </c>
      <c r="I47" s="14">
        <v>20768</v>
      </c>
      <c r="J47" s="14">
        <v>15695</v>
      </c>
      <c r="K47" s="14">
        <v>8562</v>
      </c>
      <c r="L47" s="14">
        <v>1608</v>
      </c>
    </row>
    <row r="48" spans="2:12" ht="14.1" customHeight="1" x14ac:dyDescent="0.2">
      <c r="B48" s="10" t="s">
        <v>63</v>
      </c>
      <c r="C48" s="14">
        <v>90938</v>
      </c>
      <c r="D48" s="14">
        <v>928</v>
      </c>
      <c r="E48" s="14">
        <v>209</v>
      </c>
      <c r="F48" s="14">
        <v>619</v>
      </c>
      <c r="G48" s="14">
        <v>165</v>
      </c>
      <c r="H48" s="14">
        <v>622</v>
      </c>
      <c r="I48" s="14">
        <v>15784</v>
      </c>
      <c r="J48" s="14">
        <v>10365</v>
      </c>
      <c r="K48" s="14">
        <v>4050</v>
      </c>
      <c r="L48" s="14">
        <v>668</v>
      </c>
    </row>
    <row r="49" spans="2:12" ht="14.1" customHeight="1" x14ac:dyDescent="0.2">
      <c r="B49" s="10" t="s">
        <v>69</v>
      </c>
      <c r="C49" s="14">
        <v>4645</v>
      </c>
      <c r="D49" s="14">
        <v>18</v>
      </c>
      <c r="E49" s="14">
        <v>45</v>
      </c>
      <c r="F49" s="14">
        <v>203</v>
      </c>
      <c r="G49" s="14">
        <v>43</v>
      </c>
      <c r="H49" s="14">
        <v>758</v>
      </c>
      <c r="I49" s="14">
        <v>1749</v>
      </c>
      <c r="J49" s="14">
        <v>902</v>
      </c>
      <c r="K49" s="14">
        <v>1120</v>
      </c>
      <c r="L49" s="14">
        <v>117</v>
      </c>
    </row>
    <row r="50" spans="2:12" ht="14.1" customHeight="1" x14ac:dyDescent="0.2">
      <c r="B50" s="10" t="s">
        <v>64</v>
      </c>
      <c r="C50" s="14">
        <v>11553</v>
      </c>
      <c r="D50" s="14">
        <v>539</v>
      </c>
      <c r="E50" s="14">
        <v>624</v>
      </c>
      <c r="F50" s="14">
        <v>586</v>
      </c>
      <c r="G50" s="14">
        <v>675</v>
      </c>
      <c r="H50" s="14">
        <v>1368</v>
      </c>
      <c r="I50" s="14">
        <v>5363</v>
      </c>
      <c r="J50" s="14">
        <v>4218</v>
      </c>
      <c r="K50" s="14">
        <v>5022</v>
      </c>
      <c r="L50" s="14">
        <v>414</v>
      </c>
    </row>
    <row r="51" spans="2:12" ht="14.1" customHeight="1" x14ac:dyDescent="0.2">
      <c r="B51" s="10" t="s">
        <v>65</v>
      </c>
      <c r="C51" s="14">
        <v>73877</v>
      </c>
      <c r="D51" s="14">
        <v>5202</v>
      </c>
      <c r="E51" s="14">
        <v>1177</v>
      </c>
      <c r="F51" s="14">
        <v>2137</v>
      </c>
      <c r="G51" s="14">
        <v>1014</v>
      </c>
      <c r="H51" s="14">
        <v>2837</v>
      </c>
      <c r="I51" s="14">
        <v>29315</v>
      </c>
      <c r="J51" s="14">
        <v>23465</v>
      </c>
      <c r="K51" s="14">
        <v>19958</v>
      </c>
      <c r="L51" s="14">
        <v>3365</v>
      </c>
    </row>
    <row r="52" spans="2:12" ht="14.1" customHeight="1" x14ac:dyDescent="0.2">
      <c r="B52" s="10" t="s">
        <v>66</v>
      </c>
      <c r="C52" s="14">
        <v>4456</v>
      </c>
      <c r="D52" s="14">
        <v>67</v>
      </c>
      <c r="E52" s="14">
        <v>48</v>
      </c>
      <c r="F52" s="14">
        <v>215</v>
      </c>
      <c r="G52" s="14">
        <v>85</v>
      </c>
      <c r="H52" s="14">
        <v>449</v>
      </c>
      <c r="I52" s="14">
        <v>2884</v>
      </c>
      <c r="J52" s="14">
        <v>2727</v>
      </c>
      <c r="K52" s="14">
        <v>1250</v>
      </c>
      <c r="L52" s="14">
        <v>129</v>
      </c>
    </row>
    <row r="53" spans="2:12" ht="14.1" customHeight="1" x14ac:dyDescent="0.2">
      <c r="B53" s="10" t="s">
        <v>67</v>
      </c>
      <c r="C53" s="14">
        <v>8955</v>
      </c>
      <c r="D53" s="14">
        <v>765</v>
      </c>
      <c r="E53" s="14">
        <v>216</v>
      </c>
      <c r="F53" s="14">
        <v>521</v>
      </c>
      <c r="G53" s="14">
        <v>393</v>
      </c>
      <c r="H53" s="14">
        <v>781</v>
      </c>
      <c r="I53" s="14">
        <v>4246</v>
      </c>
      <c r="J53" s="14">
        <v>3710</v>
      </c>
      <c r="K53" s="14">
        <v>4114</v>
      </c>
      <c r="L53" s="14">
        <v>583</v>
      </c>
    </row>
    <row r="54" spans="2:12" ht="14.1" customHeight="1" x14ac:dyDescent="0.2">
      <c r="B54" s="88" t="s">
        <v>68</v>
      </c>
      <c r="C54" s="147" t="s">
        <v>100</v>
      </c>
      <c r="D54" s="147" t="s">
        <v>100</v>
      </c>
      <c r="E54" s="147" t="s">
        <v>100</v>
      </c>
      <c r="F54" s="147" t="s">
        <v>100</v>
      </c>
      <c r="G54" s="147" t="s">
        <v>100</v>
      </c>
      <c r="H54" s="147" t="s">
        <v>100</v>
      </c>
      <c r="I54" s="147">
        <v>1</v>
      </c>
      <c r="J54" s="147">
        <v>12</v>
      </c>
      <c r="K54" s="147">
        <v>1</v>
      </c>
      <c r="L54" s="147" t="s">
        <v>100</v>
      </c>
    </row>
    <row r="55" spans="2:12" ht="7.5" customHeight="1" x14ac:dyDescent="0.2"/>
    <row r="56" spans="2:12" ht="12.75" customHeight="1" x14ac:dyDescent="0.2">
      <c r="B56" s="177" t="s">
        <v>134</v>
      </c>
      <c r="C56" s="177"/>
      <c r="D56" s="177"/>
      <c r="E56" s="177"/>
      <c r="F56" s="177"/>
      <c r="G56" s="177"/>
      <c r="H56" s="177"/>
      <c r="I56" s="177"/>
    </row>
    <row r="57" spans="2:12" ht="13.9" customHeight="1" x14ac:dyDescent="0.2">
      <c r="B57" s="21"/>
      <c r="C57" s="21"/>
      <c r="D57" s="21"/>
      <c r="E57" s="21"/>
      <c r="F57" s="21"/>
      <c r="G57" s="21"/>
      <c r="H57" s="21"/>
    </row>
  </sheetData>
  <mergeCells count="13">
    <mergeCell ref="L5:L6"/>
    <mergeCell ref="B2:L2"/>
    <mergeCell ref="B3:L3"/>
    <mergeCell ref="B56:I56"/>
    <mergeCell ref="I5:I6"/>
    <mergeCell ref="J5:J6"/>
    <mergeCell ref="K5:K6"/>
    <mergeCell ref="C5:C6"/>
    <mergeCell ref="D5:D6"/>
    <mergeCell ref="F5:F6"/>
    <mergeCell ref="G5:G6"/>
    <mergeCell ref="H5:H6"/>
    <mergeCell ref="E5:E6"/>
  </mergeCells>
  <printOptions horizontalCentered="1"/>
  <pageMargins left="0" right="0" top="0.78740157480314965" bottom="0.19685039370078741"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L57"/>
  <sheetViews>
    <sheetView workbookViewId="0"/>
  </sheetViews>
  <sheetFormatPr defaultColWidth="9.140625" defaultRowHeight="13.5" customHeight="1" outlineLevelRow="1" x14ac:dyDescent="0.2"/>
  <cols>
    <col min="1" max="1" width="3.140625" style="10" customWidth="1"/>
    <col min="2" max="2" width="58.42578125" style="10" customWidth="1"/>
    <col min="3" max="3" width="8.42578125" style="11" customWidth="1"/>
    <col min="4" max="6" width="11" style="11" customWidth="1"/>
    <col min="7" max="7" width="9.28515625" style="11" customWidth="1"/>
    <col min="8" max="8" width="7.42578125" style="10" customWidth="1"/>
    <col min="9" max="11" width="8.5703125" style="10" customWidth="1"/>
    <col min="12" max="12" width="7.140625" style="10" customWidth="1"/>
    <col min="13" max="147" width="9.140625" style="10"/>
    <col min="148" max="148" width="51.140625" style="10" customWidth="1"/>
    <col min="149" max="156" width="9.7109375" style="10" customWidth="1"/>
    <col min="157" max="403" width="9.140625" style="10"/>
    <col min="404" max="404" width="51.140625" style="10" customWidth="1"/>
    <col min="405" max="412" width="9.7109375" style="10" customWidth="1"/>
    <col min="413" max="659" width="9.140625" style="10"/>
    <col min="660" max="660" width="51.140625" style="10" customWidth="1"/>
    <col min="661" max="668" width="9.7109375" style="10" customWidth="1"/>
    <col min="669" max="915" width="9.140625" style="10"/>
    <col min="916" max="916" width="51.140625" style="10" customWidth="1"/>
    <col min="917" max="924" width="9.7109375" style="10" customWidth="1"/>
    <col min="925" max="1171" width="9.140625" style="10"/>
    <col min="1172" max="1172" width="51.140625" style="10" customWidth="1"/>
    <col min="1173" max="1180" width="9.7109375" style="10" customWidth="1"/>
    <col min="1181" max="1427" width="9.140625" style="10"/>
    <col min="1428" max="1428" width="51.140625" style="10" customWidth="1"/>
    <col min="1429" max="1436" width="9.7109375" style="10" customWidth="1"/>
    <col min="1437" max="1683" width="9.140625" style="10"/>
    <col min="1684" max="1684" width="51.140625" style="10" customWidth="1"/>
    <col min="1685" max="1692" width="9.7109375" style="10" customWidth="1"/>
    <col min="1693" max="1939" width="9.140625" style="10"/>
    <col min="1940" max="1940" width="51.140625" style="10" customWidth="1"/>
    <col min="1941" max="1948" width="9.7109375" style="10" customWidth="1"/>
    <col min="1949" max="2195" width="9.140625" style="10"/>
    <col min="2196" max="2196" width="51.140625" style="10" customWidth="1"/>
    <col min="2197" max="2204" width="9.7109375" style="10" customWidth="1"/>
    <col min="2205" max="2451" width="9.140625" style="10"/>
    <col min="2452" max="2452" width="51.140625" style="10" customWidth="1"/>
    <col min="2453" max="2460" width="9.7109375" style="10" customWidth="1"/>
    <col min="2461" max="2707" width="9.140625" style="10"/>
    <col min="2708" max="2708" width="51.140625" style="10" customWidth="1"/>
    <col min="2709" max="2716" width="9.7109375" style="10" customWidth="1"/>
    <col min="2717" max="2963" width="9.140625" style="10"/>
    <col min="2964" max="2964" width="51.140625" style="10" customWidth="1"/>
    <col min="2965" max="2972" width="9.7109375" style="10" customWidth="1"/>
    <col min="2973" max="3219" width="9.140625" style="10"/>
    <col min="3220" max="3220" width="51.140625" style="10" customWidth="1"/>
    <col min="3221" max="3228" width="9.7109375" style="10" customWidth="1"/>
    <col min="3229" max="3475" width="9.140625" style="10"/>
    <col min="3476" max="3476" width="51.140625" style="10" customWidth="1"/>
    <col min="3477" max="3484" width="9.7109375" style="10" customWidth="1"/>
    <col min="3485" max="3731" width="9.140625" style="10"/>
    <col min="3732" max="3732" width="51.140625" style="10" customWidth="1"/>
    <col min="3733" max="3740" width="9.7109375" style="10" customWidth="1"/>
    <col min="3741" max="3987" width="9.140625" style="10"/>
    <col min="3988" max="3988" width="51.140625" style="10" customWidth="1"/>
    <col min="3989" max="3996" width="9.7109375" style="10" customWidth="1"/>
    <col min="3997" max="4243" width="9.140625" style="10"/>
    <col min="4244" max="4244" width="51.140625" style="10" customWidth="1"/>
    <col min="4245" max="4252" width="9.7109375" style="10" customWidth="1"/>
    <col min="4253" max="4499" width="9.140625" style="10"/>
    <col min="4500" max="4500" width="51.140625" style="10" customWidth="1"/>
    <col min="4501" max="4508" width="9.7109375" style="10" customWidth="1"/>
    <col min="4509" max="4755" width="9.140625" style="10"/>
    <col min="4756" max="4756" width="51.140625" style="10" customWidth="1"/>
    <col min="4757" max="4764" width="9.7109375" style="10" customWidth="1"/>
    <col min="4765" max="5011" width="9.140625" style="10"/>
    <col min="5012" max="5012" width="51.140625" style="10" customWidth="1"/>
    <col min="5013" max="5020" width="9.7109375" style="10" customWidth="1"/>
    <col min="5021" max="5267" width="9.140625" style="10"/>
    <col min="5268" max="5268" width="51.140625" style="10" customWidth="1"/>
    <col min="5269" max="5276" width="9.7109375" style="10" customWidth="1"/>
    <col min="5277" max="5523" width="9.140625" style="10"/>
    <col min="5524" max="5524" width="51.140625" style="10" customWidth="1"/>
    <col min="5525" max="5532" width="9.7109375" style="10" customWidth="1"/>
    <col min="5533" max="5779" width="9.140625" style="10"/>
    <col min="5780" max="5780" width="51.140625" style="10" customWidth="1"/>
    <col min="5781" max="5788" width="9.7109375" style="10" customWidth="1"/>
    <col min="5789" max="6035" width="9.140625" style="10"/>
    <col min="6036" max="6036" width="51.140625" style="10" customWidth="1"/>
    <col min="6037" max="6044" width="9.7109375" style="10" customWidth="1"/>
    <col min="6045" max="6291" width="9.140625" style="10"/>
    <col min="6292" max="6292" width="51.140625" style="10" customWidth="1"/>
    <col min="6293" max="6300" width="9.7109375" style="10" customWidth="1"/>
    <col min="6301" max="6547" width="9.140625" style="10"/>
    <col min="6548" max="6548" width="51.140625" style="10" customWidth="1"/>
    <col min="6549" max="6556" width="9.7109375" style="10" customWidth="1"/>
    <col min="6557" max="6803" width="9.140625" style="10"/>
    <col min="6804" max="6804" width="51.140625" style="10" customWidth="1"/>
    <col min="6805" max="6812" width="9.7109375" style="10" customWidth="1"/>
    <col min="6813" max="7059" width="9.140625" style="10"/>
    <col min="7060" max="7060" width="51.140625" style="10" customWidth="1"/>
    <col min="7061" max="7068" width="9.7109375" style="10" customWidth="1"/>
    <col min="7069" max="7315" width="9.140625" style="10"/>
    <col min="7316" max="7316" width="51.140625" style="10" customWidth="1"/>
    <col min="7317" max="7324" width="9.7109375" style="10" customWidth="1"/>
    <col min="7325" max="7571" width="9.140625" style="10"/>
    <col min="7572" max="7572" width="51.140625" style="10" customWidth="1"/>
    <col min="7573" max="7580" width="9.7109375" style="10" customWidth="1"/>
    <col min="7581" max="7827" width="9.140625" style="10"/>
    <col min="7828" max="7828" width="51.140625" style="10" customWidth="1"/>
    <col min="7829" max="7836" width="9.7109375" style="10" customWidth="1"/>
    <col min="7837" max="8083" width="9.140625" style="10"/>
    <col min="8084" max="8084" width="51.140625" style="10" customWidth="1"/>
    <col min="8085" max="8092" width="9.7109375" style="10" customWidth="1"/>
    <col min="8093" max="8339" width="9.140625" style="10"/>
    <col min="8340" max="8340" width="51.140625" style="10" customWidth="1"/>
    <col min="8341" max="8348" width="9.7109375" style="10" customWidth="1"/>
    <col min="8349" max="8595" width="9.140625" style="10"/>
    <col min="8596" max="8596" width="51.140625" style="10" customWidth="1"/>
    <col min="8597" max="8604" width="9.7109375" style="10" customWidth="1"/>
    <col min="8605" max="8851" width="9.140625" style="10"/>
    <col min="8852" max="8852" width="51.140625" style="10" customWidth="1"/>
    <col min="8853" max="8860" width="9.7109375" style="10" customWidth="1"/>
    <col min="8861" max="9107" width="9.140625" style="10"/>
    <col min="9108" max="9108" width="51.140625" style="10" customWidth="1"/>
    <col min="9109" max="9116" width="9.7109375" style="10" customWidth="1"/>
    <col min="9117" max="9363" width="9.140625" style="10"/>
    <col min="9364" max="9364" width="51.140625" style="10" customWidth="1"/>
    <col min="9365" max="9372" width="9.7109375" style="10" customWidth="1"/>
    <col min="9373" max="9619" width="9.140625" style="10"/>
    <col min="9620" max="9620" width="51.140625" style="10" customWidth="1"/>
    <col min="9621" max="9628" width="9.7109375" style="10" customWidth="1"/>
    <col min="9629" max="9875" width="9.140625" style="10"/>
    <col min="9876" max="9876" width="51.140625" style="10" customWidth="1"/>
    <col min="9877" max="9884" width="9.7109375" style="10" customWidth="1"/>
    <col min="9885" max="10131" width="9.140625" style="10"/>
    <col min="10132" max="10132" width="51.140625" style="10" customWidth="1"/>
    <col min="10133" max="10140" width="9.7109375" style="10" customWidth="1"/>
    <col min="10141" max="10387" width="9.140625" style="10"/>
    <col min="10388" max="10388" width="51.140625" style="10" customWidth="1"/>
    <col min="10389" max="10396" width="9.7109375" style="10" customWidth="1"/>
    <col min="10397" max="10643" width="9.140625" style="10"/>
    <col min="10644" max="10644" width="51.140625" style="10" customWidth="1"/>
    <col min="10645" max="10652" width="9.7109375" style="10" customWidth="1"/>
    <col min="10653" max="10899" width="9.140625" style="10"/>
    <col min="10900" max="10900" width="51.140625" style="10" customWidth="1"/>
    <col min="10901" max="10908" width="9.7109375" style="10" customWidth="1"/>
    <col min="10909" max="11155" width="9.140625" style="10"/>
    <col min="11156" max="11156" width="51.140625" style="10" customWidth="1"/>
    <col min="11157" max="11164" width="9.7109375" style="10" customWidth="1"/>
    <col min="11165" max="11411" width="9.140625" style="10"/>
    <col min="11412" max="11412" width="51.140625" style="10" customWidth="1"/>
    <col min="11413" max="11420" width="9.7109375" style="10" customWidth="1"/>
    <col min="11421" max="11667" width="9.140625" style="10"/>
    <col min="11668" max="11668" width="51.140625" style="10" customWidth="1"/>
    <col min="11669" max="11676" width="9.7109375" style="10" customWidth="1"/>
    <col min="11677" max="11923" width="9.140625" style="10"/>
    <col min="11924" max="11924" width="51.140625" style="10" customWidth="1"/>
    <col min="11925" max="11932" width="9.7109375" style="10" customWidth="1"/>
    <col min="11933" max="12179" width="9.140625" style="10"/>
    <col min="12180" max="12180" width="51.140625" style="10" customWidth="1"/>
    <col min="12181" max="12188" width="9.7109375" style="10" customWidth="1"/>
    <col min="12189" max="12435" width="9.140625" style="10"/>
    <col min="12436" max="12436" width="51.140625" style="10" customWidth="1"/>
    <col min="12437" max="12444" width="9.7109375" style="10" customWidth="1"/>
    <col min="12445" max="12691" width="9.140625" style="10"/>
    <col min="12692" max="12692" width="51.140625" style="10" customWidth="1"/>
    <col min="12693" max="12700" width="9.7109375" style="10" customWidth="1"/>
    <col min="12701" max="12947" width="9.140625" style="10"/>
    <col min="12948" max="12948" width="51.140625" style="10" customWidth="1"/>
    <col min="12949" max="12956" width="9.7109375" style="10" customWidth="1"/>
    <col min="12957" max="13203" width="9.140625" style="10"/>
    <col min="13204" max="13204" width="51.140625" style="10" customWidth="1"/>
    <col min="13205" max="13212" width="9.7109375" style="10" customWidth="1"/>
    <col min="13213" max="13459" width="9.140625" style="10"/>
    <col min="13460" max="13460" width="51.140625" style="10" customWidth="1"/>
    <col min="13461" max="13468" width="9.7109375" style="10" customWidth="1"/>
    <col min="13469" max="13715" width="9.140625" style="10"/>
    <col min="13716" max="13716" width="51.140625" style="10" customWidth="1"/>
    <col min="13717" max="13724" width="9.7109375" style="10" customWidth="1"/>
    <col min="13725" max="13971" width="9.140625" style="10"/>
    <col min="13972" max="13972" width="51.140625" style="10" customWidth="1"/>
    <col min="13973" max="13980" width="9.7109375" style="10" customWidth="1"/>
    <col min="13981" max="14227" width="9.140625" style="10"/>
    <col min="14228" max="14228" width="51.140625" style="10" customWidth="1"/>
    <col min="14229" max="14236" width="9.7109375" style="10" customWidth="1"/>
    <col min="14237" max="14483" width="9.140625" style="10"/>
    <col min="14484" max="14484" width="51.140625" style="10" customWidth="1"/>
    <col min="14485" max="14492" width="9.7109375" style="10" customWidth="1"/>
    <col min="14493" max="14739" width="9.140625" style="10"/>
    <col min="14740" max="14740" width="51.140625" style="10" customWidth="1"/>
    <col min="14741" max="14748" width="9.7109375" style="10" customWidth="1"/>
    <col min="14749" max="14995" width="9.140625" style="10"/>
    <col min="14996" max="14996" width="51.140625" style="10" customWidth="1"/>
    <col min="14997" max="15004" width="9.7109375" style="10" customWidth="1"/>
    <col min="15005" max="15251" width="9.140625" style="10"/>
    <col min="15252" max="15252" width="51.140625" style="10" customWidth="1"/>
    <col min="15253" max="15260" width="9.7109375" style="10" customWidth="1"/>
    <col min="15261" max="15507" width="9.140625" style="10"/>
    <col min="15508" max="15508" width="51.140625" style="10" customWidth="1"/>
    <col min="15509" max="15516" width="9.7109375" style="10" customWidth="1"/>
    <col min="15517" max="15763" width="9.140625" style="10"/>
    <col min="15764" max="15764" width="51.140625" style="10" customWidth="1"/>
    <col min="15765" max="15772" width="9.7109375" style="10" customWidth="1"/>
    <col min="15773" max="16019" width="9.140625" style="10"/>
    <col min="16020" max="16020" width="51.140625" style="10" customWidth="1"/>
    <col min="16021" max="16028" width="9.7109375" style="10" customWidth="1"/>
    <col min="16029" max="16384" width="9.140625" style="10"/>
  </cols>
  <sheetData>
    <row r="1" spans="2:12" s="1" customFormat="1" ht="17.25" customHeight="1" x14ac:dyDescent="0.2">
      <c r="B1" s="41"/>
      <c r="C1" s="42"/>
      <c r="D1" s="43"/>
      <c r="E1" s="43"/>
      <c r="L1" s="37" t="s">
        <v>195</v>
      </c>
    </row>
    <row r="2" spans="2:12" s="1" customFormat="1" ht="18.75" customHeight="1" x14ac:dyDescent="0.2">
      <c r="B2" s="168" t="s">
        <v>194</v>
      </c>
      <c r="C2" s="168"/>
      <c r="D2" s="168"/>
      <c r="E2" s="168"/>
      <c r="F2" s="168"/>
      <c r="G2" s="168"/>
      <c r="H2" s="168"/>
      <c r="I2" s="168"/>
      <c r="J2" s="168"/>
      <c r="K2" s="168"/>
      <c r="L2" s="168"/>
    </row>
    <row r="3" spans="2:12" s="1" customFormat="1" ht="15.75" customHeight="1" x14ac:dyDescent="0.2">
      <c r="B3" s="169">
        <v>2023</v>
      </c>
      <c r="C3" s="169"/>
      <c r="D3" s="169"/>
      <c r="E3" s="169"/>
      <c r="F3" s="169"/>
      <c r="G3" s="169"/>
      <c r="H3" s="169"/>
      <c r="I3" s="169"/>
      <c r="J3" s="169"/>
      <c r="K3" s="169"/>
      <c r="L3" s="169"/>
    </row>
    <row r="4" spans="2:12" ht="10.5" customHeight="1" x14ac:dyDescent="0.2">
      <c r="B4" s="10" t="s">
        <v>115</v>
      </c>
    </row>
    <row r="5" spans="2:12" ht="13.5" customHeight="1" x14ac:dyDescent="0.2">
      <c r="B5" s="38" t="s">
        <v>72</v>
      </c>
      <c r="C5" s="173" t="s">
        <v>2</v>
      </c>
      <c r="D5" s="173" t="s">
        <v>289</v>
      </c>
      <c r="E5" s="173" t="s">
        <v>291</v>
      </c>
      <c r="F5" s="173" t="s">
        <v>290</v>
      </c>
      <c r="G5" s="173" t="s">
        <v>192</v>
      </c>
      <c r="H5" s="173" t="s">
        <v>71</v>
      </c>
      <c r="I5" s="173" t="s">
        <v>7</v>
      </c>
      <c r="J5" s="173" t="s">
        <v>191</v>
      </c>
      <c r="K5" s="173" t="s">
        <v>9</v>
      </c>
      <c r="L5" s="173" t="s">
        <v>193</v>
      </c>
    </row>
    <row r="6" spans="2:12" ht="75.75" customHeight="1" x14ac:dyDescent="0.2">
      <c r="B6" s="44" t="s">
        <v>46</v>
      </c>
      <c r="C6" s="183"/>
      <c r="D6" s="183" t="s">
        <v>3</v>
      </c>
      <c r="E6" s="183"/>
      <c r="F6" s="183" t="s">
        <v>4</v>
      </c>
      <c r="G6" s="183" t="s">
        <v>5</v>
      </c>
      <c r="H6" s="183" t="s">
        <v>6</v>
      </c>
      <c r="I6" s="183" t="s">
        <v>7</v>
      </c>
      <c r="J6" s="183" t="s">
        <v>8</v>
      </c>
      <c r="K6" s="183" t="s">
        <v>9</v>
      </c>
      <c r="L6" s="183" t="s">
        <v>9</v>
      </c>
    </row>
    <row r="7" spans="2:12" ht="14.1" customHeight="1" x14ac:dyDescent="0.2">
      <c r="B7" s="41" t="s">
        <v>0</v>
      </c>
      <c r="C7" s="64">
        <f>+'Q22'!C7/'Q12'!$C7*100</f>
        <v>69.550162022609314</v>
      </c>
      <c r="D7" s="64">
        <f>+'Q22'!D7/'Q12'!$C7*100</f>
        <v>1.3816969099024321</v>
      </c>
      <c r="E7" s="64">
        <f>+'Q22'!E7/'Q12'!$C7*100</f>
        <v>0.80863608569917855</v>
      </c>
      <c r="F7" s="64">
        <f>+'Q22'!F7/'Q12'!$C7*100</f>
        <v>2.2267400814691625</v>
      </c>
      <c r="G7" s="64">
        <f>+'Q22'!G7/'Q12'!$C7*100</f>
        <v>1.022278478021345</v>
      </c>
      <c r="H7" s="64">
        <f>+'Q22'!H7/'Q12'!$C7*100</f>
        <v>2.3130684453214307</v>
      </c>
      <c r="I7" s="64">
        <f>+'Q22'!I7/'Q12'!$C7*100</f>
        <v>28.656364372158698</v>
      </c>
      <c r="J7" s="64">
        <f>+'Q22'!J7/'Q12'!$C7*100</f>
        <v>19.60488342347718</v>
      </c>
      <c r="K7" s="64">
        <f>+'Q22'!K7/'Q12'!$C7*100</f>
        <v>9.3885972711670647</v>
      </c>
      <c r="L7" s="64">
        <f>+'Q22'!L7/'Q12'!$C7*100</f>
        <v>1.5712648397645135</v>
      </c>
    </row>
    <row r="8" spans="2:12" ht="14.1" customHeight="1" x14ac:dyDescent="0.2">
      <c r="B8" s="10" t="s">
        <v>53</v>
      </c>
      <c r="C8" s="20">
        <f>+'Q22'!C8/'Q12'!$C8*100</f>
        <v>58.693680072573329</v>
      </c>
      <c r="D8" s="20">
        <f>+'Q22'!D8/'Q12'!$C8*100</f>
        <v>1.4756576957967946</v>
      </c>
      <c r="E8" s="20">
        <f>+'Q22'!E8/'Q12'!$C8*100</f>
        <v>0.58663441185364373</v>
      </c>
      <c r="F8" s="20">
        <f>+'Q22'!F8/'Q12'!$C8*100</f>
        <v>2.5703054127608103</v>
      </c>
      <c r="G8" s="20">
        <f>+'Q22'!G8/'Q12'!$C8*100</f>
        <v>0.52010885999395218</v>
      </c>
      <c r="H8" s="20">
        <f>+'Q22'!H8/'Q12'!$C8*100</f>
        <v>1.9292410039310555</v>
      </c>
      <c r="I8" s="20">
        <f>+'Q22'!I8/'Q12'!$C8*100</f>
        <v>33.649833686120353</v>
      </c>
      <c r="J8" s="20">
        <f>+'Q22'!J8/'Q12'!$C8*100</f>
        <v>20.199576655579072</v>
      </c>
      <c r="K8" s="20">
        <f>+'Q22'!K8/'Q12'!$C8*100</f>
        <v>7.2694284850317512</v>
      </c>
      <c r="L8" s="20">
        <f>+'Q22'!L8/'Q12'!$C8*100</f>
        <v>1.112791049289386</v>
      </c>
    </row>
    <row r="9" spans="2:12" ht="14.1" customHeight="1" x14ac:dyDescent="0.2">
      <c r="B9" s="10" t="s">
        <v>47</v>
      </c>
      <c r="C9" s="20">
        <f>+'Q22'!C9/'Q12'!$C9*100</f>
        <v>56.686549932653449</v>
      </c>
      <c r="D9" s="144" t="s">
        <v>100</v>
      </c>
      <c r="E9" s="20">
        <f>+'Q22'!E9/'Q12'!$C9*100</f>
        <v>2.8477968058495282</v>
      </c>
      <c r="F9" s="20">
        <f>+'Q22'!F9/'Q12'!$C9*100</f>
        <v>2.7323455839907638</v>
      </c>
      <c r="G9" s="20">
        <f>+'Q22'!G9/'Q12'!$C9*100</f>
        <v>0.25014431402732346</v>
      </c>
      <c r="H9" s="20">
        <f>+'Q22'!H9/'Q12'!$C9*100</f>
        <v>0.82740042332114694</v>
      </c>
      <c r="I9" s="20">
        <f>+'Q22'!I9/'Q12'!$C9*100</f>
        <v>48.778141235328079</v>
      </c>
      <c r="J9" s="20">
        <f>+'Q22'!J9/'Q12'!$C9*100</f>
        <v>34.365980373292281</v>
      </c>
      <c r="K9" s="20">
        <f>+'Q22'!K9/'Q12'!$C9*100</f>
        <v>8.3317298441408507</v>
      </c>
      <c r="L9" s="20">
        <f>+'Q22'!L9/'Q12'!$C9*100</f>
        <v>0.88512603425052916</v>
      </c>
    </row>
    <row r="10" spans="2:12" ht="14.1" customHeight="1" x14ac:dyDescent="0.2">
      <c r="B10" s="10" t="s">
        <v>48</v>
      </c>
      <c r="C10" s="20">
        <f>+'Q22'!C10/'Q12'!$C10*100</f>
        <v>68.723817146414362</v>
      </c>
      <c r="D10" s="20">
        <f>+'Q22'!D10/'Q12'!$C10*100</f>
        <v>1.6067815774345489</v>
      </c>
      <c r="E10" s="20">
        <f>+'Q22'!E10/'Q12'!$C10*100</f>
        <v>1.5261090096013059</v>
      </c>
      <c r="F10" s="20">
        <f>+'Q22'!F10/'Q12'!$C10*100</f>
        <v>2.365230758480942</v>
      </c>
      <c r="G10" s="20">
        <f>+'Q22'!G10/'Q12'!$C10*100</f>
        <v>0.60790273556231</v>
      </c>
      <c r="H10" s="20">
        <f>+'Q22'!H10/'Q12'!$C10*100</f>
        <v>1.1795980981600938</v>
      </c>
      <c r="I10" s="20">
        <f>+'Q22'!I10/'Q12'!$C10*100</f>
        <v>32.285860385640284</v>
      </c>
      <c r="J10" s="20">
        <f>+'Q22'!J10/'Q12'!$C10*100</f>
        <v>23.716464508834282</v>
      </c>
      <c r="K10" s="20">
        <f>+'Q22'!K10/'Q12'!$C10*100</f>
        <v>8.5986158620054436</v>
      </c>
      <c r="L10" s="20">
        <f>+'Q22'!L10/'Q12'!$C10*100</f>
        <v>1.3625406141913845</v>
      </c>
    </row>
    <row r="11" spans="2:12" s="100" customFormat="1" ht="14.1" hidden="1" customHeight="1" outlineLevel="1" x14ac:dyDescent="0.25">
      <c r="B11" s="101" t="s">
        <v>292</v>
      </c>
      <c r="C11" s="118">
        <f>+'Q22'!C11/'Q12'!$C11*100</f>
        <v>79.034914805713825</v>
      </c>
      <c r="D11" s="118">
        <f>+'Q22'!D11/'Q12'!$C11*100</f>
        <v>1.5823724786001674</v>
      </c>
      <c r="E11" s="118">
        <f>+'Q22'!E11/'Q12'!$C11*100</f>
        <v>1.2529365700861395</v>
      </c>
      <c r="F11" s="118">
        <f>+'Q22'!F11/'Q12'!$C11*100</f>
        <v>1.4554586449923042</v>
      </c>
      <c r="G11" s="118">
        <f>+'Q22'!G11/'Q12'!$C11*100</f>
        <v>0.33753679151027466</v>
      </c>
      <c r="H11" s="118">
        <f>+'Q22'!H11/'Q12'!$C11*100</f>
        <v>0.43474738746523367</v>
      </c>
      <c r="I11" s="118">
        <f>+'Q22'!I11/'Q12'!$C11*100</f>
        <v>23.578970107741746</v>
      </c>
      <c r="J11" s="118">
        <f>+'Q22'!J11/'Q12'!$C11*100</f>
        <v>19.13698593146653</v>
      </c>
      <c r="K11" s="118">
        <f>+'Q22'!K11/'Q12'!$C11*100</f>
        <v>5.0117462803445578</v>
      </c>
      <c r="L11" s="118">
        <f>+'Q22'!L11/'Q12'!$C11*100</f>
        <v>1.3663489320335918</v>
      </c>
    </row>
    <row r="12" spans="2:12" s="100" customFormat="1" ht="14.1" hidden="1" customHeight="1" outlineLevel="1" x14ac:dyDescent="0.25">
      <c r="B12" s="101" t="s">
        <v>293</v>
      </c>
      <c r="C12" s="118">
        <f>+'Q22'!C12/'Q12'!$C12*100</f>
        <v>68.613943235050982</v>
      </c>
      <c r="D12" s="118">
        <f>+'Q22'!D12/'Q12'!$C12*100</f>
        <v>1.0608983190961696</v>
      </c>
      <c r="E12" s="118">
        <f>+'Q22'!E12/'Q12'!$C12*100</f>
        <v>0.64756131165610353</v>
      </c>
      <c r="F12" s="118">
        <f>+'Q22'!F12/'Q12'!$C12*100</f>
        <v>1.350234224304216</v>
      </c>
      <c r="G12" s="118">
        <f>+'Q22'!G12/'Q12'!$C12*100</f>
        <v>1.1297878203361806</v>
      </c>
      <c r="H12" s="118">
        <f>+'Q22'!H12/'Q12'!$C12*100</f>
        <v>5.2907136952328466</v>
      </c>
      <c r="I12" s="118">
        <f>+'Q22'!I12/'Q12'!$C12*100</f>
        <v>37.489666574813995</v>
      </c>
      <c r="J12" s="118">
        <f>+'Q22'!J12/'Q12'!$C12*100</f>
        <v>34.926977128685586</v>
      </c>
      <c r="K12" s="118">
        <f>+'Q22'!K12/'Q12'!$C12*100</f>
        <v>11.917883714521906</v>
      </c>
      <c r="L12" s="118">
        <f>+'Q22'!L12/'Q12'!$C12*100</f>
        <v>1.0195646183521632</v>
      </c>
    </row>
    <row r="13" spans="2:12" s="100" customFormat="1" ht="14.1" hidden="1" customHeight="1" outlineLevel="1" x14ac:dyDescent="0.25">
      <c r="B13" s="101" t="s">
        <v>294</v>
      </c>
      <c r="C13" s="118">
        <f>+'Q22'!C13/'Q12'!$C13*100</f>
        <v>100</v>
      </c>
      <c r="D13" s="158" t="s">
        <v>100</v>
      </c>
      <c r="E13" s="158" t="s">
        <v>100</v>
      </c>
      <c r="F13" s="158" t="s">
        <v>100</v>
      </c>
      <c r="G13" s="158" t="s">
        <v>100</v>
      </c>
      <c r="H13" s="158" t="s">
        <v>100</v>
      </c>
      <c r="I13" s="158" t="s">
        <v>100</v>
      </c>
      <c r="J13" s="158" t="s">
        <v>100</v>
      </c>
      <c r="K13" s="158" t="s">
        <v>100</v>
      </c>
      <c r="L13" s="158" t="s">
        <v>100</v>
      </c>
    </row>
    <row r="14" spans="2:12" s="100" customFormat="1" ht="14.1" hidden="1" customHeight="1" outlineLevel="1" x14ac:dyDescent="0.25">
      <c r="B14" s="101" t="s">
        <v>295</v>
      </c>
      <c r="C14" s="118">
        <f>+'Q22'!C14/'Q12'!$C14*100</f>
        <v>58.404840484048407</v>
      </c>
      <c r="D14" s="118">
        <f>+'Q22'!D14/'Q12'!$C14*100</f>
        <v>0.83058305830583068</v>
      </c>
      <c r="E14" s="118">
        <f>+'Q22'!E14/'Q12'!$C14*100</f>
        <v>1.5236523652365237</v>
      </c>
      <c r="F14" s="118">
        <f>+'Q22'!F14/'Q12'!$C14*100</f>
        <v>1.7876787678767876</v>
      </c>
      <c r="G14" s="118">
        <f>+'Q22'!G14/'Q12'!$C14*100</f>
        <v>0.29152915291529152</v>
      </c>
      <c r="H14" s="118">
        <f>+'Q22'!H14/'Q12'!$C14*100</f>
        <v>1.1441144114411441</v>
      </c>
      <c r="I14" s="118">
        <f>+'Q22'!I14/'Q12'!$C14*100</f>
        <v>37.854785478547853</v>
      </c>
      <c r="J14" s="118">
        <f>+'Q22'!J14/'Q12'!$C14*100</f>
        <v>23.718371837183717</v>
      </c>
      <c r="K14" s="118">
        <f>+'Q22'!K14/'Q12'!$C14*100</f>
        <v>8.058305830583059</v>
      </c>
      <c r="L14" s="118">
        <f>+'Q22'!L14/'Q12'!$C14*100</f>
        <v>1.3421342134213421</v>
      </c>
    </row>
    <row r="15" spans="2:12" s="100" customFormat="1" ht="14.1" hidden="1" customHeight="1" outlineLevel="1" x14ac:dyDescent="0.25">
      <c r="B15" s="101" t="s">
        <v>296</v>
      </c>
      <c r="C15" s="118">
        <f>+'Q22'!C15/'Q12'!$C15*100</f>
        <v>40.752335009750588</v>
      </c>
      <c r="D15" s="118">
        <f>+'Q22'!D15/'Q12'!$C15*100</f>
        <v>3.9207636251667863</v>
      </c>
      <c r="E15" s="118">
        <f>+'Q22'!E15/'Q12'!$C15*100</f>
        <v>2.9508364979985631</v>
      </c>
      <c r="F15" s="118">
        <f>+'Q22'!F15/'Q12'!$C15*100</f>
        <v>2.7455609155290976</v>
      </c>
      <c r="G15" s="118">
        <f>+'Q22'!G15/'Q12'!$C15*100</f>
        <v>0.21040747203120189</v>
      </c>
      <c r="H15" s="118">
        <f>+'Q22'!H15/'Q12'!$C15*100</f>
        <v>0.12829723904341581</v>
      </c>
      <c r="I15" s="118">
        <f>+'Q22'!I15/'Q12'!$C15*100</f>
        <v>37.703992610079027</v>
      </c>
      <c r="J15" s="118">
        <f>+'Q22'!J15/'Q12'!$C15*100</f>
        <v>28.384481165965308</v>
      </c>
      <c r="K15" s="118">
        <f>+'Q22'!K15/'Q12'!$C15*100</f>
        <v>6.5996099763933085</v>
      </c>
      <c r="L15" s="118">
        <f>+'Q22'!L15/'Q12'!$C15*100</f>
        <v>0.61582674740839582</v>
      </c>
    </row>
    <row r="16" spans="2:12" s="100" customFormat="1" ht="14.1" hidden="1" customHeight="1" outlineLevel="1" x14ac:dyDescent="0.25">
      <c r="B16" s="101" t="s">
        <v>297</v>
      </c>
      <c r="C16" s="118">
        <f>+'Q22'!C16/'Q12'!$C16*100</f>
        <v>50.624399615754079</v>
      </c>
      <c r="D16" s="118">
        <f>+'Q22'!D16/'Q12'!$C16*100</f>
        <v>3.2217542303997635</v>
      </c>
      <c r="E16" s="118">
        <f>+'Q22'!E16/'Q12'!$C16*100</f>
        <v>4.0567501662602528</v>
      </c>
      <c r="F16" s="118">
        <f>+'Q22'!F16/'Q12'!$C16*100</f>
        <v>5.4976723564619823</v>
      </c>
      <c r="G16" s="118">
        <f>+'Q22'!G16/'Q12'!$C16*100</f>
        <v>0.20690164782383802</v>
      </c>
      <c r="H16" s="118">
        <f>+'Q22'!H16/'Q12'!$C16*100</f>
        <v>0.70937707825315888</v>
      </c>
      <c r="I16" s="118">
        <f>+'Q22'!I16/'Q12'!$C16*100</f>
        <v>26.040050247543046</v>
      </c>
      <c r="J16" s="118">
        <f>+'Q22'!J16/'Q12'!$C16*100</f>
        <v>20.246804108475576</v>
      </c>
      <c r="K16" s="118">
        <f>+'Q22'!K16/'Q12'!$C16*100</f>
        <v>9.7169881031552503</v>
      </c>
      <c r="L16" s="118">
        <f>+'Q22'!L16/'Q12'!$C16*100</f>
        <v>0.24384837064952339</v>
      </c>
    </row>
    <row r="17" spans="2:12" s="100" customFormat="1" ht="14.1" hidden="1" customHeight="1" outlineLevel="1" x14ac:dyDescent="0.25">
      <c r="B17" s="101" t="s">
        <v>298</v>
      </c>
      <c r="C17" s="118">
        <f>+'Q22'!C17/'Q12'!$C17*100</f>
        <v>66.765982804120199</v>
      </c>
      <c r="D17" s="118">
        <f>+'Q22'!D17/'Q12'!$C17*100</f>
        <v>1.6174342385289859</v>
      </c>
      <c r="E17" s="118">
        <f>+'Q22'!E17/'Q12'!$C17*100</f>
        <v>3.541329701200306</v>
      </c>
      <c r="F17" s="118">
        <f>+'Q22'!F17/'Q12'!$C17*100</f>
        <v>2.5197922873925256</v>
      </c>
      <c r="G17" s="118">
        <f>+'Q22'!G17/'Q12'!$C17*100</f>
        <v>0.44266621265003825</v>
      </c>
      <c r="H17" s="118">
        <f>+'Q22'!H17/'Q12'!$C17*100</f>
        <v>1.0385630373712438</v>
      </c>
      <c r="I17" s="118">
        <f>+'Q22'!I17/'Q12'!$C17*100</f>
        <v>30.569507108197836</v>
      </c>
      <c r="J17" s="118">
        <f>+'Q22'!J17/'Q12'!$C17*100</f>
        <v>24.610538860985784</v>
      </c>
      <c r="K17" s="118">
        <f>+'Q22'!K17/'Q12'!$C17*100</f>
        <v>9.5088107601940912</v>
      </c>
      <c r="L17" s="118">
        <f>+'Q22'!L17/'Q12'!$C17*100</f>
        <v>3.9414318549416869</v>
      </c>
    </row>
    <row r="18" spans="2:12" s="100" customFormat="1" ht="14.1" hidden="1" customHeight="1" outlineLevel="1" x14ac:dyDescent="0.25">
      <c r="B18" s="101" t="s">
        <v>299</v>
      </c>
      <c r="C18" s="118">
        <f>+'Q22'!C18/'Q12'!$C18*100</f>
        <v>77.707795560144561</v>
      </c>
      <c r="D18" s="118">
        <f>+'Q22'!D18/'Q12'!$C18*100</f>
        <v>1.600413009808983</v>
      </c>
      <c r="E18" s="118">
        <f>+'Q22'!E18/'Q12'!$C18*100</f>
        <v>0.54723799690242636</v>
      </c>
      <c r="F18" s="118">
        <f>+'Q22'!F18/'Q12'!$C18*100</f>
        <v>3.6551368094992256</v>
      </c>
      <c r="G18" s="118">
        <f>+'Q22'!G18/'Q12'!$C18*100</f>
        <v>0.89829633453794522</v>
      </c>
      <c r="H18" s="118">
        <f>+'Q22'!H18/'Q12'!$C18*100</f>
        <v>2.2509034589571502</v>
      </c>
      <c r="I18" s="118">
        <f>+'Q22'!I18/'Q12'!$C18*100</f>
        <v>38.58544140423335</v>
      </c>
      <c r="J18" s="118">
        <f>+'Q22'!J18/'Q12'!$C18*100</f>
        <v>30.283944243675787</v>
      </c>
      <c r="K18" s="118">
        <f>+'Q22'!K18/'Q12'!$C18*100</f>
        <v>7.4651522973670632</v>
      </c>
      <c r="L18" s="118">
        <f>+'Q22'!L18/'Q12'!$C18*100</f>
        <v>1.5487867836861127</v>
      </c>
    </row>
    <row r="19" spans="2:12" s="100" customFormat="1" ht="14.1" hidden="1" customHeight="1" outlineLevel="1" x14ac:dyDescent="0.25">
      <c r="B19" s="101" t="s">
        <v>300</v>
      </c>
      <c r="C19" s="118">
        <f>+'Q22'!C19/'Q12'!$C19*100</f>
        <v>58.705469141996993</v>
      </c>
      <c r="D19" s="118">
        <f>+'Q22'!D19/'Q12'!$C19*100</f>
        <v>1.0035122930255895</v>
      </c>
      <c r="E19" s="118">
        <f>+'Q22'!E19/'Q12'!$C19*100</f>
        <v>0.30105368790767689</v>
      </c>
      <c r="F19" s="118">
        <f>+'Q22'!F19/'Q12'!$C19*100</f>
        <v>1.2042147516307076</v>
      </c>
      <c r="G19" s="118">
        <f>+'Q22'!G19/'Q12'!$C19*100</f>
        <v>0.67737079779227294</v>
      </c>
      <c r="H19" s="118">
        <f>+'Q22'!H19/'Q12'!$C19*100</f>
        <v>0.42649272453587561</v>
      </c>
      <c r="I19" s="118">
        <f>+'Q22'!I19/'Q12'!$C19*100</f>
        <v>35.800301053687903</v>
      </c>
      <c r="J19" s="118">
        <f>+'Q22'!J19/'Q12'!$C19*100</f>
        <v>22.854992473657802</v>
      </c>
      <c r="K19" s="118">
        <f>+'Q22'!K19/'Q12'!$C19*100</f>
        <v>7.3507275464124433</v>
      </c>
      <c r="L19" s="118">
        <f>+'Q22'!L19/'Q12'!$C19*100</f>
        <v>2.5087807325639737</v>
      </c>
    </row>
    <row r="20" spans="2:12" s="100" customFormat="1" ht="14.1" hidden="1" customHeight="1" outlineLevel="1" x14ac:dyDescent="0.25">
      <c r="B20" s="101" t="s">
        <v>301</v>
      </c>
      <c r="C20" s="118">
        <f>+'Q22'!C20/'Q12'!$C20*100</f>
        <v>92.57602862254025</v>
      </c>
      <c r="D20" s="158" t="s">
        <v>100</v>
      </c>
      <c r="E20" s="158" t="s">
        <v>100</v>
      </c>
      <c r="F20" s="118">
        <f>+'Q22'!F20/'Q12'!$C20*100</f>
        <v>0.44722719141323791</v>
      </c>
      <c r="G20" s="158" t="s">
        <v>100</v>
      </c>
      <c r="H20" s="118">
        <f>+'Q22'!H20/'Q12'!$C20*100</f>
        <v>0.17889087656529518</v>
      </c>
      <c r="I20" s="118">
        <f>+'Q22'!I20/'Q12'!$C20*100</f>
        <v>74.597495527728086</v>
      </c>
      <c r="J20" s="118">
        <f>+'Q22'!J20/'Q12'!$C20*100</f>
        <v>53.756708407871201</v>
      </c>
      <c r="K20" s="158" t="s">
        <v>100</v>
      </c>
      <c r="L20" s="158" t="s">
        <v>100</v>
      </c>
    </row>
    <row r="21" spans="2:12" s="100" customFormat="1" ht="14.1" hidden="1" customHeight="1" outlineLevel="1" x14ac:dyDescent="0.25">
      <c r="B21" s="101" t="s">
        <v>302</v>
      </c>
      <c r="C21" s="118">
        <f>+'Q22'!C21/'Q12'!$C21*100</f>
        <v>81.752903907074966</v>
      </c>
      <c r="D21" s="118">
        <f>+'Q22'!D21/'Q12'!$C21*100</f>
        <v>0.89757127771911294</v>
      </c>
      <c r="E21" s="118">
        <f>+'Q22'!E21/'Q12'!$C21*100</f>
        <v>0.8870116156283</v>
      </c>
      <c r="F21" s="118">
        <f>+'Q22'!F21/'Q12'!$C21*100</f>
        <v>1.8373812038014783</v>
      </c>
      <c r="G21" s="118">
        <f>+'Q22'!G21/'Q12'!$C21*100</f>
        <v>1.0665258711721226</v>
      </c>
      <c r="H21" s="118">
        <f>+'Q22'!H21/'Q12'!$C21*100</f>
        <v>2.4815205913410772</v>
      </c>
      <c r="I21" s="118">
        <f>+'Q22'!I21/'Q12'!$C21*100</f>
        <v>37.423442449841602</v>
      </c>
      <c r="J21" s="118">
        <f>+'Q22'!J21/'Q12'!$C21*100</f>
        <v>28.627243928194297</v>
      </c>
      <c r="K21" s="118">
        <f>+'Q22'!K21/'Q12'!$C21*100</f>
        <v>14.508975712777191</v>
      </c>
      <c r="L21" s="118">
        <f>+'Q22'!L21/'Q12'!$C21*100</f>
        <v>0.80253431890179516</v>
      </c>
    </row>
    <row r="22" spans="2:12" s="100" customFormat="1" ht="14.1" hidden="1" customHeight="1" outlineLevel="1" x14ac:dyDescent="0.25">
      <c r="B22" s="101" t="s">
        <v>303</v>
      </c>
      <c r="C22" s="118">
        <f>+'Q22'!C22/'Q12'!$C22*100</f>
        <v>91.524446494464939</v>
      </c>
      <c r="D22" s="118">
        <f>+'Q22'!D22/'Q12'!$C22*100</f>
        <v>6.9188191881918812E-2</v>
      </c>
      <c r="E22" s="118">
        <f>+'Q22'!E22/'Q12'!$C22*100</f>
        <v>1.0724169741697418</v>
      </c>
      <c r="F22" s="118">
        <f>+'Q22'!F22/'Q12'!$C22*100</f>
        <v>1.429889298892989</v>
      </c>
      <c r="G22" s="118">
        <f>+'Q22'!G22/'Q12'!$C22*100</f>
        <v>0.83025830258302591</v>
      </c>
      <c r="H22" s="118">
        <f>+'Q22'!H22/'Q12'!$C22*100</f>
        <v>2.3985239852398523</v>
      </c>
      <c r="I22" s="118">
        <f>+'Q22'!I22/'Q12'!$C22*100</f>
        <v>22.589944649446494</v>
      </c>
      <c r="J22" s="118">
        <f>+'Q22'!J22/'Q12'!$C22*100</f>
        <v>11.554428044280444</v>
      </c>
      <c r="K22" s="118">
        <f>+'Q22'!K22/'Q12'!$C22*100</f>
        <v>14.114391143911439</v>
      </c>
      <c r="L22" s="118">
        <f>+'Q22'!L22/'Q12'!$C22*100</f>
        <v>1.9833948339483394</v>
      </c>
    </row>
    <row r="23" spans="2:12" s="100" customFormat="1" ht="14.1" hidden="1" customHeight="1" outlineLevel="1" x14ac:dyDescent="0.25">
      <c r="B23" s="101" t="s">
        <v>304</v>
      </c>
      <c r="C23" s="118">
        <f>+'Q22'!C23/'Q12'!$C23*100</f>
        <v>74.978538316259375</v>
      </c>
      <c r="D23" s="118">
        <f>+'Q22'!D23/'Q12'!$C23*100</f>
        <v>2.1805070680478456</v>
      </c>
      <c r="E23" s="118">
        <f>+'Q22'!E23/'Q12'!$C23*100</f>
        <v>0.29760201453671375</v>
      </c>
      <c r="F23" s="118">
        <f>+'Q22'!F23/'Q12'!$C23*100</f>
        <v>3.2450065815830138</v>
      </c>
      <c r="G23" s="118">
        <f>+'Q22'!G23/'Q12'!$C23*100</f>
        <v>0.59520402907342751</v>
      </c>
      <c r="H23" s="118">
        <f>+'Q22'!H23/'Q12'!$C23*100</f>
        <v>1.0244377038859955</v>
      </c>
      <c r="I23" s="118">
        <f>+'Q22'!I23/'Q12'!$C23*100</f>
        <v>28.29508384364448</v>
      </c>
      <c r="J23" s="118">
        <f>+'Q22'!J23/'Q12'!$C23*100</f>
        <v>30.218050706804782</v>
      </c>
      <c r="K23" s="118">
        <f>+'Q22'!K23/'Q12'!$C23*100</f>
        <v>8.109654896125452</v>
      </c>
      <c r="L23" s="118">
        <f>+'Q22'!L23/'Q12'!$C23*100</f>
        <v>3.2965146225605224</v>
      </c>
    </row>
    <row r="24" spans="2:12" s="100" customFormat="1" ht="14.1" hidden="1" customHeight="1" outlineLevel="1" x14ac:dyDescent="0.25">
      <c r="B24" s="101" t="s">
        <v>305</v>
      </c>
      <c r="C24" s="118">
        <f>+'Q22'!C24/'Q12'!$C24*100</f>
        <v>59.997746351907153</v>
      </c>
      <c r="D24" s="118">
        <f>+'Q22'!D24/'Q12'!$C24*100</f>
        <v>0.72680150994422221</v>
      </c>
      <c r="E24" s="118">
        <f>+'Q22'!E24/'Q12'!$C24*100</f>
        <v>3.1776438109189251</v>
      </c>
      <c r="F24" s="118">
        <f>+'Q22'!F24/'Q12'!$C24*100</f>
        <v>2.2480139726181756</v>
      </c>
      <c r="G24" s="118">
        <f>+'Q22'!G24/'Q12'!$C24*100</f>
        <v>1.6902360696377259</v>
      </c>
      <c r="H24" s="118">
        <f>+'Q22'!H24/'Q12'!$C24*100</f>
        <v>1.6338948673164686</v>
      </c>
      <c r="I24" s="118">
        <f>+'Q22'!I24/'Q12'!$C24*100</f>
        <v>35.844272916784043</v>
      </c>
      <c r="J24" s="118">
        <f>+'Q22'!J24/'Q12'!$C24*100</f>
        <v>23.257648318215111</v>
      </c>
      <c r="K24" s="118">
        <f>+'Q22'!K24/'Q12'!$C24*100</f>
        <v>7.5497211110485098</v>
      </c>
      <c r="L24" s="118">
        <f>+'Q22'!L24/'Q12'!$C24*100</f>
        <v>0.94089807876500087</v>
      </c>
    </row>
    <row r="25" spans="2:12" s="100" customFormat="1" ht="14.1" hidden="1" customHeight="1" outlineLevel="1" x14ac:dyDescent="0.25">
      <c r="B25" s="101" t="s">
        <v>306</v>
      </c>
      <c r="C25" s="118">
        <f>+'Q22'!C25/'Q12'!$C25*100</f>
        <v>75.757575757575751</v>
      </c>
      <c r="D25" s="118">
        <f>+'Q22'!D25/'Q12'!$C25*100</f>
        <v>1.0647010647010646</v>
      </c>
      <c r="E25" s="118">
        <f>+'Q22'!E25/'Q12'!$C25*100</f>
        <v>2.1294021294021293</v>
      </c>
      <c r="F25" s="118">
        <f>+'Q22'!F25/'Q12'!$C25*100</f>
        <v>3.4070434070434072</v>
      </c>
      <c r="G25" s="118">
        <f>+'Q22'!G25/'Q12'!$C25*100</f>
        <v>0.65520065520065529</v>
      </c>
      <c r="H25" s="118">
        <f>+'Q22'!H25/'Q12'!$C25*100</f>
        <v>0.65520065520065529</v>
      </c>
      <c r="I25" s="118">
        <f>+'Q22'!I25/'Q12'!$C25*100</f>
        <v>29.385749385749389</v>
      </c>
      <c r="J25" s="118">
        <f>+'Q22'!J25/'Q12'!$C25*100</f>
        <v>19.95085995085995</v>
      </c>
      <c r="K25" s="118">
        <f>+'Q22'!K25/'Q12'!$C25*100</f>
        <v>20.966420966420969</v>
      </c>
      <c r="L25" s="118">
        <f>+'Q22'!L25/'Q12'!$C25*100</f>
        <v>1.5724815724815724</v>
      </c>
    </row>
    <row r="26" spans="2:12" s="100" customFormat="1" ht="14.1" hidden="1" customHeight="1" outlineLevel="1" x14ac:dyDescent="0.25">
      <c r="B26" s="101" t="s">
        <v>307</v>
      </c>
      <c r="C26" s="118">
        <f>+'Q22'!C26/'Q12'!$C26*100</f>
        <v>57.925344486779153</v>
      </c>
      <c r="D26" s="118">
        <f>+'Q22'!D26/'Q12'!$C26*100</f>
        <v>1.876414472741857</v>
      </c>
      <c r="E26" s="118">
        <f>+'Q22'!E26/'Q12'!$C26*100</f>
        <v>2.0482997679548514</v>
      </c>
      <c r="F26" s="118">
        <f>+'Q22'!F26/'Q12'!$C26*100</f>
        <v>3.5522961010685536</v>
      </c>
      <c r="G26" s="118">
        <f>+'Q22'!G26/'Q12'!$C26*100</f>
        <v>0.65316412180937922</v>
      </c>
      <c r="H26" s="118">
        <f>+'Q22'!H26/'Q12'!$C26*100</f>
        <v>1.5641561864382501</v>
      </c>
      <c r="I26" s="118">
        <f>+'Q22'!I26/'Q12'!$C26*100</f>
        <v>33.460337468129602</v>
      </c>
      <c r="J26" s="118">
        <f>+'Q22'!J26/'Q12'!$C26*100</f>
        <v>29.804910189933253</v>
      </c>
      <c r="K26" s="118">
        <f>+'Q22'!K26/'Q12'!$C26*100</f>
        <v>7.3423668605150834</v>
      </c>
      <c r="L26" s="118">
        <f>+'Q22'!L26/'Q12'!$C26*100</f>
        <v>1.6243160397627983</v>
      </c>
    </row>
    <row r="27" spans="2:12" s="100" customFormat="1" ht="14.1" hidden="1" customHeight="1" outlineLevel="1" x14ac:dyDescent="0.25">
      <c r="B27" s="101" t="s">
        <v>308</v>
      </c>
      <c r="C27" s="118">
        <f>+'Q22'!C27/'Q12'!$C27*100</f>
        <v>88.893166506256023</v>
      </c>
      <c r="D27" s="118">
        <f>+'Q22'!D27/'Q12'!$C27*100</f>
        <v>1.5880654475457172</v>
      </c>
      <c r="E27" s="118">
        <f>+'Q22'!E27/'Q12'!$C27*100</f>
        <v>3.8498556304138593E-2</v>
      </c>
      <c r="F27" s="118">
        <f>+'Q22'!F27/'Q12'!$C27*100</f>
        <v>0.38498556304138598</v>
      </c>
      <c r="G27" s="118">
        <f>+'Q22'!G27/'Q12'!$C27*100</f>
        <v>0.34648700673724736</v>
      </c>
      <c r="H27" s="118">
        <f>+'Q22'!H27/'Q12'!$C27*100</f>
        <v>0.40423484119345526</v>
      </c>
      <c r="I27" s="118">
        <f>+'Q22'!I27/'Q12'!$C27*100</f>
        <v>43.320500481231953</v>
      </c>
      <c r="J27" s="118">
        <f>+'Q22'!J27/'Q12'!$C27*100</f>
        <v>16.900866217516842</v>
      </c>
      <c r="K27" s="118">
        <f>+'Q22'!K27/'Q12'!$C27*100</f>
        <v>5.8806544754571703</v>
      </c>
      <c r="L27" s="118">
        <f>+'Q22'!L27/'Q12'!$C27*100</f>
        <v>6.7372473532242544E-2</v>
      </c>
    </row>
    <row r="28" spans="2:12" s="100" customFormat="1" ht="14.1" hidden="1" customHeight="1" outlineLevel="1" x14ac:dyDescent="0.25">
      <c r="B28" s="101" t="s">
        <v>309</v>
      </c>
      <c r="C28" s="118">
        <f>+'Q22'!C28/'Q12'!$C28*100</f>
        <v>79.697019594928378</v>
      </c>
      <c r="D28" s="118">
        <f>+'Q22'!D28/'Q12'!$C28*100</f>
        <v>1.1361765190186068</v>
      </c>
      <c r="E28" s="118">
        <f>+'Q22'!E28/'Q12'!$C28*100</f>
        <v>0.13996377408200231</v>
      </c>
      <c r="F28" s="118">
        <f>+'Q22'!F28/'Q12'!$C28*100</f>
        <v>1.0538448872056645</v>
      </c>
      <c r="G28" s="118">
        <f>+'Q22'!G28/'Q12'!$C28*100</f>
        <v>0.43635764860859544</v>
      </c>
      <c r="H28" s="118">
        <f>+'Q22'!H28/'Q12'!$C28*100</f>
        <v>1.0373785608430759</v>
      </c>
      <c r="I28" s="118">
        <f>+'Q22'!I28/'Q12'!$C28*100</f>
        <v>30.125144080355671</v>
      </c>
      <c r="J28" s="118">
        <f>+'Q22'!J28/'Q12'!$C28*100</f>
        <v>15.815906471266262</v>
      </c>
      <c r="K28" s="118">
        <f>+'Q22'!K28/'Q12'!$C28*100</f>
        <v>11.468796311542896</v>
      </c>
      <c r="L28" s="118">
        <f>+'Q22'!L28/'Q12'!$C28*100</f>
        <v>1.202041824468961</v>
      </c>
    </row>
    <row r="29" spans="2:12" s="100" customFormat="1" ht="14.1" hidden="1" customHeight="1" outlineLevel="1" x14ac:dyDescent="0.25">
      <c r="B29" s="101" t="s">
        <v>310</v>
      </c>
      <c r="C29" s="118">
        <f>+'Q22'!C29/'Q12'!$C29*100</f>
        <v>64.442841687702838</v>
      </c>
      <c r="D29" s="118">
        <f>+'Q22'!D29/'Q12'!$C29*100</f>
        <v>2.6253155427335013</v>
      </c>
      <c r="E29" s="118">
        <f>+'Q22'!E29/'Q12'!$C29*100</f>
        <v>1.5001803101334295</v>
      </c>
      <c r="F29" s="118">
        <f>+'Q22'!F29/'Q12'!$C29*100</f>
        <v>4.7097006851785066</v>
      </c>
      <c r="G29" s="118">
        <f>+'Q22'!G29/'Q12'!$C29*100</f>
        <v>0.73566534439235487</v>
      </c>
      <c r="H29" s="118">
        <f>+'Q22'!H29/'Q12'!$C29*100</f>
        <v>1.730977280923188</v>
      </c>
      <c r="I29" s="118">
        <f>+'Q22'!I29/'Q12'!$C29*100</f>
        <v>36.675081139560042</v>
      </c>
      <c r="J29" s="118">
        <f>+'Q22'!J29/'Q12'!$C29*100</f>
        <v>28.993869455463393</v>
      </c>
      <c r="K29" s="118">
        <f>+'Q22'!K29/'Q12'!$C29*100</f>
        <v>8.8063469166967181</v>
      </c>
      <c r="L29" s="118">
        <f>+'Q22'!L29/'Q12'!$C29*100</f>
        <v>0.82942661377569427</v>
      </c>
    </row>
    <row r="30" spans="2:12" s="100" customFormat="1" ht="14.1" hidden="1" customHeight="1" outlineLevel="1" x14ac:dyDescent="0.25">
      <c r="B30" s="101" t="s">
        <v>311</v>
      </c>
      <c r="C30" s="118">
        <f>+'Q22'!C30/'Q12'!$C30*100</f>
        <v>80.241798546491879</v>
      </c>
      <c r="D30" s="118">
        <f>+'Q22'!D30/'Q12'!$C30*100</f>
        <v>0.55695170821164164</v>
      </c>
      <c r="E30" s="118">
        <f>+'Q22'!E30/'Q12'!$C30*100</f>
        <v>0.28526794810840178</v>
      </c>
      <c r="F30" s="118">
        <f>+'Q22'!F30/'Q12'!$C30*100</f>
        <v>0.49242681518712222</v>
      </c>
      <c r="G30" s="118">
        <f>+'Q22'!G30/'Q12'!$C30*100</f>
        <v>0.1664063030632344</v>
      </c>
      <c r="H30" s="118">
        <f>+'Q22'!H30/'Q12'!$C30*100</f>
        <v>1.1071113224207023</v>
      </c>
      <c r="I30" s="118">
        <f>+'Q22'!I30/'Q12'!$C30*100</f>
        <v>32.133396726210691</v>
      </c>
      <c r="J30" s="118">
        <f>+'Q22'!J30/'Q12'!$C30*100</f>
        <v>21.697344291244992</v>
      </c>
      <c r="K30" s="118">
        <f>+'Q22'!K30/'Q12'!$C30*100</f>
        <v>6.8735991306119679</v>
      </c>
      <c r="L30" s="118">
        <f>+'Q22'!L30/'Q12'!$C30*100</f>
        <v>1.5316171975820145</v>
      </c>
    </row>
    <row r="31" spans="2:12" s="100" customFormat="1" ht="14.1" hidden="1" customHeight="1" outlineLevel="1" x14ac:dyDescent="0.25">
      <c r="B31" s="101" t="s">
        <v>312</v>
      </c>
      <c r="C31" s="118">
        <f>+'Q22'!C31/'Q12'!$C31*100</f>
        <v>78.41098169717138</v>
      </c>
      <c r="D31" s="118">
        <f>+'Q22'!D31/'Q12'!$C31*100</f>
        <v>5.5948419301164725</v>
      </c>
      <c r="E31" s="118">
        <f>+'Q22'!E31/'Q12'!$C31*100</f>
        <v>2.2254575707154745</v>
      </c>
      <c r="F31" s="118">
        <f>+'Q22'!F31/'Q12'!$C31*100</f>
        <v>8.7354409317803672</v>
      </c>
      <c r="G31" s="118">
        <f>+'Q22'!G31/'Q12'!$C31*100</f>
        <v>0.33277870216306155</v>
      </c>
      <c r="H31" s="118">
        <f>+'Q22'!H31/'Q12'!$C31*100</f>
        <v>0.8735440931780365</v>
      </c>
      <c r="I31" s="118">
        <f>+'Q22'!I31/'Q12'!$C31*100</f>
        <v>39.787853577371045</v>
      </c>
      <c r="J31" s="118">
        <f>+'Q22'!J31/'Q12'!$C31*100</f>
        <v>17.782861896838604</v>
      </c>
      <c r="K31" s="118">
        <f>+'Q22'!K31/'Q12'!$C31*100</f>
        <v>6.4683860232945092</v>
      </c>
      <c r="L31" s="118">
        <f>+'Q22'!L31/'Q12'!$C31*100</f>
        <v>2.2254575707154745</v>
      </c>
    </row>
    <row r="32" spans="2:12" s="100" customFormat="1" ht="14.1" hidden="1" customHeight="1" outlineLevel="1" x14ac:dyDescent="0.25">
      <c r="B32" s="101" t="s">
        <v>313</v>
      </c>
      <c r="C32" s="118">
        <f>+'Q22'!C32/'Q12'!$C32*100</f>
        <v>53.555093555093556</v>
      </c>
      <c r="D32" s="118">
        <f>+'Q22'!D32/'Q12'!$C32*100</f>
        <v>0.7068607068607069</v>
      </c>
      <c r="E32" s="118">
        <f>+'Q22'!E32/'Q12'!$C32*100</f>
        <v>1.5488565488565489</v>
      </c>
      <c r="F32" s="118">
        <f>+'Q22'!F32/'Q12'!$C32*100</f>
        <v>2.442827442827443</v>
      </c>
      <c r="G32" s="118">
        <f>+'Q22'!G32/'Q12'!$C32*100</f>
        <v>0.4781704781704782</v>
      </c>
      <c r="H32" s="118">
        <f>+'Q22'!H32/'Q12'!$C32*100</f>
        <v>0.28066528066528068</v>
      </c>
      <c r="I32" s="118">
        <f>+'Q22'!I32/'Q12'!$C32*100</f>
        <v>20.072765072765073</v>
      </c>
      <c r="J32" s="118">
        <f>+'Q22'!J32/'Q12'!$C32*100</f>
        <v>21.53846153846154</v>
      </c>
      <c r="K32" s="118">
        <f>+'Q22'!K32/'Q12'!$C32*100</f>
        <v>20.550935550935552</v>
      </c>
      <c r="L32" s="118">
        <f>+'Q22'!L32/'Q12'!$C32*100</f>
        <v>0.24948024948024949</v>
      </c>
    </row>
    <row r="33" spans="2:12" s="100" customFormat="1" ht="14.1" hidden="1" customHeight="1" outlineLevel="1" x14ac:dyDescent="0.25">
      <c r="B33" s="101" t="s">
        <v>314</v>
      </c>
      <c r="C33" s="118">
        <f>+'Q22'!C33/'Q12'!$C33*100</f>
        <v>77.800278445766352</v>
      </c>
      <c r="D33" s="118">
        <f>+'Q22'!D33/'Q12'!$C33*100</f>
        <v>0.22781926338438174</v>
      </c>
      <c r="E33" s="118">
        <f>+'Q22'!E33/'Q12'!$C33*100</f>
        <v>0.46829515251234027</v>
      </c>
      <c r="F33" s="118">
        <f>+'Q22'!F33/'Q12'!$C33*100</f>
        <v>0.68345779015314512</v>
      </c>
      <c r="G33" s="118">
        <f>+'Q22'!G33/'Q12'!$C33*100</f>
        <v>0.87330717630679666</v>
      </c>
      <c r="H33" s="118">
        <f>+'Q22'!H33/'Q12'!$C33*100</f>
        <v>0.73408429312745216</v>
      </c>
      <c r="I33" s="118">
        <f>+'Q22'!I33/'Q12'!$C33*100</f>
        <v>30.110112643969117</v>
      </c>
      <c r="J33" s="118">
        <f>+'Q22'!J33/'Q12'!$C33*100</f>
        <v>17.693962789520317</v>
      </c>
      <c r="K33" s="118">
        <f>+'Q22'!K33/'Q12'!$C33*100</f>
        <v>6.4295658777369953</v>
      </c>
      <c r="L33" s="118">
        <f>+'Q22'!L33/'Q12'!$C33*100</f>
        <v>0.72142766738387543</v>
      </c>
    </row>
    <row r="34" spans="2:12" s="100" customFormat="1" ht="14.1" hidden="1" customHeight="1" outlineLevel="1" x14ac:dyDescent="0.25">
      <c r="B34" s="101" t="s">
        <v>315</v>
      </c>
      <c r="C34" s="118">
        <f>+'Q22'!C34/'Q12'!$C34*100</f>
        <v>68.696088264794383</v>
      </c>
      <c r="D34" s="118">
        <f>+'Q22'!D34/'Q12'!$C34*100</f>
        <v>1.534603811434303</v>
      </c>
      <c r="E34" s="118">
        <f>+'Q22'!E34/'Q12'!$C34*100</f>
        <v>1.6850551654964894</v>
      </c>
      <c r="F34" s="118">
        <f>+'Q22'!F34/'Q12'!$C34*100</f>
        <v>1.1634904714142427</v>
      </c>
      <c r="G34" s="118">
        <f>+'Q22'!G34/'Q12'!$C34*100</f>
        <v>2.0361083249749248</v>
      </c>
      <c r="H34" s="118">
        <f>+'Q22'!H34/'Q12'!$C34*100</f>
        <v>1.2236710130391173</v>
      </c>
      <c r="I34" s="118">
        <f>+'Q22'!I34/'Q12'!$C34*100</f>
        <v>36.559679037111337</v>
      </c>
      <c r="J34" s="118">
        <f>+'Q22'!J34/'Q12'!$C34*100</f>
        <v>19.829488465396189</v>
      </c>
      <c r="K34" s="118">
        <f>+'Q22'!K34/'Q12'!$C34*100</f>
        <v>9.1273821464393183</v>
      </c>
      <c r="L34" s="118">
        <f>+'Q22'!L34/'Q12'!$C34*100</f>
        <v>0.39117352056168503</v>
      </c>
    </row>
    <row r="35" spans="2:12" s="1" customFormat="1" ht="14.1" customHeight="1" collapsed="1" x14ac:dyDescent="0.2">
      <c r="B35" s="102" t="s">
        <v>57</v>
      </c>
      <c r="C35" s="20">
        <f>+'Q22'!C35/'Q12'!$C35*100</f>
        <v>92.353340115293321</v>
      </c>
      <c r="D35" s="20">
        <f>+'Q22'!D35/'Q12'!$C35*100</f>
        <v>0.10172939979654119</v>
      </c>
      <c r="E35" s="20">
        <f>+'Q22'!E35/'Q12'!$C35*100</f>
        <v>6.7819599864360799E-2</v>
      </c>
      <c r="F35" s="20">
        <f>+'Q22'!F35/'Q12'!$C35*100</f>
        <v>0.49169209901661581</v>
      </c>
      <c r="G35" s="20">
        <f>+'Q22'!G35/'Q12'!$C35*100</f>
        <v>0.16954899966090201</v>
      </c>
      <c r="H35" s="20">
        <f>+'Q22'!H35/'Q12'!$C35*100</f>
        <v>1.4750762970498474</v>
      </c>
      <c r="I35" s="20">
        <f>+'Q22'!I35/'Q12'!$C35*100</f>
        <v>44.981349610037299</v>
      </c>
      <c r="J35" s="20">
        <f>+'Q22'!J35/'Q12'!$C35*100</f>
        <v>10.732451678535096</v>
      </c>
      <c r="K35" s="20">
        <f>+'Q22'!K35/'Q12'!$C35*100</f>
        <v>3.0518819938962363</v>
      </c>
      <c r="L35" s="20">
        <f>+'Q22'!L35/'Q12'!$C35*100</f>
        <v>8.4774499830451003E-2</v>
      </c>
    </row>
    <row r="36" spans="2:12" s="1" customFormat="1" ht="14.1" customHeight="1" x14ac:dyDescent="0.2">
      <c r="B36" s="102" t="s">
        <v>58</v>
      </c>
      <c r="C36" s="20">
        <f>+'Q22'!C36/'Q12'!$C36*100</f>
        <v>70.653495440729486</v>
      </c>
      <c r="D36" s="20">
        <f>+'Q22'!D36/'Q12'!$C36*100</f>
        <v>1.094224924012158</v>
      </c>
      <c r="E36" s="20">
        <f>+'Q22'!E36/'Q12'!$C36*100</f>
        <v>0.3850050658561297</v>
      </c>
      <c r="F36" s="20">
        <f>+'Q22'!F36/'Q12'!$C36*100</f>
        <v>2.3556231003039514</v>
      </c>
      <c r="G36" s="20">
        <f>+'Q22'!G36/'Q12'!$C36*100</f>
        <v>0.57244174265450865</v>
      </c>
      <c r="H36" s="20">
        <f>+'Q22'!H36/'Q12'!$C36*100</f>
        <v>1.9706180344478217</v>
      </c>
      <c r="I36" s="20">
        <f>+'Q22'!I36/'Q12'!$C36*100</f>
        <v>45.957446808510639</v>
      </c>
      <c r="J36" s="20">
        <f>+'Q22'!J36/'Q12'!$C36*100</f>
        <v>26.950354609929079</v>
      </c>
      <c r="K36" s="20">
        <f>+'Q22'!K36/'Q12'!$C36*100</f>
        <v>16.854103343465045</v>
      </c>
      <c r="L36" s="20">
        <f>+'Q22'!L36/'Q12'!$C36*100</f>
        <v>6.281661600810537</v>
      </c>
    </row>
    <row r="37" spans="2:12" s="1" customFormat="1" ht="14.1" customHeight="1" x14ac:dyDescent="0.2">
      <c r="B37" s="104" t="s">
        <v>49</v>
      </c>
      <c r="C37" s="20">
        <f>+'Q22'!C37/'Q12'!$C37*100</f>
        <v>59.513509209618341</v>
      </c>
      <c r="D37" s="20">
        <f>+'Q22'!D37/'Q12'!$C37*100</f>
        <v>0.6913848930410319</v>
      </c>
      <c r="E37" s="20">
        <f>+'Q22'!E37/'Q12'!$C37*100</f>
        <v>0.52815966877222775</v>
      </c>
      <c r="F37" s="20">
        <f>+'Q22'!F37/'Q12'!$C37*100</f>
        <v>1.8299803598917141</v>
      </c>
      <c r="G37" s="20">
        <f>+'Q22'!G37/'Q12'!$C37*100</f>
        <v>0.76835288497266307</v>
      </c>
      <c r="H37" s="20">
        <f>+'Q22'!H37/'Q12'!$C37*100</f>
        <v>1.1930038749402836</v>
      </c>
      <c r="I37" s="20">
        <f>+'Q22'!I37/'Q12'!$C37*100</f>
        <v>33.977387334784225</v>
      </c>
      <c r="J37" s="20">
        <f>+'Q22'!J37/'Q12'!$C37*100</f>
        <v>20.895482775094219</v>
      </c>
      <c r="K37" s="20">
        <f>+'Q22'!K37/'Q12'!$C37*100</f>
        <v>6.1083390838154896</v>
      </c>
      <c r="L37" s="20">
        <f>+'Q22'!L37/'Q12'!$C37*100</f>
        <v>1.0616274749190509</v>
      </c>
    </row>
    <row r="38" spans="2:12" s="1" customFormat="1" ht="14.1" customHeight="1" x14ac:dyDescent="0.2">
      <c r="B38" s="102" t="s">
        <v>50</v>
      </c>
      <c r="C38" s="20">
        <f>+'Q22'!C38/'Q12'!$C38*100</f>
        <v>72.105814966426919</v>
      </c>
      <c r="D38" s="20">
        <f>+'Q22'!D38/'Q12'!$C38*100</f>
        <v>0.82487260729125711</v>
      </c>
      <c r="E38" s="20">
        <f>+'Q22'!E38/'Q12'!$C38*100</f>
        <v>0.35731631166308192</v>
      </c>
      <c r="F38" s="20">
        <f>+'Q22'!F38/'Q12'!$C38*100</f>
        <v>1.2646761796834649</v>
      </c>
      <c r="G38" s="20">
        <f>+'Q22'!G38/'Q12'!$C38*100</f>
        <v>0.67955626479181597</v>
      </c>
      <c r="H38" s="20">
        <f>+'Q22'!H38/'Q12'!$C38*100</f>
        <v>0.85532351195294376</v>
      </c>
      <c r="I38" s="20">
        <f>+'Q22'!I38/'Q12'!$C38*100</f>
        <v>25.161698158298449</v>
      </c>
      <c r="J38" s="20">
        <f>+'Q22'!J38/'Q12'!$C38*100</f>
        <v>20.135371616673218</v>
      </c>
      <c r="K38" s="20">
        <f>+'Q22'!K38/'Q12'!$C38*100</f>
        <v>5.9067045953884225</v>
      </c>
      <c r="L38" s="20">
        <f>+'Q22'!L38/'Q12'!$C38*100</f>
        <v>0.81716351750348837</v>
      </c>
    </row>
    <row r="39" spans="2:12" s="1" customFormat="1" ht="14.1" hidden="1" customHeight="1" outlineLevel="1" x14ac:dyDescent="0.2">
      <c r="B39" s="101" t="s">
        <v>316</v>
      </c>
      <c r="C39" s="118">
        <f>+'Q22'!C39/'Q12'!$C39*100</f>
        <v>50.222814352000732</v>
      </c>
      <c r="D39" s="118">
        <f>+'Q22'!D39/'Q12'!$C39*100</f>
        <v>0.68911655257959292</v>
      </c>
      <c r="E39" s="118">
        <f>+'Q22'!E39/'Q12'!$C39*100</f>
        <v>0.57885790416685812</v>
      </c>
      <c r="F39" s="118">
        <f>+'Q22'!F39/'Q12'!$C39*100</f>
        <v>2.2832728442137182</v>
      </c>
      <c r="G39" s="118">
        <f>+'Q22'!G39/'Q12'!$C39*100</f>
        <v>0.91422795975559334</v>
      </c>
      <c r="H39" s="118">
        <f>+'Q22'!H39/'Q12'!$C39*100</f>
        <v>0.10566453806220424</v>
      </c>
      <c r="I39" s="118">
        <f>+'Q22'!I39/'Q12'!$C39*100</f>
        <v>24.569302154637754</v>
      </c>
      <c r="J39" s="118">
        <f>+'Q22'!J39/'Q12'!$C39*100</f>
        <v>32.985712316809852</v>
      </c>
      <c r="K39" s="118">
        <f>+'Q22'!K39/'Q12'!$C39*100</f>
        <v>8.3474985069141354</v>
      </c>
      <c r="L39" s="118">
        <f>+'Q22'!L39/'Q12'!$C39*100</f>
        <v>1.1806863600863693</v>
      </c>
    </row>
    <row r="40" spans="2:12" s="1" customFormat="1" ht="14.1" hidden="1" customHeight="1" outlineLevel="1" x14ac:dyDescent="0.2">
      <c r="B40" s="101" t="s">
        <v>317</v>
      </c>
      <c r="C40" s="118">
        <f>+'Q22'!C40/'Q12'!$C40*100</f>
        <v>65.544102386717398</v>
      </c>
      <c r="D40" s="118">
        <f>+'Q22'!D40/'Q12'!$C40*100</f>
        <v>0.86751988931165691</v>
      </c>
      <c r="E40" s="118">
        <f>+'Q22'!E40/'Q12'!$C40*100</f>
        <v>0.79003804911795228</v>
      </c>
      <c r="F40" s="118">
        <f>+'Q22'!F40/'Q12'!$C40*100</f>
        <v>1.9384296091317883</v>
      </c>
      <c r="G40" s="118">
        <f>+'Q22'!G40/'Q12'!$C40*100</f>
        <v>1.1068834313386371</v>
      </c>
      <c r="H40" s="118">
        <f>+'Q22'!H40/'Q12'!$C40*100</f>
        <v>0.94500172950536154</v>
      </c>
      <c r="I40" s="118">
        <f>+'Q22'!I40/'Q12'!$C40*100</f>
        <v>27.720511933586995</v>
      </c>
      <c r="J40" s="118">
        <f>+'Q22'!J40/'Q12'!$C40*100</f>
        <v>26.089242476651677</v>
      </c>
      <c r="K40" s="118">
        <f>+'Q22'!K40/'Q12'!$C40*100</f>
        <v>7.2376340366655132</v>
      </c>
      <c r="L40" s="118">
        <f>+'Q22'!L40/'Q12'!$C40*100</f>
        <v>1.3462469733656173</v>
      </c>
    </row>
    <row r="41" spans="2:12" s="1" customFormat="1" ht="14.1" hidden="1" customHeight="1" outlineLevel="1" x14ac:dyDescent="0.2">
      <c r="B41" s="101" t="s">
        <v>318</v>
      </c>
      <c r="C41" s="118">
        <f>+'Q22'!C41/'Q12'!$C41*100</f>
        <v>77.853221437554424</v>
      </c>
      <c r="D41" s="118">
        <f>+'Q22'!D41/'Q12'!$C41*100</f>
        <v>0.82410273773822185</v>
      </c>
      <c r="E41" s="118">
        <f>+'Q22'!E41/'Q12'!$C41*100</f>
        <v>0.13906355809228985</v>
      </c>
      <c r="F41" s="118">
        <f>+'Q22'!F41/'Q12'!$C41*100</f>
        <v>0.83619522105059496</v>
      </c>
      <c r="G41" s="118">
        <f>+'Q22'!G41/'Q12'!$C41*100</f>
        <v>0.4619328625326497</v>
      </c>
      <c r="H41" s="118">
        <f>+'Q22'!H41/'Q12'!$C41*100</f>
        <v>0.9147963625810196</v>
      </c>
      <c r="I41" s="118">
        <f>+'Q22'!I41/'Q12'!$C41*100</f>
        <v>24.121481087356102</v>
      </c>
      <c r="J41" s="118">
        <f>+'Q22'!J41/'Q12'!$C41*100</f>
        <v>15.842362387539904</v>
      </c>
      <c r="K41" s="118">
        <f>+'Q22'!K41/'Q12'!$C41*100</f>
        <v>5.0038695946599594</v>
      </c>
      <c r="L41" s="118">
        <f>+'Q22'!L41/'Q12'!$C41*100</f>
        <v>0.53811550740059977</v>
      </c>
    </row>
    <row r="42" spans="2:12" ht="14.1" customHeight="1" collapsed="1" x14ac:dyDescent="0.2">
      <c r="B42" s="10" t="s">
        <v>51</v>
      </c>
      <c r="C42" s="20">
        <f>+'Q22'!C42/'Q12'!$C42*100</f>
        <v>68.179367479781703</v>
      </c>
      <c r="D42" s="20">
        <f>+'Q22'!D42/'Q12'!$C42*100</f>
        <v>0.69038069564073901</v>
      </c>
      <c r="E42" s="20">
        <f>+'Q22'!E42/'Q12'!$C42*100</f>
        <v>0.91130251824577557</v>
      </c>
      <c r="F42" s="20">
        <f>+'Q22'!F42/'Q12'!$C42*100</f>
        <v>4.4907620487869027</v>
      </c>
      <c r="G42" s="20">
        <f>+'Q22'!G42/'Q12'!$C42*100</f>
        <v>0.55493457821027026</v>
      </c>
      <c r="H42" s="20">
        <f>+'Q22'!H42/'Q12'!$C42*100</f>
        <v>1.1874547965020712</v>
      </c>
      <c r="I42" s="20">
        <f>+'Q22'!I42/'Q12'!$C42*100</f>
        <v>33.580117035965543</v>
      </c>
      <c r="J42" s="20">
        <f>+'Q22'!J42/'Q12'!$C42*100</f>
        <v>11.889013084357945</v>
      </c>
      <c r="K42" s="20">
        <f>+'Q22'!K42/'Q12'!$C42*100</f>
        <v>5.8149779735682818</v>
      </c>
      <c r="L42" s="20">
        <f>+'Q22'!L42/'Q12'!$C42*100</f>
        <v>0.59964494707081328</v>
      </c>
    </row>
    <row r="43" spans="2:12" ht="14.1" customHeight="1" x14ac:dyDescent="0.2">
      <c r="B43" s="10" t="s">
        <v>52</v>
      </c>
      <c r="C43" s="20">
        <f>+'Q22'!C43/'Q12'!$C43*100</f>
        <v>74.475717778296499</v>
      </c>
      <c r="D43" s="20">
        <f>+'Q22'!D43/'Q12'!$C43*100</f>
        <v>1.7175080162659557</v>
      </c>
      <c r="E43" s="20">
        <f>+'Q22'!E43/'Q12'!$C43*100</f>
        <v>0.93983807757042648</v>
      </c>
      <c r="F43" s="20">
        <f>+'Q22'!F43/'Q12'!$C43*100</f>
        <v>1.2789169133997569</v>
      </c>
      <c r="G43" s="20">
        <f>+'Q22'!G43/'Q12'!$C43*100</f>
        <v>0.147425580795361</v>
      </c>
      <c r="H43" s="20">
        <f>+'Q22'!H43/'Q12'!$C43*100</f>
        <v>0.6339299974200524</v>
      </c>
      <c r="I43" s="20">
        <f>+'Q22'!I43/'Q12'!$C43*100</f>
        <v>15.198348833495093</v>
      </c>
      <c r="J43" s="20">
        <f>+'Q22'!J43/'Q12'!$C43*100</f>
        <v>19.429463002321953</v>
      </c>
      <c r="K43" s="20">
        <f>+'Q22'!K43/'Q12'!$C43*100</f>
        <v>7.1231126454291926</v>
      </c>
      <c r="L43" s="20">
        <f>+'Q22'!L43/'Q12'!$C43*100</f>
        <v>1.321916041131737</v>
      </c>
    </row>
    <row r="44" spans="2:12" ht="14.1" customHeight="1" x14ac:dyDescent="0.2">
      <c r="B44" s="10" t="s">
        <v>61</v>
      </c>
      <c r="C44" s="20">
        <f>+'Q22'!C44/'Q12'!$C44*100</f>
        <v>74.392398829697868</v>
      </c>
      <c r="D44" s="20">
        <f>+'Q22'!D44/'Q12'!$C44*100</f>
        <v>0.60253179224240316</v>
      </c>
      <c r="E44" s="20">
        <f>+'Q22'!E44/'Q12'!$C44*100</f>
        <v>0.21291387850873381</v>
      </c>
      <c r="F44" s="20">
        <f>+'Q22'!F44/'Q12'!$C44*100</f>
        <v>0.41858578836070803</v>
      </c>
      <c r="G44" s="20">
        <f>+'Q22'!G44/'Q12'!$C44*100</f>
        <v>0.24912372179253209</v>
      </c>
      <c r="H44" s="20">
        <f>+'Q22'!H44/'Q12'!$C44*100</f>
        <v>2.3695721444917583</v>
      </c>
      <c r="I44" s="20">
        <f>+'Q22'!I44/'Q12'!$C44*100</f>
        <v>34.82517887662582</v>
      </c>
      <c r="J44" s="20">
        <f>+'Q22'!J44/'Q12'!$C44*100</f>
        <v>12.896497783957592</v>
      </c>
      <c r="K44" s="20">
        <f>+'Q22'!K44/'Q12'!$C44*100</f>
        <v>10.180759537672721</v>
      </c>
      <c r="L44" s="20">
        <f>+'Q22'!L44/'Q12'!$C44*100</f>
        <v>1.6207525853828106</v>
      </c>
    </row>
    <row r="45" spans="2:12" ht="14.1" customHeight="1" x14ac:dyDescent="0.2">
      <c r="B45" s="10" t="s">
        <v>60</v>
      </c>
      <c r="C45" s="20">
        <f>+'Q22'!C45/'Q12'!$C45*100</f>
        <v>80.516729519377364</v>
      </c>
      <c r="D45" s="144" t="s">
        <v>100</v>
      </c>
      <c r="E45" s="20">
        <f>+'Q22'!E45/'Q12'!$C45*100</f>
        <v>0.28885501083206289</v>
      </c>
      <c r="F45" s="20">
        <f>+'Q22'!F45/'Q12'!$C45*100</f>
        <v>7.1908850196581886</v>
      </c>
      <c r="G45" s="20">
        <f>+'Q22'!G45/'Q12'!$C45*100</f>
        <v>0.79274652972799486</v>
      </c>
      <c r="H45" s="20">
        <f>+'Q22'!H45/'Q12'!$C45*100</f>
        <v>17.450052154376955</v>
      </c>
      <c r="I45" s="20">
        <f>+'Q22'!I45/'Q12'!$C45*100</f>
        <v>50.263981384899303</v>
      </c>
      <c r="J45" s="20">
        <f>+'Q22'!J45/'Q12'!$C45*100</f>
        <v>24.780550429270644</v>
      </c>
      <c r="K45" s="20">
        <f>+'Q22'!K45/'Q12'!$C45*100</f>
        <v>20.332183262456873</v>
      </c>
      <c r="L45" s="20">
        <f>+'Q22'!L45/'Q12'!$C45*100</f>
        <v>4.3665249137446844</v>
      </c>
    </row>
    <row r="46" spans="2:12" ht="14.1" customHeight="1" x14ac:dyDescent="0.2">
      <c r="B46" s="10" t="s">
        <v>59</v>
      </c>
      <c r="C46" s="20">
        <f>+'Q22'!C46/'Q12'!$C46*100</f>
        <v>52.274061032863848</v>
      </c>
      <c r="D46" s="20">
        <f>+'Q22'!D46/'Q12'!$C46*100</f>
        <v>0.32276995305164319</v>
      </c>
      <c r="E46" s="20">
        <f>+'Q22'!E46/'Q12'!$C46*100</f>
        <v>0.20539906103286387</v>
      </c>
      <c r="F46" s="20">
        <f>+'Q22'!F46/'Q12'!$C46*100</f>
        <v>3.7852112676056335</v>
      </c>
      <c r="G46" s="20">
        <f>+'Q22'!G46/'Q12'!$C46*100</f>
        <v>2.083333333333333</v>
      </c>
      <c r="H46" s="20">
        <f>+'Q22'!H46/'Q12'!$C46*100</f>
        <v>3.931924882629108</v>
      </c>
      <c r="I46" s="20">
        <f>+'Q22'!I46/'Q12'!$C46*100</f>
        <v>33.788145539906104</v>
      </c>
      <c r="J46" s="20">
        <f>+'Q22'!J46/'Q12'!$C46*100</f>
        <v>21.20011737089202</v>
      </c>
      <c r="K46" s="20">
        <f>+'Q22'!K46/'Q12'!$C46*100</f>
        <v>14.612676056338028</v>
      </c>
      <c r="L46" s="20">
        <f>+'Q22'!L46/'Q12'!$C46*100</f>
        <v>4.929577464788732</v>
      </c>
    </row>
    <row r="47" spans="2:12" ht="14.1" customHeight="1" x14ac:dyDescent="0.2">
      <c r="B47" s="10" t="s">
        <v>62</v>
      </c>
      <c r="C47" s="20">
        <f>+'Q22'!C47/'Q12'!$C47*100</f>
        <v>64.985287936107611</v>
      </c>
      <c r="D47" s="20">
        <f>+'Q22'!D47/'Q12'!$C47*100</f>
        <v>0.70670449768810428</v>
      </c>
      <c r="E47" s="20">
        <f>+'Q22'!E47/'Q12'!$C47*100</f>
        <v>0.4952185792349727</v>
      </c>
      <c r="F47" s="20">
        <f>+'Q22'!F47/'Q12'!$C47*100</f>
        <v>4.2297183690626312</v>
      </c>
      <c r="G47" s="20">
        <f>+'Q22'!G47/'Q12'!$C47*100</f>
        <v>7.4085750315258503</v>
      </c>
      <c r="H47" s="20">
        <f>+'Q22'!H47/'Q12'!$C47*100</f>
        <v>3.4678436317780581</v>
      </c>
      <c r="I47" s="20">
        <f>+'Q22'!I47/'Q12'!$C47*100</f>
        <v>27.280369903320722</v>
      </c>
      <c r="J47" s="20">
        <f>+'Q22'!J47/'Q12'!$C47*100</f>
        <v>20.616593106347207</v>
      </c>
      <c r="K47" s="20">
        <f>+'Q22'!K47/'Q12'!$C47*100</f>
        <v>11.2468474148802</v>
      </c>
      <c r="L47" s="20">
        <f>+'Q22'!L47/'Q12'!$C47*100</f>
        <v>2.112232030264817</v>
      </c>
    </row>
    <row r="48" spans="2:12" ht="14.1" customHeight="1" x14ac:dyDescent="0.2">
      <c r="B48" s="10" t="s">
        <v>63</v>
      </c>
      <c r="C48" s="20">
        <f>+'Q22'!C48/'Q12'!$C48*100</f>
        <v>85.721826836970351</v>
      </c>
      <c r="D48" s="20">
        <f>+'Q22'!D48/'Q12'!$C48*100</f>
        <v>0.87477023141820243</v>
      </c>
      <c r="E48" s="20">
        <f>+'Q22'!E48/'Q12'!$C48*100</f>
        <v>0.19701183013621151</v>
      </c>
      <c r="F48" s="20">
        <f>+'Q22'!F48/'Q12'!$C48*100</f>
        <v>0.58349436772399499</v>
      </c>
      <c r="G48" s="20">
        <f>+'Q22'!G48/'Q12'!$C48*100</f>
        <v>0.1555356553706933</v>
      </c>
      <c r="H48" s="20">
        <f>+'Q22'!H48/'Q12'!$C48*100</f>
        <v>0.58632228873073478</v>
      </c>
      <c r="I48" s="20">
        <f>+'Q22'!I48/'Q12'!$C48*100</f>
        <v>14.87863505679408</v>
      </c>
      <c r="J48" s="20">
        <f>+'Q22'!J48/'Q12'!$C48*100</f>
        <v>9.7704670782862788</v>
      </c>
      <c r="K48" s="20">
        <f>+'Q22'!K48/'Q12'!$C48*100</f>
        <v>3.8176933590988358</v>
      </c>
      <c r="L48" s="20">
        <f>+'Q22'!L48/'Q12'!$C48*100</f>
        <v>0.62968374416741291</v>
      </c>
    </row>
    <row r="49" spans="2:12" ht="14.1" customHeight="1" x14ac:dyDescent="0.2">
      <c r="B49" s="10" t="s">
        <v>69</v>
      </c>
      <c r="C49" s="20">
        <f>+'Q22'!C49/'Q12'!$C49*100</f>
        <v>65.783883302648348</v>
      </c>
      <c r="D49" s="20">
        <f>+'Q22'!D49/'Q12'!$C49*100</f>
        <v>0.25492139923523582</v>
      </c>
      <c r="E49" s="20">
        <f>+'Q22'!E49/'Q12'!$C49*100</f>
        <v>0.6373034980880895</v>
      </c>
      <c r="F49" s="20">
        <f>+'Q22'!F49/'Q12'!$C49*100</f>
        <v>2.874946891375159</v>
      </c>
      <c r="G49" s="20">
        <f>+'Q22'!G49/'Q12'!$C49*100</f>
        <v>0.60897889817306328</v>
      </c>
      <c r="H49" s="20">
        <f>+'Q22'!H49/'Q12'!$C49*100</f>
        <v>10.73502336779493</v>
      </c>
      <c r="I49" s="20">
        <f>+'Q22'!I49/'Q12'!$C49*100</f>
        <v>24.769862625690411</v>
      </c>
      <c r="J49" s="20">
        <f>+'Q22'!J49/'Q12'!$C49*100</f>
        <v>12.774394561676816</v>
      </c>
      <c r="K49" s="20">
        <f>+'Q22'!K49/'Q12'!$C49*100</f>
        <v>15.861775952414673</v>
      </c>
      <c r="L49" s="20">
        <f>+'Q22'!L49/'Q12'!$C49*100</f>
        <v>1.6569890950290327</v>
      </c>
    </row>
    <row r="50" spans="2:12" ht="14.1" customHeight="1" x14ac:dyDescent="0.2">
      <c r="B50" s="10" t="s">
        <v>64</v>
      </c>
      <c r="C50" s="20">
        <f>+'Q22'!C50/'Q12'!$C50*100</f>
        <v>55.341061506035636</v>
      </c>
      <c r="D50" s="20">
        <f>+'Q22'!D50/'Q12'!$C50*100</f>
        <v>2.5819122437248514</v>
      </c>
      <c r="E50" s="20">
        <f>+'Q22'!E50/'Q12'!$C50*100</f>
        <v>2.9890783675033528</v>
      </c>
      <c r="F50" s="20">
        <f>+'Q22'!F50/'Q12'!$C50*100</f>
        <v>2.8070511592259053</v>
      </c>
      <c r="G50" s="20">
        <f>+'Q22'!G50/'Q12'!$C50*100</f>
        <v>3.2333780417704543</v>
      </c>
      <c r="H50" s="20">
        <f>+'Q22'!H50/'Q12'!$C50*100</f>
        <v>6.5529794979881206</v>
      </c>
      <c r="I50" s="20">
        <f>+'Q22'!I50/'Q12'!$C50*100</f>
        <v>25.689787315577696</v>
      </c>
      <c r="J50" s="20">
        <f>+'Q22'!J50/'Q12'!$C50*100</f>
        <v>20.205020118796703</v>
      </c>
      <c r="K50" s="20">
        <f>+'Q22'!K50/'Q12'!$C50*100</f>
        <v>24.056332630772179</v>
      </c>
      <c r="L50" s="20">
        <f>+'Q22'!L50/'Q12'!$C50*100</f>
        <v>1.9831385322858786</v>
      </c>
    </row>
    <row r="51" spans="2:12" ht="14.1" customHeight="1" x14ac:dyDescent="0.2">
      <c r="B51" s="10" t="s">
        <v>65</v>
      </c>
      <c r="C51" s="20">
        <f>+'Q22'!C51/'Q12'!$C51*100</f>
        <v>59.249961904609137</v>
      </c>
      <c r="D51" s="20">
        <f>+'Q22'!D51/'Q12'!$C51*100</f>
        <v>4.1720468052002211</v>
      </c>
      <c r="E51" s="20">
        <f>+'Q22'!E51/'Q12'!$C51*100</f>
        <v>0.9439636850674088</v>
      </c>
      <c r="F51" s="20">
        <f>+'Q22'!F51/'Q12'!$C51*100</f>
        <v>1.7138915845276572</v>
      </c>
      <c r="G51" s="20">
        <f>+'Q22'!G51/'Q12'!$C51*100</f>
        <v>0.81323634380488752</v>
      </c>
      <c r="H51" s="20">
        <f>+'Q22'!H51/'Q12'!$C51*100</f>
        <v>2.2752973445507552</v>
      </c>
      <c r="I51" s="20">
        <f>+'Q22'!I51/'Q12'!$C51*100</f>
        <v>23.510871221538732</v>
      </c>
      <c r="J51" s="20">
        <f>+'Q22'!J51/'Q12'!$C51*100</f>
        <v>18.819123084202843</v>
      </c>
      <c r="K51" s="20">
        <f>+'Q22'!K51/'Q12'!$C51*100</f>
        <v>16.006480226487124</v>
      </c>
      <c r="L51" s="20">
        <f>+'Q22'!L51/'Q12'!$C51*100</f>
        <v>2.6987576892538918</v>
      </c>
    </row>
    <row r="52" spans="2:12" ht="14.1" customHeight="1" x14ac:dyDescent="0.2">
      <c r="B52" s="10" t="s">
        <v>66</v>
      </c>
      <c r="C52" s="20">
        <f>+'Q22'!C52/'Q12'!$C52*100</f>
        <v>50.983981693363845</v>
      </c>
      <c r="D52" s="20">
        <f>+'Q22'!D52/'Q12'!$C52*100</f>
        <v>0.76659038901601839</v>
      </c>
      <c r="E52" s="144" t="s">
        <v>100</v>
      </c>
      <c r="F52" s="20">
        <f>+'Q22'!F52/'Q12'!$C52*100</f>
        <v>2.4599542334096109</v>
      </c>
      <c r="G52" s="20">
        <f>+'Q22'!G52/'Q12'!$C52*100</f>
        <v>0.97254004576659037</v>
      </c>
      <c r="H52" s="20">
        <f>+'Q22'!H52/'Q12'!$C52*100</f>
        <v>5.1372997711670481</v>
      </c>
      <c r="I52" s="20">
        <f>+'Q22'!I52/'Q12'!$C52*100</f>
        <v>32.997711670480548</v>
      </c>
      <c r="J52" s="20">
        <f>+'Q22'!J52/'Q12'!$C52*100</f>
        <v>31.201372997711669</v>
      </c>
      <c r="K52" s="20">
        <f>+'Q22'!K52/'Q12'!$C52*100</f>
        <v>14.302059496567507</v>
      </c>
      <c r="L52" s="20">
        <f>+'Q22'!L52/'Q12'!$C52*100</f>
        <v>1.4759725400457666</v>
      </c>
    </row>
    <row r="53" spans="2:12" ht="14.1" customHeight="1" x14ac:dyDescent="0.2">
      <c r="B53" s="10" t="s">
        <v>67</v>
      </c>
      <c r="C53" s="20">
        <f>+'Q22'!C53/'Q12'!$C53*100</f>
        <v>49.991626193267457</v>
      </c>
      <c r="D53" s="20">
        <f>+'Q22'!D53/'Q12'!$C53*100</f>
        <v>4.2706414335957126</v>
      </c>
      <c r="E53" s="20">
        <f>+'Q22'!E53/'Q12'!$C53*100</f>
        <v>1.2058281694858481</v>
      </c>
      <c r="F53" s="20">
        <f>+'Q22'!F53/'Q12'!$C53*100</f>
        <v>2.9085022051024394</v>
      </c>
      <c r="G53" s="20">
        <f>+'Q22'!G53/'Q12'!$C53*100</f>
        <v>2.1939373639256408</v>
      </c>
      <c r="H53" s="20">
        <f>+'Q22'!H53/'Q12'!$C53*100</f>
        <v>4.359962038742812</v>
      </c>
      <c r="I53" s="20">
        <f>+'Q22'!I53/'Q12'!$C53*100</f>
        <v>23.703455590911631</v>
      </c>
      <c r="J53" s="20">
        <f>+'Q22'!J53/'Q12'!$C53*100</f>
        <v>20.711215318483784</v>
      </c>
      <c r="K53" s="20">
        <f>+'Q22'!K53/'Q12'!$C53*100</f>
        <v>22.966560598448055</v>
      </c>
      <c r="L53" s="20">
        <f>+'Q22'!L53/'Q12'!$C53*100</f>
        <v>3.2546195500474515</v>
      </c>
    </row>
    <row r="54" spans="2:12" ht="14.1" customHeight="1" x14ac:dyDescent="0.2">
      <c r="B54" s="88" t="s">
        <v>68</v>
      </c>
      <c r="C54" s="159" t="s">
        <v>100</v>
      </c>
      <c r="D54" s="159" t="s">
        <v>100</v>
      </c>
      <c r="E54" s="159" t="s">
        <v>100</v>
      </c>
      <c r="F54" s="159" t="s">
        <v>100</v>
      </c>
      <c r="G54" s="159" t="s">
        <v>100</v>
      </c>
      <c r="H54" s="159" t="s">
        <v>100</v>
      </c>
      <c r="I54" s="149">
        <f>+'Q22'!I54/'Q12'!$C54*100</f>
        <v>7.1428571428571423</v>
      </c>
      <c r="J54" s="149">
        <f>+'Q22'!J54/'Q12'!$C54*100</f>
        <v>85.714285714285708</v>
      </c>
      <c r="K54" s="149">
        <f>+'Q22'!K54/'Q12'!$C54*100</f>
        <v>7.1428571428571423</v>
      </c>
      <c r="L54" s="159" t="s">
        <v>100</v>
      </c>
    </row>
    <row r="55" spans="2:12" ht="4.5" customHeight="1" x14ac:dyDescent="0.2"/>
    <row r="56" spans="2:12" ht="13.5" customHeight="1" x14ac:dyDescent="0.2">
      <c r="B56" s="176" t="s">
        <v>243</v>
      </c>
      <c r="C56" s="176"/>
      <c r="D56" s="176"/>
      <c r="E56" s="176"/>
      <c r="F56" s="176"/>
      <c r="G56" s="176"/>
      <c r="H56" s="21"/>
    </row>
    <row r="57" spans="2:12" ht="13.5" customHeight="1" x14ac:dyDescent="0.2">
      <c r="B57" s="21"/>
      <c r="C57" s="21"/>
      <c r="D57" s="21"/>
      <c r="E57" s="21"/>
      <c r="F57" s="21"/>
      <c r="G57" s="21"/>
      <c r="H57" s="21"/>
    </row>
  </sheetData>
  <mergeCells count="13">
    <mergeCell ref="B2:L2"/>
    <mergeCell ref="B3:L3"/>
    <mergeCell ref="L5:L6"/>
    <mergeCell ref="B56:G56"/>
    <mergeCell ref="C5:C6"/>
    <mergeCell ref="D5:D6"/>
    <mergeCell ref="F5:F6"/>
    <mergeCell ref="G5:G6"/>
    <mergeCell ref="H5:H6"/>
    <mergeCell ref="I5:I6"/>
    <mergeCell ref="J5:J6"/>
    <mergeCell ref="K5:K6"/>
    <mergeCell ref="E5:E6"/>
  </mergeCells>
  <printOptions horizontalCentered="1"/>
  <pageMargins left="0" right="0" top="0.78740157480314965" bottom="0.19685039370078741" header="0.51181102362204722" footer="0.51181102362204722"/>
  <pageSetup paperSize="9" scale="9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44"/>
  <sheetViews>
    <sheetView workbookViewId="0"/>
  </sheetViews>
  <sheetFormatPr defaultColWidth="9.140625" defaultRowHeight="11.25" x14ac:dyDescent="0.2"/>
  <cols>
    <col min="1" max="1" width="2.85546875" style="10" customWidth="1"/>
    <col min="2" max="2" width="60.7109375" style="10" bestFit="1" customWidth="1"/>
    <col min="3" max="4" width="10.7109375" style="11" customWidth="1"/>
    <col min="5" max="117" width="9.140625" style="10"/>
    <col min="118" max="118" width="51.140625" style="10" customWidth="1"/>
    <col min="119" max="126" width="9.7109375" style="10" customWidth="1"/>
    <col min="127" max="373" width="9.140625" style="10"/>
    <col min="374" max="374" width="51.140625" style="10" customWidth="1"/>
    <col min="375" max="382" width="9.7109375" style="10" customWidth="1"/>
    <col min="383" max="629" width="9.140625" style="10"/>
    <col min="630" max="630" width="51.140625" style="10" customWidth="1"/>
    <col min="631" max="638" width="9.7109375" style="10" customWidth="1"/>
    <col min="639" max="885" width="9.140625" style="10"/>
    <col min="886" max="886" width="51.140625" style="10" customWidth="1"/>
    <col min="887" max="894" width="9.7109375" style="10" customWidth="1"/>
    <col min="895" max="1141" width="9.140625" style="10"/>
    <col min="1142" max="1142" width="51.140625" style="10" customWidth="1"/>
    <col min="1143" max="1150" width="9.7109375" style="10" customWidth="1"/>
    <col min="1151" max="1397" width="9.140625" style="10"/>
    <col min="1398" max="1398" width="51.140625" style="10" customWidth="1"/>
    <col min="1399" max="1406" width="9.7109375" style="10" customWidth="1"/>
    <col min="1407" max="1653" width="9.140625" style="10"/>
    <col min="1654" max="1654" width="51.140625" style="10" customWidth="1"/>
    <col min="1655" max="1662" width="9.7109375" style="10" customWidth="1"/>
    <col min="1663" max="1909" width="9.140625" style="10"/>
    <col min="1910" max="1910" width="51.140625" style="10" customWidth="1"/>
    <col min="1911" max="1918" width="9.7109375" style="10" customWidth="1"/>
    <col min="1919" max="2165" width="9.140625" style="10"/>
    <col min="2166" max="2166" width="51.140625" style="10" customWidth="1"/>
    <col min="2167" max="2174" width="9.7109375" style="10" customWidth="1"/>
    <col min="2175" max="2421" width="9.140625" style="10"/>
    <col min="2422" max="2422" width="51.140625" style="10" customWidth="1"/>
    <col min="2423" max="2430" width="9.7109375" style="10" customWidth="1"/>
    <col min="2431" max="2677" width="9.140625" style="10"/>
    <col min="2678" max="2678" width="51.140625" style="10" customWidth="1"/>
    <col min="2679" max="2686" width="9.7109375" style="10" customWidth="1"/>
    <col min="2687" max="2933" width="9.140625" style="10"/>
    <col min="2934" max="2934" width="51.140625" style="10" customWidth="1"/>
    <col min="2935" max="2942" width="9.7109375" style="10" customWidth="1"/>
    <col min="2943" max="3189" width="9.140625" style="10"/>
    <col min="3190" max="3190" width="51.140625" style="10" customWidth="1"/>
    <col min="3191" max="3198" width="9.7109375" style="10" customWidth="1"/>
    <col min="3199" max="3445" width="9.140625" style="10"/>
    <col min="3446" max="3446" width="51.140625" style="10" customWidth="1"/>
    <col min="3447" max="3454" width="9.7109375" style="10" customWidth="1"/>
    <col min="3455" max="3701" width="9.140625" style="10"/>
    <col min="3702" max="3702" width="51.140625" style="10" customWidth="1"/>
    <col min="3703" max="3710" width="9.7109375" style="10" customWidth="1"/>
    <col min="3711" max="3957" width="9.140625" style="10"/>
    <col min="3958" max="3958" width="51.140625" style="10" customWidth="1"/>
    <col min="3959" max="3966" width="9.7109375" style="10" customWidth="1"/>
    <col min="3967" max="4213" width="9.140625" style="10"/>
    <col min="4214" max="4214" width="51.140625" style="10" customWidth="1"/>
    <col min="4215" max="4222" width="9.7109375" style="10" customWidth="1"/>
    <col min="4223" max="4469" width="9.140625" style="10"/>
    <col min="4470" max="4470" width="51.140625" style="10" customWidth="1"/>
    <col min="4471" max="4478" width="9.7109375" style="10" customWidth="1"/>
    <col min="4479" max="4725" width="9.140625" style="10"/>
    <col min="4726" max="4726" width="51.140625" style="10" customWidth="1"/>
    <col min="4727" max="4734" width="9.7109375" style="10" customWidth="1"/>
    <col min="4735" max="4981" width="9.140625" style="10"/>
    <col min="4982" max="4982" width="51.140625" style="10" customWidth="1"/>
    <col min="4983" max="4990" width="9.7109375" style="10" customWidth="1"/>
    <col min="4991" max="5237" width="9.140625" style="10"/>
    <col min="5238" max="5238" width="51.140625" style="10" customWidth="1"/>
    <col min="5239" max="5246" width="9.7109375" style="10" customWidth="1"/>
    <col min="5247" max="5493" width="9.140625" style="10"/>
    <col min="5494" max="5494" width="51.140625" style="10" customWidth="1"/>
    <col min="5495" max="5502" width="9.7109375" style="10" customWidth="1"/>
    <col min="5503" max="5749" width="9.140625" style="10"/>
    <col min="5750" max="5750" width="51.140625" style="10" customWidth="1"/>
    <col min="5751" max="5758" width="9.7109375" style="10" customWidth="1"/>
    <col min="5759" max="6005" width="9.140625" style="10"/>
    <col min="6006" max="6006" width="51.140625" style="10" customWidth="1"/>
    <col min="6007" max="6014" width="9.7109375" style="10" customWidth="1"/>
    <col min="6015" max="6261" width="9.140625" style="10"/>
    <col min="6262" max="6262" width="51.140625" style="10" customWidth="1"/>
    <col min="6263" max="6270" width="9.7109375" style="10" customWidth="1"/>
    <col min="6271" max="6517" width="9.140625" style="10"/>
    <col min="6518" max="6518" width="51.140625" style="10" customWidth="1"/>
    <col min="6519" max="6526" width="9.7109375" style="10" customWidth="1"/>
    <col min="6527" max="6773" width="9.140625" style="10"/>
    <col min="6774" max="6774" width="51.140625" style="10" customWidth="1"/>
    <col min="6775" max="6782" width="9.7109375" style="10" customWidth="1"/>
    <col min="6783" max="7029" width="9.140625" style="10"/>
    <col min="7030" max="7030" width="51.140625" style="10" customWidth="1"/>
    <col min="7031" max="7038" width="9.7109375" style="10" customWidth="1"/>
    <col min="7039" max="7285" width="9.140625" style="10"/>
    <col min="7286" max="7286" width="51.140625" style="10" customWidth="1"/>
    <col min="7287" max="7294" width="9.7109375" style="10" customWidth="1"/>
    <col min="7295" max="7541" width="9.140625" style="10"/>
    <col min="7542" max="7542" width="51.140625" style="10" customWidth="1"/>
    <col min="7543" max="7550" width="9.7109375" style="10" customWidth="1"/>
    <col min="7551" max="7797" width="9.140625" style="10"/>
    <col min="7798" max="7798" width="51.140625" style="10" customWidth="1"/>
    <col min="7799" max="7806" width="9.7109375" style="10" customWidth="1"/>
    <col min="7807" max="8053" width="9.140625" style="10"/>
    <col min="8054" max="8054" width="51.140625" style="10" customWidth="1"/>
    <col min="8055" max="8062" width="9.7109375" style="10" customWidth="1"/>
    <col min="8063" max="8309" width="9.140625" style="10"/>
    <col min="8310" max="8310" width="51.140625" style="10" customWidth="1"/>
    <col min="8311" max="8318" width="9.7109375" style="10" customWidth="1"/>
    <col min="8319" max="8565" width="9.140625" style="10"/>
    <col min="8566" max="8566" width="51.140625" style="10" customWidth="1"/>
    <col min="8567" max="8574" width="9.7109375" style="10" customWidth="1"/>
    <col min="8575" max="8821" width="9.140625" style="10"/>
    <col min="8822" max="8822" width="51.140625" style="10" customWidth="1"/>
    <col min="8823" max="8830" width="9.7109375" style="10" customWidth="1"/>
    <col min="8831" max="9077" width="9.140625" style="10"/>
    <col min="9078" max="9078" width="51.140625" style="10" customWidth="1"/>
    <col min="9079" max="9086" width="9.7109375" style="10" customWidth="1"/>
    <col min="9087" max="9333" width="9.140625" style="10"/>
    <col min="9334" max="9334" width="51.140625" style="10" customWidth="1"/>
    <col min="9335" max="9342" width="9.7109375" style="10" customWidth="1"/>
    <col min="9343" max="9589" width="9.140625" style="10"/>
    <col min="9590" max="9590" width="51.140625" style="10" customWidth="1"/>
    <col min="9591" max="9598" width="9.7109375" style="10" customWidth="1"/>
    <col min="9599" max="9845" width="9.140625" style="10"/>
    <col min="9846" max="9846" width="51.140625" style="10" customWidth="1"/>
    <col min="9847" max="9854" width="9.7109375" style="10" customWidth="1"/>
    <col min="9855" max="10101" width="9.140625" style="10"/>
    <col min="10102" max="10102" width="51.140625" style="10" customWidth="1"/>
    <col min="10103" max="10110" width="9.7109375" style="10" customWidth="1"/>
    <col min="10111" max="10357" width="9.140625" style="10"/>
    <col min="10358" max="10358" width="51.140625" style="10" customWidth="1"/>
    <col min="10359" max="10366" width="9.7109375" style="10" customWidth="1"/>
    <col min="10367" max="10613" width="9.140625" style="10"/>
    <col min="10614" max="10614" width="51.140625" style="10" customWidth="1"/>
    <col min="10615" max="10622" width="9.7109375" style="10" customWidth="1"/>
    <col min="10623" max="10869" width="9.140625" style="10"/>
    <col min="10870" max="10870" width="51.140625" style="10" customWidth="1"/>
    <col min="10871" max="10878" width="9.7109375" style="10" customWidth="1"/>
    <col min="10879" max="11125" width="9.140625" style="10"/>
    <col min="11126" max="11126" width="51.140625" style="10" customWidth="1"/>
    <col min="11127" max="11134" width="9.7109375" style="10" customWidth="1"/>
    <col min="11135" max="11381" width="9.140625" style="10"/>
    <col min="11382" max="11382" width="51.140625" style="10" customWidth="1"/>
    <col min="11383" max="11390" width="9.7109375" style="10" customWidth="1"/>
    <col min="11391" max="11637" width="9.140625" style="10"/>
    <col min="11638" max="11638" width="51.140625" style="10" customWidth="1"/>
    <col min="11639" max="11646" width="9.7109375" style="10" customWidth="1"/>
    <col min="11647" max="11893" width="9.140625" style="10"/>
    <col min="11894" max="11894" width="51.140625" style="10" customWidth="1"/>
    <col min="11895" max="11902" width="9.7109375" style="10" customWidth="1"/>
    <col min="11903" max="12149" width="9.140625" style="10"/>
    <col min="12150" max="12150" width="51.140625" style="10" customWidth="1"/>
    <col min="12151" max="12158" width="9.7109375" style="10" customWidth="1"/>
    <col min="12159" max="12405" width="9.140625" style="10"/>
    <col min="12406" max="12406" width="51.140625" style="10" customWidth="1"/>
    <col min="12407" max="12414" width="9.7109375" style="10" customWidth="1"/>
    <col min="12415" max="12661" width="9.140625" style="10"/>
    <col min="12662" max="12662" width="51.140625" style="10" customWidth="1"/>
    <col min="12663" max="12670" width="9.7109375" style="10" customWidth="1"/>
    <col min="12671" max="12917" width="9.140625" style="10"/>
    <col min="12918" max="12918" width="51.140625" style="10" customWidth="1"/>
    <col min="12919" max="12926" width="9.7109375" style="10" customWidth="1"/>
    <col min="12927" max="13173" width="9.140625" style="10"/>
    <col min="13174" max="13174" width="51.140625" style="10" customWidth="1"/>
    <col min="13175" max="13182" width="9.7109375" style="10" customWidth="1"/>
    <col min="13183" max="13429" width="9.140625" style="10"/>
    <col min="13430" max="13430" width="51.140625" style="10" customWidth="1"/>
    <col min="13431" max="13438" width="9.7109375" style="10" customWidth="1"/>
    <col min="13439" max="13685" width="9.140625" style="10"/>
    <col min="13686" max="13686" width="51.140625" style="10" customWidth="1"/>
    <col min="13687" max="13694" width="9.7109375" style="10" customWidth="1"/>
    <col min="13695" max="13941" width="9.140625" style="10"/>
    <col min="13942" max="13942" width="51.140625" style="10" customWidth="1"/>
    <col min="13943" max="13950" width="9.7109375" style="10" customWidth="1"/>
    <col min="13951" max="14197" width="9.140625" style="10"/>
    <col min="14198" max="14198" width="51.140625" style="10" customWidth="1"/>
    <col min="14199" max="14206" width="9.7109375" style="10" customWidth="1"/>
    <col min="14207" max="14453" width="9.140625" style="10"/>
    <col min="14454" max="14454" width="51.140625" style="10" customWidth="1"/>
    <col min="14455" max="14462" width="9.7109375" style="10" customWidth="1"/>
    <col min="14463" max="14709" width="9.140625" style="10"/>
    <col min="14710" max="14710" width="51.140625" style="10" customWidth="1"/>
    <col min="14711" max="14718" width="9.7109375" style="10" customWidth="1"/>
    <col min="14719" max="14965" width="9.140625" style="10"/>
    <col min="14966" max="14966" width="51.140625" style="10" customWidth="1"/>
    <col min="14967" max="14974" width="9.7109375" style="10" customWidth="1"/>
    <col min="14975" max="15221" width="9.140625" style="10"/>
    <col min="15222" max="15222" width="51.140625" style="10" customWidth="1"/>
    <col min="15223" max="15230" width="9.7109375" style="10" customWidth="1"/>
    <col min="15231" max="15477" width="9.140625" style="10"/>
    <col min="15478" max="15478" width="51.140625" style="10" customWidth="1"/>
    <col min="15479" max="15486" width="9.7109375" style="10" customWidth="1"/>
    <col min="15487" max="15733" width="9.140625" style="10"/>
    <col min="15734" max="15734" width="51.140625" style="10" customWidth="1"/>
    <col min="15735" max="15742" width="9.7109375" style="10" customWidth="1"/>
    <col min="15743" max="15989" width="9.140625" style="10"/>
    <col min="15990" max="15990" width="51.140625" style="10" customWidth="1"/>
    <col min="15991" max="15998" width="9.7109375" style="10" customWidth="1"/>
    <col min="15999" max="16384" width="9.140625" style="10"/>
  </cols>
  <sheetData>
    <row r="1" spans="2:4" s="1" customFormat="1" ht="17.25" customHeight="1" x14ac:dyDescent="0.2">
      <c r="B1" s="41"/>
      <c r="C1" s="42"/>
      <c r="D1" s="37" t="s">
        <v>197</v>
      </c>
    </row>
    <row r="2" spans="2:4" s="1" customFormat="1" ht="27.75" customHeight="1" x14ac:dyDescent="0.2">
      <c r="B2" s="168" t="s">
        <v>196</v>
      </c>
      <c r="C2" s="168"/>
      <c r="D2" s="168"/>
    </row>
    <row r="3" spans="2:4" s="1" customFormat="1" ht="15.75" customHeight="1" x14ac:dyDescent="0.2">
      <c r="B3" s="169">
        <v>2023</v>
      </c>
      <c r="C3" s="169"/>
      <c r="D3" s="169"/>
    </row>
    <row r="4" spans="2:4" ht="15" customHeight="1" x14ac:dyDescent="0.2">
      <c r="B4" s="10" t="s">
        <v>115</v>
      </c>
      <c r="C4" s="18"/>
    </row>
    <row r="5" spans="2:4" ht="16.5" customHeight="1" x14ac:dyDescent="0.2">
      <c r="B5" s="38" t="s">
        <v>125</v>
      </c>
      <c r="C5" s="170" t="s">
        <v>70</v>
      </c>
      <c r="D5" s="170" t="s">
        <v>1</v>
      </c>
    </row>
    <row r="6" spans="2:4" ht="16.5" customHeight="1" x14ac:dyDescent="0.2">
      <c r="B6" s="44" t="s">
        <v>117</v>
      </c>
      <c r="C6" s="170"/>
      <c r="D6" s="170" t="s">
        <v>13</v>
      </c>
    </row>
    <row r="7" spans="2:4" ht="15.75" customHeight="1" x14ac:dyDescent="0.2">
      <c r="B7" s="41" t="s">
        <v>0</v>
      </c>
      <c r="C7" s="40">
        <v>2673863</v>
      </c>
      <c r="D7" s="68">
        <v>99.999999999999972</v>
      </c>
    </row>
    <row r="8" spans="2:4" ht="15.75" customHeight="1" x14ac:dyDescent="0.2">
      <c r="B8" s="126" t="s">
        <v>102</v>
      </c>
      <c r="C8" s="58">
        <f>+C9+C10</f>
        <v>211858</v>
      </c>
      <c r="D8" s="64">
        <f>+C8/$C$7*100</f>
        <v>7.9232930034186495</v>
      </c>
    </row>
    <row r="9" spans="2:4" ht="15.75" customHeight="1" x14ac:dyDescent="0.2">
      <c r="B9" s="92" t="s">
        <v>128</v>
      </c>
      <c r="C9" s="15">
        <v>43574</v>
      </c>
      <c r="D9" s="20">
        <f t="shared" ref="D9:D41" si="0">+C9/$C$7*100</f>
        <v>1.6296272471701057</v>
      </c>
    </row>
    <row r="10" spans="2:4" ht="15.75" customHeight="1" x14ac:dyDescent="0.2">
      <c r="B10" s="92" t="s">
        <v>129</v>
      </c>
      <c r="C10" s="15">
        <v>168284</v>
      </c>
      <c r="D10" s="20">
        <f t="shared" si="0"/>
        <v>6.2936657562485436</v>
      </c>
    </row>
    <row r="11" spans="2:4" ht="15.75" customHeight="1" x14ac:dyDescent="0.2">
      <c r="B11" s="126" t="s">
        <v>101</v>
      </c>
      <c r="C11" s="58">
        <v>14117</v>
      </c>
      <c r="D11" s="64">
        <f t="shared" si="0"/>
        <v>0.5279627265869643</v>
      </c>
    </row>
    <row r="12" spans="2:4" ht="15.75" customHeight="1" x14ac:dyDescent="0.2">
      <c r="B12" s="126" t="s">
        <v>103</v>
      </c>
      <c r="C12" s="58">
        <f>+C13+C14</f>
        <v>41761</v>
      </c>
      <c r="D12" s="64">
        <f t="shared" si="0"/>
        <v>1.5618227261456552</v>
      </c>
    </row>
    <row r="13" spans="2:4" ht="15.75" customHeight="1" x14ac:dyDescent="0.2">
      <c r="B13" s="129" t="s">
        <v>337</v>
      </c>
      <c r="C13" s="15">
        <v>3446</v>
      </c>
      <c r="D13" s="20">
        <f t="shared" si="0"/>
        <v>0.12887720874255712</v>
      </c>
    </row>
    <row r="14" spans="2:4" ht="15.75" customHeight="1" x14ac:dyDescent="0.2">
      <c r="B14" s="129" t="s">
        <v>338</v>
      </c>
      <c r="C14" s="15">
        <f>+C15+C16</f>
        <v>38315</v>
      </c>
      <c r="D14" s="20">
        <f t="shared" si="0"/>
        <v>1.4329455174030981</v>
      </c>
    </row>
    <row r="15" spans="2:4" ht="15.75" customHeight="1" x14ac:dyDescent="0.2">
      <c r="B15" s="130" t="s">
        <v>339</v>
      </c>
      <c r="C15" s="15">
        <v>29757</v>
      </c>
      <c r="D15" s="20">
        <f t="shared" si="0"/>
        <v>1.1128842427603809</v>
      </c>
    </row>
    <row r="16" spans="2:4" ht="15.75" customHeight="1" x14ac:dyDescent="0.2">
      <c r="B16" s="130" t="s">
        <v>340</v>
      </c>
      <c r="C16" s="15">
        <v>8558</v>
      </c>
      <c r="D16" s="20">
        <f t="shared" si="0"/>
        <v>0.32006127464271728</v>
      </c>
    </row>
    <row r="17" spans="2:4" ht="15.75" customHeight="1" x14ac:dyDescent="0.2">
      <c r="B17" s="127" t="s">
        <v>104</v>
      </c>
      <c r="C17" s="58">
        <f>+C18+C19+C20+C26</f>
        <v>902282</v>
      </c>
      <c r="D17" s="64">
        <f t="shared" si="0"/>
        <v>33.744511218413209</v>
      </c>
    </row>
    <row r="18" spans="2:4" ht="15.75" customHeight="1" x14ac:dyDescent="0.2">
      <c r="B18" s="129" t="s">
        <v>319</v>
      </c>
      <c r="C18" s="15">
        <v>58809</v>
      </c>
      <c r="D18" s="20">
        <f t="shared" si="0"/>
        <v>2.1994021384042486</v>
      </c>
    </row>
    <row r="19" spans="2:4" ht="15.75" customHeight="1" x14ac:dyDescent="0.2">
      <c r="B19" s="129" t="s">
        <v>320</v>
      </c>
      <c r="C19" s="15">
        <v>1317</v>
      </c>
      <c r="D19" s="20">
        <f t="shared" si="0"/>
        <v>4.9254580358081175E-2</v>
      </c>
    </row>
    <row r="20" spans="2:4" ht="15.75" customHeight="1" x14ac:dyDescent="0.2">
      <c r="B20" s="129" t="s">
        <v>321</v>
      </c>
      <c r="C20" s="15">
        <f>+C21+C22+C23+C24+C25</f>
        <v>800772</v>
      </c>
      <c r="D20" s="20">
        <f t="shared" si="0"/>
        <v>29.948131224374624</v>
      </c>
    </row>
    <row r="21" spans="2:4" ht="15.75" customHeight="1" x14ac:dyDescent="0.2">
      <c r="B21" s="130" t="s">
        <v>322</v>
      </c>
      <c r="C21" s="15">
        <v>118248</v>
      </c>
      <c r="D21" s="20">
        <f t="shared" si="0"/>
        <v>4.4223656933807005</v>
      </c>
    </row>
    <row r="22" spans="2:4" ht="15.75" customHeight="1" x14ac:dyDescent="0.2">
      <c r="B22" s="130" t="s">
        <v>323</v>
      </c>
      <c r="C22" s="15">
        <v>187746</v>
      </c>
      <c r="D22" s="20">
        <f t="shared" si="0"/>
        <v>7.0215265329599905</v>
      </c>
    </row>
    <row r="23" spans="2:4" ht="15.75" customHeight="1" x14ac:dyDescent="0.2">
      <c r="B23" s="130" t="s">
        <v>324</v>
      </c>
      <c r="C23" s="15">
        <v>12589</v>
      </c>
      <c r="D23" s="20">
        <f t="shared" si="0"/>
        <v>0.47081694163089133</v>
      </c>
    </row>
    <row r="24" spans="2:4" ht="15.75" customHeight="1" x14ac:dyDescent="0.2">
      <c r="B24" s="130" t="s">
        <v>325</v>
      </c>
      <c r="C24" s="15">
        <v>415143</v>
      </c>
      <c r="D24" s="20">
        <f t="shared" si="0"/>
        <v>15.525963746085718</v>
      </c>
    </row>
    <row r="25" spans="2:4" ht="15.75" customHeight="1" x14ac:dyDescent="0.2">
      <c r="B25" s="130" t="s">
        <v>326</v>
      </c>
      <c r="C25" s="15">
        <v>67046</v>
      </c>
      <c r="D25" s="20">
        <f t="shared" si="0"/>
        <v>2.50745831031732</v>
      </c>
    </row>
    <row r="26" spans="2:4" ht="15.75" customHeight="1" x14ac:dyDescent="0.2">
      <c r="B26" s="131" t="s">
        <v>327</v>
      </c>
      <c r="C26" s="15">
        <v>41384</v>
      </c>
      <c r="D26" s="20">
        <f t="shared" si="0"/>
        <v>1.5477232752762577</v>
      </c>
    </row>
    <row r="27" spans="2:4" ht="15.75" customHeight="1" x14ac:dyDescent="0.2">
      <c r="B27" s="127" t="s">
        <v>105</v>
      </c>
      <c r="C27" s="58">
        <f>+C28+C29</f>
        <v>213371</v>
      </c>
      <c r="D27" s="64">
        <f t="shared" si="0"/>
        <v>7.9798778022658601</v>
      </c>
    </row>
    <row r="28" spans="2:4" ht="15.75" customHeight="1" x14ac:dyDescent="0.2">
      <c r="B28" s="129" t="s">
        <v>328</v>
      </c>
      <c r="C28" s="15">
        <v>10483</v>
      </c>
      <c r="D28" s="20">
        <f t="shared" si="0"/>
        <v>0.39205449194667041</v>
      </c>
    </row>
    <row r="29" spans="2:4" ht="15.75" customHeight="1" x14ac:dyDescent="0.2">
      <c r="B29" s="129" t="s">
        <v>329</v>
      </c>
      <c r="C29" s="15">
        <v>202888</v>
      </c>
      <c r="D29" s="20">
        <f t="shared" si="0"/>
        <v>7.5878233103191901</v>
      </c>
    </row>
    <row r="30" spans="2:4" ht="15.75" customHeight="1" x14ac:dyDescent="0.2">
      <c r="B30" s="127" t="s">
        <v>106</v>
      </c>
      <c r="C30" s="58">
        <f>+C31+C32+C33</f>
        <v>217139</v>
      </c>
      <c r="D30" s="64">
        <f t="shared" si="0"/>
        <v>8.120797512811988</v>
      </c>
    </row>
    <row r="31" spans="2:4" ht="15.75" customHeight="1" x14ac:dyDescent="0.2">
      <c r="B31" s="129" t="s">
        <v>330</v>
      </c>
      <c r="C31" s="15">
        <v>88333</v>
      </c>
      <c r="D31" s="20">
        <f t="shared" si="0"/>
        <v>3.3035723969403068</v>
      </c>
    </row>
    <row r="32" spans="2:4" ht="15.75" customHeight="1" x14ac:dyDescent="0.2">
      <c r="B32" s="129" t="s">
        <v>331</v>
      </c>
      <c r="C32" s="15">
        <v>113085</v>
      </c>
      <c r="D32" s="20">
        <f t="shared" si="0"/>
        <v>4.2292742747104093</v>
      </c>
    </row>
    <row r="33" spans="2:4" ht="15.75" customHeight="1" x14ac:dyDescent="0.2">
      <c r="B33" s="129" t="s">
        <v>332</v>
      </c>
      <c r="C33" s="15">
        <v>15721</v>
      </c>
      <c r="D33" s="20">
        <f t="shared" si="0"/>
        <v>0.58795084116127116</v>
      </c>
    </row>
    <row r="34" spans="2:4" ht="15.75" customHeight="1" x14ac:dyDescent="0.2">
      <c r="B34" s="127" t="s">
        <v>107</v>
      </c>
      <c r="C34" s="58">
        <v>9883</v>
      </c>
      <c r="D34" s="64">
        <f t="shared" si="0"/>
        <v>0.36961504759219155</v>
      </c>
    </row>
    <row r="35" spans="2:4" ht="15.75" customHeight="1" x14ac:dyDescent="0.2">
      <c r="B35" s="127" t="s">
        <v>108</v>
      </c>
      <c r="C35" s="58">
        <v>136587</v>
      </c>
      <c r="D35" s="64">
        <f t="shared" si="0"/>
        <v>5.1082273100753479</v>
      </c>
    </row>
    <row r="36" spans="2:4" ht="15.75" customHeight="1" x14ac:dyDescent="0.2">
      <c r="B36" s="127" t="s">
        <v>109</v>
      </c>
      <c r="C36" s="58">
        <f>+C37+C38</f>
        <v>817745</v>
      </c>
      <c r="D36" s="64">
        <f t="shared" si="0"/>
        <v>30.582905706088901</v>
      </c>
    </row>
    <row r="37" spans="2:4" ht="15.75" customHeight="1" x14ac:dyDescent="0.2">
      <c r="B37" s="129" t="s">
        <v>334</v>
      </c>
      <c r="C37" s="15">
        <v>175592</v>
      </c>
      <c r="D37" s="20">
        <f t="shared" si="0"/>
        <v>6.5669781884860976</v>
      </c>
    </row>
    <row r="38" spans="2:4" ht="15.75" customHeight="1" x14ac:dyDescent="0.2">
      <c r="B38" s="129" t="s">
        <v>333</v>
      </c>
      <c r="C38" s="15">
        <f>+C39+C40</f>
        <v>642153</v>
      </c>
      <c r="D38" s="20">
        <f t="shared" si="0"/>
        <v>24.015927517602808</v>
      </c>
    </row>
    <row r="39" spans="2:4" ht="15.75" customHeight="1" x14ac:dyDescent="0.2">
      <c r="B39" s="130" t="s">
        <v>335</v>
      </c>
      <c r="C39" s="15">
        <v>525815</v>
      </c>
      <c r="D39" s="20">
        <f t="shared" si="0"/>
        <v>19.6649940554172</v>
      </c>
    </row>
    <row r="40" spans="2:4" ht="15.75" customHeight="1" x14ac:dyDescent="0.2">
      <c r="B40" s="130" t="s">
        <v>336</v>
      </c>
      <c r="C40" s="15">
        <v>116338</v>
      </c>
      <c r="D40" s="20">
        <f t="shared" si="0"/>
        <v>4.3509334621856093</v>
      </c>
    </row>
    <row r="41" spans="2:4" ht="15.75" customHeight="1" x14ac:dyDescent="0.2">
      <c r="B41" s="128" t="s">
        <v>110</v>
      </c>
      <c r="C41" s="60">
        <v>109120</v>
      </c>
      <c r="D41" s="119">
        <f t="shared" si="0"/>
        <v>4.0809869466012287</v>
      </c>
    </row>
    <row r="42" spans="2:4" ht="5.25" customHeight="1" x14ac:dyDescent="0.2">
      <c r="B42" s="21"/>
      <c r="C42" s="21"/>
      <c r="D42" s="21"/>
    </row>
    <row r="43" spans="2:4" ht="21" customHeight="1" x14ac:dyDescent="0.2">
      <c r="B43" s="184" t="s">
        <v>118</v>
      </c>
      <c r="C43" s="184"/>
      <c r="D43" s="184"/>
    </row>
    <row r="44" spans="2:4" x14ac:dyDescent="0.2">
      <c r="B44" s="25"/>
      <c r="C44" s="26"/>
      <c r="D44" s="26"/>
    </row>
  </sheetData>
  <mergeCells count="5">
    <mergeCell ref="C5:C6"/>
    <mergeCell ref="D5:D6"/>
    <mergeCell ref="B43:D43"/>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43"/>
  <sheetViews>
    <sheetView workbookViewId="0"/>
  </sheetViews>
  <sheetFormatPr defaultColWidth="9.140625" defaultRowHeight="11.25" x14ac:dyDescent="0.2"/>
  <cols>
    <col min="1" max="1" width="2.85546875" style="10" customWidth="1"/>
    <col min="2" max="2" width="60.7109375" style="10" bestFit="1" customWidth="1"/>
    <col min="3" max="4" width="10.7109375" style="11" customWidth="1"/>
    <col min="5" max="124" width="9.140625" style="10"/>
    <col min="125" max="125" width="51.140625" style="10" customWidth="1"/>
    <col min="126" max="133" width="9.7109375" style="10" customWidth="1"/>
    <col min="134" max="380" width="9.140625" style="10"/>
    <col min="381" max="381" width="51.140625" style="10" customWidth="1"/>
    <col min="382" max="389" width="9.7109375" style="10" customWidth="1"/>
    <col min="390" max="636" width="9.140625" style="10"/>
    <col min="637" max="637" width="51.140625" style="10" customWidth="1"/>
    <col min="638" max="645" width="9.7109375" style="10" customWidth="1"/>
    <col min="646" max="892" width="9.140625" style="10"/>
    <col min="893" max="893" width="51.140625" style="10" customWidth="1"/>
    <col min="894" max="901" width="9.7109375" style="10" customWidth="1"/>
    <col min="902" max="1148" width="9.140625" style="10"/>
    <col min="1149" max="1149" width="51.140625" style="10" customWidth="1"/>
    <col min="1150" max="1157" width="9.7109375" style="10" customWidth="1"/>
    <col min="1158" max="1404" width="9.140625" style="10"/>
    <col min="1405" max="1405" width="51.140625" style="10" customWidth="1"/>
    <col min="1406" max="1413" width="9.7109375" style="10" customWidth="1"/>
    <col min="1414" max="1660" width="9.140625" style="10"/>
    <col min="1661" max="1661" width="51.140625" style="10" customWidth="1"/>
    <col min="1662" max="1669" width="9.7109375" style="10" customWidth="1"/>
    <col min="1670" max="1916" width="9.140625" style="10"/>
    <col min="1917" max="1917" width="51.140625" style="10" customWidth="1"/>
    <col min="1918" max="1925" width="9.7109375" style="10" customWidth="1"/>
    <col min="1926" max="2172" width="9.140625" style="10"/>
    <col min="2173" max="2173" width="51.140625" style="10" customWidth="1"/>
    <col min="2174" max="2181" width="9.7109375" style="10" customWidth="1"/>
    <col min="2182" max="2428" width="9.140625" style="10"/>
    <col min="2429" max="2429" width="51.140625" style="10" customWidth="1"/>
    <col min="2430" max="2437" width="9.7109375" style="10" customWidth="1"/>
    <col min="2438" max="2684" width="9.140625" style="10"/>
    <col min="2685" max="2685" width="51.140625" style="10" customWidth="1"/>
    <col min="2686" max="2693" width="9.7109375" style="10" customWidth="1"/>
    <col min="2694" max="2940" width="9.140625" style="10"/>
    <col min="2941" max="2941" width="51.140625" style="10" customWidth="1"/>
    <col min="2942" max="2949" width="9.7109375" style="10" customWidth="1"/>
    <col min="2950" max="3196" width="9.140625" style="10"/>
    <col min="3197" max="3197" width="51.140625" style="10" customWidth="1"/>
    <col min="3198" max="3205" width="9.7109375" style="10" customWidth="1"/>
    <col min="3206" max="3452" width="9.140625" style="10"/>
    <col min="3453" max="3453" width="51.140625" style="10" customWidth="1"/>
    <col min="3454" max="3461" width="9.7109375" style="10" customWidth="1"/>
    <col min="3462" max="3708" width="9.140625" style="10"/>
    <col min="3709" max="3709" width="51.140625" style="10" customWidth="1"/>
    <col min="3710" max="3717" width="9.7109375" style="10" customWidth="1"/>
    <col min="3718" max="3964" width="9.140625" style="10"/>
    <col min="3965" max="3965" width="51.140625" style="10" customWidth="1"/>
    <col min="3966" max="3973" width="9.7109375" style="10" customWidth="1"/>
    <col min="3974" max="4220" width="9.140625" style="10"/>
    <col min="4221" max="4221" width="51.140625" style="10" customWidth="1"/>
    <col min="4222" max="4229" width="9.7109375" style="10" customWidth="1"/>
    <col min="4230" max="4476" width="9.140625" style="10"/>
    <col min="4477" max="4477" width="51.140625" style="10" customWidth="1"/>
    <col min="4478" max="4485" width="9.7109375" style="10" customWidth="1"/>
    <col min="4486" max="4732" width="9.140625" style="10"/>
    <col min="4733" max="4733" width="51.140625" style="10" customWidth="1"/>
    <col min="4734" max="4741" width="9.7109375" style="10" customWidth="1"/>
    <col min="4742" max="4988" width="9.140625" style="10"/>
    <col min="4989" max="4989" width="51.140625" style="10" customWidth="1"/>
    <col min="4990" max="4997" width="9.7109375" style="10" customWidth="1"/>
    <col min="4998" max="5244" width="9.140625" style="10"/>
    <col min="5245" max="5245" width="51.140625" style="10" customWidth="1"/>
    <col min="5246" max="5253" width="9.7109375" style="10" customWidth="1"/>
    <col min="5254" max="5500" width="9.140625" style="10"/>
    <col min="5501" max="5501" width="51.140625" style="10" customWidth="1"/>
    <col min="5502" max="5509" width="9.7109375" style="10" customWidth="1"/>
    <col min="5510" max="5756" width="9.140625" style="10"/>
    <col min="5757" max="5757" width="51.140625" style="10" customWidth="1"/>
    <col min="5758" max="5765" width="9.7109375" style="10" customWidth="1"/>
    <col min="5766" max="6012" width="9.140625" style="10"/>
    <col min="6013" max="6013" width="51.140625" style="10" customWidth="1"/>
    <col min="6014" max="6021" width="9.7109375" style="10" customWidth="1"/>
    <col min="6022" max="6268" width="9.140625" style="10"/>
    <col min="6269" max="6269" width="51.140625" style="10" customWidth="1"/>
    <col min="6270" max="6277" width="9.7109375" style="10" customWidth="1"/>
    <col min="6278" max="6524" width="9.140625" style="10"/>
    <col min="6525" max="6525" width="51.140625" style="10" customWidth="1"/>
    <col min="6526" max="6533" width="9.7109375" style="10" customWidth="1"/>
    <col min="6534" max="6780" width="9.140625" style="10"/>
    <col min="6781" max="6781" width="51.140625" style="10" customWidth="1"/>
    <col min="6782" max="6789" width="9.7109375" style="10" customWidth="1"/>
    <col min="6790" max="7036" width="9.140625" style="10"/>
    <col min="7037" max="7037" width="51.140625" style="10" customWidth="1"/>
    <col min="7038" max="7045" width="9.7109375" style="10" customWidth="1"/>
    <col min="7046" max="7292" width="9.140625" style="10"/>
    <col min="7293" max="7293" width="51.140625" style="10" customWidth="1"/>
    <col min="7294" max="7301" width="9.7109375" style="10" customWidth="1"/>
    <col min="7302" max="7548" width="9.140625" style="10"/>
    <col min="7549" max="7549" width="51.140625" style="10" customWidth="1"/>
    <col min="7550" max="7557" width="9.7109375" style="10" customWidth="1"/>
    <col min="7558" max="7804" width="9.140625" style="10"/>
    <col min="7805" max="7805" width="51.140625" style="10" customWidth="1"/>
    <col min="7806" max="7813" width="9.7109375" style="10" customWidth="1"/>
    <col min="7814" max="8060" width="9.140625" style="10"/>
    <col min="8061" max="8061" width="51.140625" style="10" customWidth="1"/>
    <col min="8062" max="8069" width="9.7109375" style="10" customWidth="1"/>
    <col min="8070" max="8316" width="9.140625" style="10"/>
    <col min="8317" max="8317" width="51.140625" style="10" customWidth="1"/>
    <col min="8318" max="8325" width="9.7109375" style="10" customWidth="1"/>
    <col min="8326" max="8572" width="9.140625" style="10"/>
    <col min="8573" max="8573" width="51.140625" style="10" customWidth="1"/>
    <col min="8574" max="8581" width="9.7109375" style="10" customWidth="1"/>
    <col min="8582" max="8828" width="9.140625" style="10"/>
    <col min="8829" max="8829" width="51.140625" style="10" customWidth="1"/>
    <col min="8830" max="8837" width="9.7109375" style="10" customWidth="1"/>
    <col min="8838" max="9084" width="9.140625" style="10"/>
    <col min="9085" max="9085" width="51.140625" style="10" customWidth="1"/>
    <col min="9086" max="9093" width="9.7109375" style="10" customWidth="1"/>
    <col min="9094" max="9340" width="9.140625" style="10"/>
    <col min="9341" max="9341" width="51.140625" style="10" customWidth="1"/>
    <col min="9342" max="9349" width="9.7109375" style="10" customWidth="1"/>
    <col min="9350" max="9596" width="9.140625" style="10"/>
    <col min="9597" max="9597" width="51.140625" style="10" customWidth="1"/>
    <col min="9598" max="9605" width="9.7109375" style="10" customWidth="1"/>
    <col min="9606" max="9852" width="9.140625" style="10"/>
    <col min="9853" max="9853" width="51.140625" style="10" customWidth="1"/>
    <col min="9854" max="9861" width="9.7109375" style="10" customWidth="1"/>
    <col min="9862" max="10108" width="9.140625" style="10"/>
    <col min="10109" max="10109" width="51.140625" style="10" customWidth="1"/>
    <col min="10110" max="10117" width="9.7109375" style="10" customWidth="1"/>
    <col min="10118" max="10364" width="9.140625" style="10"/>
    <col min="10365" max="10365" width="51.140625" style="10" customWidth="1"/>
    <col min="10366" max="10373" width="9.7109375" style="10" customWidth="1"/>
    <col min="10374" max="10620" width="9.140625" style="10"/>
    <col min="10621" max="10621" width="51.140625" style="10" customWidth="1"/>
    <col min="10622" max="10629" width="9.7109375" style="10" customWidth="1"/>
    <col min="10630" max="10876" width="9.140625" style="10"/>
    <col min="10877" max="10877" width="51.140625" style="10" customWidth="1"/>
    <col min="10878" max="10885" width="9.7109375" style="10" customWidth="1"/>
    <col min="10886" max="11132" width="9.140625" style="10"/>
    <col min="11133" max="11133" width="51.140625" style="10" customWidth="1"/>
    <col min="11134" max="11141" width="9.7109375" style="10" customWidth="1"/>
    <col min="11142" max="11388" width="9.140625" style="10"/>
    <col min="11389" max="11389" width="51.140625" style="10" customWidth="1"/>
    <col min="11390" max="11397" width="9.7109375" style="10" customWidth="1"/>
    <col min="11398" max="11644" width="9.140625" style="10"/>
    <col min="11645" max="11645" width="51.140625" style="10" customWidth="1"/>
    <col min="11646" max="11653" width="9.7109375" style="10" customWidth="1"/>
    <col min="11654" max="11900" width="9.140625" style="10"/>
    <col min="11901" max="11901" width="51.140625" style="10" customWidth="1"/>
    <col min="11902" max="11909" width="9.7109375" style="10" customWidth="1"/>
    <col min="11910" max="12156" width="9.140625" style="10"/>
    <col min="12157" max="12157" width="51.140625" style="10" customWidth="1"/>
    <col min="12158" max="12165" width="9.7109375" style="10" customWidth="1"/>
    <col min="12166" max="12412" width="9.140625" style="10"/>
    <col min="12413" max="12413" width="51.140625" style="10" customWidth="1"/>
    <col min="12414" max="12421" width="9.7109375" style="10" customWidth="1"/>
    <col min="12422" max="12668" width="9.140625" style="10"/>
    <col min="12669" max="12669" width="51.140625" style="10" customWidth="1"/>
    <col min="12670" max="12677" width="9.7109375" style="10" customWidth="1"/>
    <col min="12678" max="12924" width="9.140625" style="10"/>
    <col min="12925" max="12925" width="51.140625" style="10" customWidth="1"/>
    <col min="12926" max="12933" width="9.7109375" style="10" customWidth="1"/>
    <col min="12934" max="13180" width="9.140625" style="10"/>
    <col min="13181" max="13181" width="51.140625" style="10" customWidth="1"/>
    <col min="13182" max="13189" width="9.7109375" style="10" customWidth="1"/>
    <col min="13190" max="13436" width="9.140625" style="10"/>
    <col min="13437" max="13437" width="51.140625" style="10" customWidth="1"/>
    <col min="13438" max="13445" width="9.7109375" style="10" customWidth="1"/>
    <col min="13446" max="13692" width="9.140625" style="10"/>
    <col min="13693" max="13693" width="51.140625" style="10" customWidth="1"/>
    <col min="13694" max="13701" width="9.7109375" style="10" customWidth="1"/>
    <col min="13702" max="13948" width="9.140625" style="10"/>
    <col min="13949" max="13949" width="51.140625" style="10" customWidth="1"/>
    <col min="13950" max="13957" width="9.7109375" style="10" customWidth="1"/>
    <col min="13958" max="14204" width="9.140625" style="10"/>
    <col min="14205" max="14205" width="51.140625" style="10" customWidth="1"/>
    <col min="14206" max="14213" width="9.7109375" style="10" customWidth="1"/>
    <col min="14214" max="14460" width="9.140625" style="10"/>
    <col min="14461" max="14461" width="51.140625" style="10" customWidth="1"/>
    <col min="14462" max="14469" width="9.7109375" style="10" customWidth="1"/>
    <col min="14470" max="14716" width="9.140625" style="10"/>
    <col min="14717" max="14717" width="51.140625" style="10" customWidth="1"/>
    <col min="14718" max="14725" width="9.7109375" style="10" customWidth="1"/>
    <col min="14726" max="14972" width="9.140625" style="10"/>
    <col min="14973" max="14973" width="51.140625" style="10" customWidth="1"/>
    <col min="14974" max="14981" width="9.7109375" style="10" customWidth="1"/>
    <col min="14982" max="15228" width="9.140625" style="10"/>
    <col min="15229" max="15229" width="51.140625" style="10" customWidth="1"/>
    <col min="15230" max="15237" width="9.7109375" style="10" customWidth="1"/>
    <col min="15238" max="15484" width="9.140625" style="10"/>
    <col min="15485" max="15485" width="51.140625" style="10" customWidth="1"/>
    <col min="15486" max="15493" width="9.7109375" style="10" customWidth="1"/>
    <col min="15494" max="15740" width="9.140625" style="10"/>
    <col min="15741" max="15741" width="51.140625" style="10" customWidth="1"/>
    <col min="15742" max="15749" width="9.7109375" style="10" customWidth="1"/>
    <col min="15750" max="15996" width="9.140625" style="10"/>
    <col min="15997" max="15997" width="51.140625" style="10" customWidth="1"/>
    <col min="15998" max="16005" width="9.7109375" style="10" customWidth="1"/>
    <col min="16006" max="16384" width="9.140625" style="10"/>
  </cols>
  <sheetData>
    <row r="1" spans="2:4" s="1" customFormat="1" ht="17.25" customHeight="1" x14ac:dyDescent="0.2">
      <c r="B1" s="41"/>
      <c r="C1" s="42"/>
      <c r="D1" s="37" t="s">
        <v>198</v>
      </c>
    </row>
    <row r="2" spans="2:4" s="1" customFormat="1" ht="27.75" customHeight="1" x14ac:dyDescent="0.2">
      <c r="B2" s="168" t="s">
        <v>199</v>
      </c>
      <c r="C2" s="168"/>
      <c r="D2" s="168"/>
    </row>
    <row r="3" spans="2:4" s="1" customFormat="1" ht="15.75" customHeight="1" x14ac:dyDescent="0.2">
      <c r="B3" s="169">
        <v>2023</v>
      </c>
      <c r="C3" s="169"/>
      <c r="D3" s="169"/>
    </row>
    <row r="4" spans="2:4" ht="15" customHeight="1" x14ac:dyDescent="0.2">
      <c r="B4" s="10" t="s">
        <v>115</v>
      </c>
      <c r="C4" s="18"/>
    </row>
    <row r="5" spans="2:4" ht="18" customHeight="1" x14ac:dyDescent="0.2">
      <c r="B5" s="38" t="s">
        <v>126</v>
      </c>
      <c r="C5" s="170" t="s">
        <v>70</v>
      </c>
      <c r="D5" s="170" t="s">
        <v>1</v>
      </c>
    </row>
    <row r="6" spans="2:4" ht="18" customHeight="1" x14ac:dyDescent="0.2">
      <c r="B6" s="44" t="s">
        <v>117</v>
      </c>
      <c r="C6" s="170"/>
      <c r="D6" s="170" t="s">
        <v>13</v>
      </c>
    </row>
    <row r="7" spans="2:4" ht="15" customHeight="1" x14ac:dyDescent="0.2">
      <c r="B7" s="41" t="s">
        <v>0</v>
      </c>
      <c r="C7" s="40">
        <v>12873604.066581724</v>
      </c>
      <c r="D7" s="68">
        <v>99.999999999999972</v>
      </c>
    </row>
    <row r="8" spans="2:4" ht="15" customHeight="1" x14ac:dyDescent="0.2">
      <c r="B8" s="126" t="s">
        <v>102</v>
      </c>
      <c r="C8" s="58">
        <f>+C9+C10</f>
        <v>1084992.2025823714</v>
      </c>
      <c r="D8" s="64">
        <f>+C8/$C$7*100</f>
        <v>8.4280376883648014</v>
      </c>
    </row>
    <row r="9" spans="2:4" ht="15" customHeight="1" x14ac:dyDescent="0.2">
      <c r="B9" s="92" t="s">
        <v>128</v>
      </c>
      <c r="C9" s="15">
        <v>357294.84672745783</v>
      </c>
      <c r="D9" s="20">
        <f>+C9/$C$7*100</f>
        <v>2.7754065208122318</v>
      </c>
    </row>
    <row r="10" spans="2:4" ht="15" customHeight="1" x14ac:dyDescent="0.2">
      <c r="B10" s="92" t="s">
        <v>129</v>
      </c>
      <c r="C10" s="15">
        <v>727697.35585491359</v>
      </c>
      <c r="D10" s="20">
        <f t="shared" ref="D10:D41" si="0">+C10/$C$7*100</f>
        <v>5.6526311675525696</v>
      </c>
    </row>
    <row r="11" spans="2:4" ht="15" customHeight="1" x14ac:dyDescent="0.2">
      <c r="B11" s="126" t="s">
        <v>101</v>
      </c>
      <c r="C11" s="58">
        <v>102464.79036346245</v>
      </c>
      <c r="D11" s="64">
        <f t="shared" si="0"/>
        <v>0.79592932820924878</v>
      </c>
    </row>
    <row r="12" spans="2:4" ht="15.75" customHeight="1" x14ac:dyDescent="0.2">
      <c r="B12" s="126" t="s">
        <v>103</v>
      </c>
      <c r="C12" s="58">
        <f>+C13+C14</f>
        <v>395113.26765593141</v>
      </c>
      <c r="D12" s="64">
        <f t="shared" si="0"/>
        <v>3.0691736798213043</v>
      </c>
    </row>
    <row r="13" spans="2:4" ht="15" customHeight="1" x14ac:dyDescent="0.2">
      <c r="B13" s="129" t="s">
        <v>337</v>
      </c>
      <c r="C13" s="15">
        <v>43702.999999999971</v>
      </c>
      <c r="D13" s="20">
        <f t="shared" si="0"/>
        <v>0.33947758354202862</v>
      </c>
    </row>
    <row r="14" spans="2:4" ht="15" customHeight="1" x14ac:dyDescent="0.2">
      <c r="B14" s="129" t="s">
        <v>338</v>
      </c>
      <c r="C14" s="15">
        <f>+C15+C16</f>
        <v>351410.26765593147</v>
      </c>
      <c r="D14" s="20">
        <f t="shared" si="0"/>
        <v>2.7296960962792762</v>
      </c>
    </row>
    <row r="15" spans="2:4" ht="15" customHeight="1" x14ac:dyDescent="0.2">
      <c r="B15" s="130" t="s">
        <v>339</v>
      </c>
      <c r="C15" s="15">
        <v>331303.77766393789</v>
      </c>
      <c r="D15" s="20">
        <f t="shared" si="0"/>
        <v>2.5735122499530751</v>
      </c>
    </row>
    <row r="16" spans="2:4" ht="15" customHeight="1" x14ac:dyDescent="0.2">
      <c r="B16" s="130" t="s">
        <v>340</v>
      </c>
      <c r="C16" s="15">
        <v>20106.48999199356</v>
      </c>
      <c r="D16" s="20">
        <f t="shared" si="0"/>
        <v>0.15618384632620097</v>
      </c>
    </row>
    <row r="17" spans="2:4" ht="17.25" customHeight="1" x14ac:dyDescent="0.2">
      <c r="B17" s="127" t="s">
        <v>104</v>
      </c>
      <c r="C17" s="58">
        <f>+C18+C19+C20+C26</f>
        <v>4987241.8394585717</v>
      </c>
      <c r="D17" s="64">
        <f t="shared" si="0"/>
        <v>38.740059222458392</v>
      </c>
    </row>
    <row r="18" spans="2:4" x14ac:dyDescent="0.2">
      <c r="B18" s="129" t="s">
        <v>319</v>
      </c>
      <c r="C18" s="15">
        <v>186910.5180696586</v>
      </c>
      <c r="D18" s="20">
        <f t="shared" si="0"/>
        <v>1.4518895959745652</v>
      </c>
    </row>
    <row r="19" spans="2:4" ht="15" customHeight="1" x14ac:dyDescent="0.2">
      <c r="B19" s="129" t="s">
        <v>320</v>
      </c>
      <c r="C19" s="15">
        <v>7893.9999999999982</v>
      </c>
      <c r="D19" s="20">
        <f t="shared" si="0"/>
        <v>6.131926971788608E-2</v>
      </c>
    </row>
    <row r="20" spans="2:4" ht="15" customHeight="1" x14ac:dyDescent="0.2">
      <c r="B20" s="129" t="s">
        <v>321</v>
      </c>
      <c r="C20" s="15">
        <f>+C21+C22+C23+C24+C25</f>
        <v>4733897.3213889133</v>
      </c>
      <c r="D20" s="20">
        <f t="shared" si="0"/>
        <v>36.772121442491169</v>
      </c>
    </row>
    <row r="21" spans="2:4" ht="15" customHeight="1" x14ac:dyDescent="0.2">
      <c r="B21" s="130" t="s">
        <v>322</v>
      </c>
      <c r="C21" s="15">
        <v>496983.17895617813</v>
      </c>
      <c r="D21" s="20">
        <f t="shared" si="0"/>
        <v>3.8604820871125338</v>
      </c>
    </row>
    <row r="22" spans="2:4" ht="15" customHeight="1" x14ac:dyDescent="0.2">
      <c r="B22" s="130" t="s">
        <v>323</v>
      </c>
      <c r="C22" s="15">
        <v>1096777.0754386012</v>
      </c>
      <c r="D22" s="20">
        <f t="shared" si="0"/>
        <v>8.5195806066903845</v>
      </c>
    </row>
    <row r="23" spans="2:4" ht="15" customHeight="1" x14ac:dyDescent="0.2">
      <c r="B23" s="130" t="s">
        <v>324</v>
      </c>
      <c r="C23" s="15">
        <v>90869.99999999968</v>
      </c>
      <c r="D23" s="20">
        <f t="shared" si="0"/>
        <v>0.70586293884776907</v>
      </c>
    </row>
    <row r="24" spans="2:4" ht="15" customHeight="1" x14ac:dyDescent="0.2">
      <c r="B24" s="130" t="s">
        <v>325</v>
      </c>
      <c r="C24" s="15">
        <v>2776253.634663309</v>
      </c>
      <c r="D24" s="20">
        <f t="shared" si="0"/>
        <v>21.565473198528128</v>
      </c>
    </row>
    <row r="25" spans="2:4" ht="15" customHeight="1" x14ac:dyDescent="0.2">
      <c r="B25" s="130" t="s">
        <v>326</v>
      </c>
      <c r="C25" s="15">
        <v>273013.4323308256</v>
      </c>
      <c r="D25" s="20">
        <f t="shared" si="0"/>
        <v>2.1207226113123561</v>
      </c>
    </row>
    <row r="26" spans="2:4" ht="15" customHeight="1" x14ac:dyDescent="0.2">
      <c r="B26" s="131" t="s">
        <v>327</v>
      </c>
      <c r="C26" s="15">
        <v>58540.000000000116</v>
      </c>
      <c r="D26" s="20">
        <f t="shared" si="0"/>
        <v>0.45472891427477313</v>
      </c>
    </row>
    <row r="27" spans="2:4" ht="15" customHeight="1" x14ac:dyDescent="0.2">
      <c r="B27" s="127" t="s">
        <v>105</v>
      </c>
      <c r="C27" s="58">
        <f>+C28+C29</f>
        <v>872935.92312845029</v>
      </c>
      <c r="D27" s="64">
        <f t="shared" si="0"/>
        <v>6.7808200299905401</v>
      </c>
    </row>
    <row r="28" spans="2:4" ht="15" customHeight="1" x14ac:dyDescent="0.2">
      <c r="B28" s="129" t="s">
        <v>328</v>
      </c>
      <c r="C28" s="15">
        <v>59323.599999999984</v>
      </c>
      <c r="D28" s="20">
        <f t="shared" si="0"/>
        <v>0.46081578781808796</v>
      </c>
    </row>
    <row r="29" spans="2:4" ht="15" customHeight="1" x14ac:dyDescent="0.2">
      <c r="B29" s="129" t="s">
        <v>329</v>
      </c>
      <c r="C29" s="15">
        <v>813612.32312845031</v>
      </c>
      <c r="D29" s="20">
        <f t="shared" si="0"/>
        <v>6.3200042421724527</v>
      </c>
    </row>
    <row r="30" spans="2:4" ht="15" customHeight="1" x14ac:dyDescent="0.2">
      <c r="B30" s="127" t="s">
        <v>106</v>
      </c>
      <c r="C30" s="58">
        <f>+C31+C32+C33</f>
        <v>1678269.3330792359</v>
      </c>
      <c r="D30" s="64">
        <f t="shared" si="0"/>
        <v>13.036515061355775</v>
      </c>
    </row>
    <row r="31" spans="2:4" ht="15" customHeight="1" x14ac:dyDescent="0.2">
      <c r="B31" s="129" t="s">
        <v>330</v>
      </c>
      <c r="C31" s="15">
        <v>889669.52024385543</v>
      </c>
      <c r="D31" s="20">
        <f t="shared" si="0"/>
        <v>6.9108038094268176</v>
      </c>
    </row>
    <row r="32" spans="2:4" ht="15" customHeight="1" x14ac:dyDescent="0.2">
      <c r="B32" s="129" t="s">
        <v>331</v>
      </c>
      <c r="C32" s="15">
        <v>680057.70294527069</v>
      </c>
      <c r="D32" s="20">
        <f t="shared" si="0"/>
        <v>5.2825743236163056</v>
      </c>
    </row>
    <row r="33" spans="2:4" ht="15" customHeight="1" x14ac:dyDescent="0.2">
      <c r="B33" s="129" t="s">
        <v>332</v>
      </c>
      <c r="C33" s="15">
        <v>108542.1098901097</v>
      </c>
      <c r="D33" s="20">
        <f t="shared" si="0"/>
        <v>0.84313692831265108</v>
      </c>
    </row>
    <row r="34" spans="2:4" ht="15" customHeight="1" x14ac:dyDescent="0.2">
      <c r="B34" s="127" t="s">
        <v>107</v>
      </c>
      <c r="C34" s="58">
        <v>85224.000000000015</v>
      </c>
      <c r="D34" s="64">
        <f t="shared" si="0"/>
        <v>0.6620057565793166</v>
      </c>
    </row>
    <row r="35" spans="2:4" ht="15" customHeight="1" x14ac:dyDescent="0.2">
      <c r="B35" s="127" t="s">
        <v>108</v>
      </c>
      <c r="C35" s="58">
        <v>474336.78813629277</v>
      </c>
      <c r="D35" s="64">
        <f t="shared" si="0"/>
        <v>3.6845687166005989</v>
      </c>
    </row>
    <row r="36" spans="2:4" ht="15" customHeight="1" x14ac:dyDescent="0.2">
      <c r="B36" s="127" t="s">
        <v>109</v>
      </c>
      <c r="C36" s="58">
        <f>+C37+C38</f>
        <v>2443737.3772955327</v>
      </c>
      <c r="D36" s="64">
        <f t="shared" si="0"/>
        <v>18.982542609331688</v>
      </c>
    </row>
    <row r="37" spans="2:4" ht="15" customHeight="1" x14ac:dyDescent="0.2">
      <c r="B37" s="129" t="s">
        <v>334</v>
      </c>
      <c r="C37" s="15">
        <v>1212839.9090909185</v>
      </c>
      <c r="D37" s="20">
        <f t="shared" si="0"/>
        <v>9.4211372574312744</v>
      </c>
    </row>
    <row r="38" spans="2:4" ht="15" customHeight="1" x14ac:dyDescent="0.2">
      <c r="B38" s="129" t="s">
        <v>333</v>
      </c>
      <c r="C38" s="15">
        <f>+C39+C40</f>
        <v>1230897.4682046142</v>
      </c>
      <c r="D38" s="20">
        <f t="shared" si="0"/>
        <v>9.5614053519004134</v>
      </c>
    </row>
    <row r="39" spans="2:4" ht="15" customHeight="1" x14ac:dyDescent="0.2">
      <c r="B39" s="130" t="s">
        <v>335</v>
      </c>
      <c r="C39" s="15">
        <v>1024601.9682046153</v>
      </c>
      <c r="D39" s="20">
        <f t="shared" si="0"/>
        <v>7.9589364633665767</v>
      </c>
    </row>
    <row r="40" spans="2:4" ht="15" customHeight="1" x14ac:dyDescent="0.2">
      <c r="B40" s="130" t="s">
        <v>336</v>
      </c>
      <c r="C40" s="15">
        <v>206295.49999999898</v>
      </c>
      <c r="D40" s="20">
        <f t="shared" si="0"/>
        <v>1.6024688885338367</v>
      </c>
    </row>
    <row r="41" spans="2:4" ht="13.5" customHeight="1" x14ac:dyDescent="0.2">
      <c r="B41" s="128" t="s">
        <v>110</v>
      </c>
      <c r="C41" s="60">
        <v>749288.54488202196</v>
      </c>
      <c r="D41" s="119">
        <f t="shared" si="0"/>
        <v>5.8203479072894737</v>
      </c>
    </row>
    <row r="42" spans="2:4" x14ac:dyDescent="0.2">
      <c r="B42" s="21"/>
      <c r="C42" s="21"/>
      <c r="D42" s="21"/>
    </row>
    <row r="43" spans="2:4" x14ac:dyDescent="0.2">
      <c r="B43" s="25"/>
      <c r="C43" s="26"/>
      <c r="D43" s="26"/>
    </row>
  </sheetData>
  <mergeCells count="4">
    <mergeCell ref="C5:C6"/>
    <mergeCell ref="D5:D6"/>
    <mergeCell ref="B2:D2"/>
    <mergeCell ref="B3:D3"/>
  </mergeCells>
  <printOptions horizontalCentered="1"/>
  <pageMargins left="0.15748031496062992" right="0.15748031496062992" top="0.78740157480314965" bottom="0.19685039370078741"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I58"/>
  <sheetViews>
    <sheetView workbookViewId="0"/>
  </sheetViews>
  <sheetFormatPr defaultColWidth="9.140625" defaultRowHeight="11.25" outlineLevelRow="1" x14ac:dyDescent="0.2"/>
  <cols>
    <col min="1" max="1" width="3.28515625" style="27" customWidth="1"/>
    <col min="2" max="2" width="62.85546875" style="27" customWidth="1"/>
    <col min="3" max="5" width="8.7109375" style="28" customWidth="1"/>
    <col min="6" max="6" width="8.7109375" style="27" customWidth="1"/>
    <col min="7" max="126" width="9.140625" style="27"/>
    <col min="127" max="127" width="51.140625" style="27" customWidth="1"/>
    <col min="128" max="135" width="9.7109375" style="27" customWidth="1"/>
    <col min="136" max="382" width="9.140625" style="27"/>
    <col min="383" max="383" width="51.140625" style="27" customWidth="1"/>
    <col min="384" max="391" width="9.7109375" style="27" customWidth="1"/>
    <col min="392" max="638" width="9.140625" style="27"/>
    <col min="639" max="639" width="51.140625" style="27" customWidth="1"/>
    <col min="640" max="647" width="9.7109375" style="27" customWidth="1"/>
    <col min="648" max="894" width="9.140625" style="27"/>
    <col min="895" max="895" width="51.140625" style="27" customWidth="1"/>
    <col min="896" max="903" width="9.7109375" style="27" customWidth="1"/>
    <col min="904" max="1150" width="9.140625" style="27"/>
    <col min="1151" max="1151" width="51.140625" style="27" customWidth="1"/>
    <col min="1152" max="1159" width="9.7109375" style="27" customWidth="1"/>
    <col min="1160" max="1406" width="9.140625" style="27"/>
    <col min="1407" max="1407" width="51.140625" style="27" customWidth="1"/>
    <col min="1408" max="1415" width="9.7109375" style="27" customWidth="1"/>
    <col min="1416" max="1662" width="9.140625" style="27"/>
    <col min="1663" max="1663" width="51.140625" style="27" customWidth="1"/>
    <col min="1664" max="1671" width="9.7109375" style="27" customWidth="1"/>
    <col min="1672" max="1918" width="9.140625" style="27"/>
    <col min="1919" max="1919" width="51.140625" style="27" customWidth="1"/>
    <col min="1920" max="1927" width="9.7109375" style="27" customWidth="1"/>
    <col min="1928" max="2174" width="9.140625" style="27"/>
    <col min="2175" max="2175" width="51.140625" style="27" customWidth="1"/>
    <col min="2176" max="2183" width="9.7109375" style="27" customWidth="1"/>
    <col min="2184" max="2430" width="9.140625" style="27"/>
    <col min="2431" max="2431" width="51.140625" style="27" customWidth="1"/>
    <col min="2432" max="2439" width="9.7109375" style="27" customWidth="1"/>
    <col min="2440" max="2686" width="9.140625" style="27"/>
    <col min="2687" max="2687" width="51.140625" style="27" customWidth="1"/>
    <col min="2688" max="2695" width="9.7109375" style="27" customWidth="1"/>
    <col min="2696" max="2942" width="9.140625" style="27"/>
    <col min="2943" max="2943" width="51.140625" style="27" customWidth="1"/>
    <col min="2944" max="2951" width="9.7109375" style="27" customWidth="1"/>
    <col min="2952" max="3198" width="9.140625" style="27"/>
    <col min="3199" max="3199" width="51.140625" style="27" customWidth="1"/>
    <col min="3200" max="3207" width="9.7109375" style="27" customWidth="1"/>
    <col min="3208" max="3454" width="9.140625" style="27"/>
    <col min="3455" max="3455" width="51.140625" style="27" customWidth="1"/>
    <col min="3456" max="3463" width="9.7109375" style="27" customWidth="1"/>
    <col min="3464" max="3710" width="9.140625" style="27"/>
    <col min="3711" max="3711" width="51.140625" style="27" customWidth="1"/>
    <col min="3712" max="3719" width="9.7109375" style="27" customWidth="1"/>
    <col min="3720" max="3966" width="9.140625" style="27"/>
    <col min="3967" max="3967" width="51.140625" style="27" customWidth="1"/>
    <col min="3968" max="3975" width="9.7109375" style="27" customWidth="1"/>
    <col min="3976" max="4222" width="9.140625" style="27"/>
    <col min="4223" max="4223" width="51.140625" style="27" customWidth="1"/>
    <col min="4224" max="4231" width="9.7109375" style="27" customWidth="1"/>
    <col min="4232" max="4478" width="9.140625" style="27"/>
    <col min="4479" max="4479" width="51.140625" style="27" customWidth="1"/>
    <col min="4480" max="4487" width="9.7109375" style="27" customWidth="1"/>
    <col min="4488" max="4734" width="9.140625" style="27"/>
    <col min="4735" max="4735" width="51.140625" style="27" customWidth="1"/>
    <col min="4736" max="4743" width="9.7109375" style="27" customWidth="1"/>
    <col min="4744" max="4990" width="9.140625" style="27"/>
    <col min="4991" max="4991" width="51.140625" style="27" customWidth="1"/>
    <col min="4992" max="4999" width="9.7109375" style="27" customWidth="1"/>
    <col min="5000" max="5246" width="9.140625" style="27"/>
    <col min="5247" max="5247" width="51.140625" style="27" customWidth="1"/>
    <col min="5248" max="5255" width="9.7109375" style="27" customWidth="1"/>
    <col min="5256" max="5502" width="9.140625" style="27"/>
    <col min="5503" max="5503" width="51.140625" style="27" customWidth="1"/>
    <col min="5504" max="5511" width="9.7109375" style="27" customWidth="1"/>
    <col min="5512" max="5758" width="9.140625" style="27"/>
    <col min="5759" max="5759" width="51.140625" style="27" customWidth="1"/>
    <col min="5760" max="5767" width="9.7109375" style="27" customWidth="1"/>
    <col min="5768" max="6014" width="9.140625" style="27"/>
    <col min="6015" max="6015" width="51.140625" style="27" customWidth="1"/>
    <col min="6016" max="6023" width="9.7109375" style="27" customWidth="1"/>
    <col min="6024" max="6270" width="9.140625" style="27"/>
    <col min="6271" max="6271" width="51.140625" style="27" customWidth="1"/>
    <col min="6272" max="6279" width="9.7109375" style="27" customWidth="1"/>
    <col min="6280" max="6526" width="9.140625" style="27"/>
    <col min="6527" max="6527" width="51.140625" style="27" customWidth="1"/>
    <col min="6528" max="6535" width="9.7109375" style="27" customWidth="1"/>
    <col min="6536" max="6782" width="9.140625" style="27"/>
    <col min="6783" max="6783" width="51.140625" style="27" customWidth="1"/>
    <col min="6784" max="6791" width="9.7109375" style="27" customWidth="1"/>
    <col min="6792" max="7038" width="9.140625" style="27"/>
    <col min="7039" max="7039" width="51.140625" style="27" customWidth="1"/>
    <col min="7040" max="7047" width="9.7109375" style="27" customWidth="1"/>
    <col min="7048" max="7294" width="9.140625" style="27"/>
    <col min="7295" max="7295" width="51.140625" style="27" customWidth="1"/>
    <col min="7296" max="7303" width="9.7109375" style="27" customWidth="1"/>
    <col min="7304" max="7550" width="9.140625" style="27"/>
    <col min="7551" max="7551" width="51.140625" style="27" customWidth="1"/>
    <col min="7552" max="7559" width="9.7109375" style="27" customWidth="1"/>
    <col min="7560" max="7806" width="9.140625" style="27"/>
    <col min="7807" max="7807" width="51.140625" style="27" customWidth="1"/>
    <col min="7808" max="7815" width="9.7109375" style="27" customWidth="1"/>
    <col min="7816" max="8062" width="9.140625" style="27"/>
    <col min="8063" max="8063" width="51.140625" style="27" customWidth="1"/>
    <col min="8064" max="8071" width="9.7109375" style="27" customWidth="1"/>
    <col min="8072" max="8318" width="9.140625" style="27"/>
    <col min="8319" max="8319" width="51.140625" style="27" customWidth="1"/>
    <col min="8320" max="8327" width="9.7109375" style="27" customWidth="1"/>
    <col min="8328" max="8574" width="9.140625" style="27"/>
    <col min="8575" max="8575" width="51.140625" style="27" customWidth="1"/>
    <col min="8576" max="8583" width="9.7109375" style="27" customWidth="1"/>
    <col min="8584" max="8830" width="9.140625" style="27"/>
    <col min="8831" max="8831" width="51.140625" style="27" customWidth="1"/>
    <col min="8832" max="8839" width="9.7109375" style="27" customWidth="1"/>
    <col min="8840" max="9086" width="9.140625" style="27"/>
    <col min="9087" max="9087" width="51.140625" style="27" customWidth="1"/>
    <col min="9088" max="9095" width="9.7109375" style="27" customWidth="1"/>
    <col min="9096" max="9342" width="9.140625" style="27"/>
    <col min="9343" max="9343" width="51.140625" style="27" customWidth="1"/>
    <col min="9344" max="9351" width="9.7109375" style="27" customWidth="1"/>
    <col min="9352" max="9598" width="9.140625" style="27"/>
    <col min="9599" max="9599" width="51.140625" style="27" customWidth="1"/>
    <col min="9600" max="9607" width="9.7109375" style="27" customWidth="1"/>
    <col min="9608" max="9854" width="9.140625" style="27"/>
    <col min="9855" max="9855" width="51.140625" style="27" customWidth="1"/>
    <col min="9856" max="9863" width="9.7109375" style="27" customWidth="1"/>
    <col min="9864" max="10110" width="9.140625" style="27"/>
    <col min="10111" max="10111" width="51.140625" style="27" customWidth="1"/>
    <col min="10112" max="10119" width="9.7109375" style="27" customWidth="1"/>
    <col min="10120" max="10366" width="9.140625" style="27"/>
    <col min="10367" max="10367" width="51.140625" style="27" customWidth="1"/>
    <col min="10368" max="10375" width="9.7109375" style="27" customWidth="1"/>
    <col min="10376" max="10622" width="9.140625" style="27"/>
    <col min="10623" max="10623" width="51.140625" style="27" customWidth="1"/>
    <col min="10624" max="10631" width="9.7109375" style="27" customWidth="1"/>
    <col min="10632" max="10878" width="9.140625" style="27"/>
    <col min="10879" max="10879" width="51.140625" style="27" customWidth="1"/>
    <col min="10880" max="10887" width="9.7109375" style="27" customWidth="1"/>
    <col min="10888" max="11134" width="9.140625" style="27"/>
    <col min="11135" max="11135" width="51.140625" style="27" customWidth="1"/>
    <col min="11136" max="11143" width="9.7109375" style="27" customWidth="1"/>
    <col min="11144" max="11390" width="9.140625" style="27"/>
    <col min="11391" max="11391" width="51.140625" style="27" customWidth="1"/>
    <col min="11392" max="11399" width="9.7109375" style="27" customWidth="1"/>
    <col min="11400" max="11646" width="9.140625" style="27"/>
    <col min="11647" max="11647" width="51.140625" style="27" customWidth="1"/>
    <col min="11648" max="11655" width="9.7109375" style="27" customWidth="1"/>
    <col min="11656" max="11902" width="9.140625" style="27"/>
    <col min="11903" max="11903" width="51.140625" style="27" customWidth="1"/>
    <col min="11904" max="11911" width="9.7109375" style="27" customWidth="1"/>
    <col min="11912" max="12158" width="9.140625" style="27"/>
    <col min="12159" max="12159" width="51.140625" style="27" customWidth="1"/>
    <col min="12160" max="12167" width="9.7109375" style="27" customWidth="1"/>
    <col min="12168" max="12414" width="9.140625" style="27"/>
    <col min="12415" max="12415" width="51.140625" style="27" customWidth="1"/>
    <col min="12416" max="12423" width="9.7109375" style="27" customWidth="1"/>
    <col min="12424" max="12670" width="9.140625" style="27"/>
    <col min="12671" max="12671" width="51.140625" style="27" customWidth="1"/>
    <col min="12672" max="12679" width="9.7109375" style="27" customWidth="1"/>
    <col min="12680" max="12926" width="9.140625" style="27"/>
    <col min="12927" max="12927" width="51.140625" style="27" customWidth="1"/>
    <col min="12928" max="12935" width="9.7109375" style="27" customWidth="1"/>
    <col min="12936" max="13182" width="9.140625" style="27"/>
    <col min="13183" max="13183" width="51.140625" style="27" customWidth="1"/>
    <col min="13184" max="13191" width="9.7109375" style="27" customWidth="1"/>
    <col min="13192" max="13438" width="9.140625" style="27"/>
    <col min="13439" max="13439" width="51.140625" style="27" customWidth="1"/>
    <col min="13440" max="13447" width="9.7109375" style="27" customWidth="1"/>
    <col min="13448" max="13694" width="9.140625" style="27"/>
    <col min="13695" max="13695" width="51.140625" style="27" customWidth="1"/>
    <col min="13696" max="13703" width="9.7109375" style="27" customWidth="1"/>
    <col min="13704" max="13950" width="9.140625" style="27"/>
    <col min="13951" max="13951" width="51.140625" style="27" customWidth="1"/>
    <col min="13952" max="13959" width="9.7109375" style="27" customWidth="1"/>
    <col min="13960" max="14206" width="9.140625" style="27"/>
    <col min="14207" max="14207" width="51.140625" style="27" customWidth="1"/>
    <col min="14208" max="14215" width="9.7109375" style="27" customWidth="1"/>
    <col min="14216" max="14462" width="9.140625" style="27"/>
    <col min="14463" max="14463" width="51.140625" style="27" customWidth="1"/>
    <col min="14464" max="14471" width="9.7109375" style="27" customWidth="1"/>
    <col min="14472" max="14718" width="9.140625" style="27"/>
    <col min="14719" max="14719" width="51.140625" style="27" customWidth="1"/>
    <col min="14720" max="14727" width="9.7109375" style="27" customWidth="1"/>
    <col min="14728" max="14974" width="9.140625" style="27"/>
    <col min="14975" max="14975" width="51.140625" style="27" customWidth="1"/>
    <col min="14976" max="14983" width="9.7109375" style="27" customWidth="1"/>
    <col min="14984" max="15230" width="9.140625" style="27"/>
    <col min="15231" max="15231" width="51.140625" style="27" customWidth="1"/>
    <col min="15232" max="15239" width="9.7109375" style="27" customWidth="1"/>
    <col min="15240" max="15486" width="9.140625" style="27"/>
    <col min="15487" max="15487" width="51.140625" style="27" customWidth="1"/>
    <col min="15488" max="15495" width="9.7109375" style="27" customWidth="1"/>
    <col min="15496" max="15742" width="9.140625" style="27"/>
    <col min="15743" max="15743" width="51.140625" style="27" customWidth="1"/>
    <col min="15744" max="15751" width="9.7109375" style="27" customWidth="1"/>
    <col min="15752" max="15998" width="9.140625" style="27"/>
    <col min="15999" max="15999" width="51.140625" style="27" customWidth="1"/>
    <col min="16000" max="16007" width="9.7109375" style="27" customWidth="1"/>
    <col min="16008" max="16384" width="9.140625" style="27"/>
  </cols>
  <sheetData>
    <row r="1" spans="2:9" s="1" customFormat="1" ht="15" x14ac:dyDescent="0.2">
      <c r="B1" s="41"/>
      <c r="C1" s="42"/>
      <c r="F1" s="37" t="s">
        <v>200</v>
      </c>
    </row>
    <row r="2" spans="2:9" s="1" customFormat="1" ht="34.5" customHeight="1" x14ac:dyDescent="0.2">
      <c r="B2" s="168" t="s">
        <v>235</v>
      </c>
      <c r="C2" s="168"/>
      <c r="D2" s="168"/>
      <c r="E2" s="168"/>
      <c r="F2" s="168"/>
    </row>
    <row r="3" spans="2:9" s="1" customFormat="1" ht="12.75" x14ac:dyDescent="0.2">
      <c r="B3" s="169">
        <v>2023</v>
      </c>
      <c r="C3" s="169"/>
      <c r="D3" s="169"/>
      <c r="E3" s="169"/>
      <c r="F3" s="169"/>
    </row>
    <row r="4" spans="2:9" ht="9.9499999999999993" customHeight="1" x14ac:dyDescent="0.2">
      <c r="B4" s="10" t="s">
        <v>115</v>
      </c>
    </row>
    <row r="5" spans="2:9" ht="15" customHeight="1" x14ac:dyDescent="0.2">
      <c r="B5" s="50" t="s">
        <v>15</v>
      </c>
      <c r="C5" s="185" t="s">
        <v>95</v>
      </c>
      <c r="D5" s="185"/>
      <c r="E5" s="185" t="s">
        <v>96</v>
      </c>
      <c r="F5" s="185"/>
    </row>
    <row r="6" spans="2:9" ht="15" customHeight="1" x14ac:dyDescent="0.2">
      <c r="B6" s="98" t="s">
        <v>46</v>
      </c>
      <c r="C6" s="51" t="s">
        <v>70</v>
      </c>
      <c r="D6" s="51" t="s">
        <v>1</v>
      </c>
      <c r="E6" s="51" t="s">
        <v>70</v>
      </c>
      <c r="F6" s="51" t="s">
        <v>1</v>
      </c>
    </row>
    <row r="7" spans="2:9" ht="14.1" customHeight="1" x14ac:dyDescent="0.2">
      <c r="B7" s="132" t="s">
        <v>0</v>
      </c>
      <c r="C7" s="71">
        <v>701876</v>
      </c>
      <c r="D7" s="72">
        <f>+C7/'Q3'!D7*100</f>
        <v>40.278695175860193</v>
      </c>
      <c r="E7" s="71">
        <v>652256</v>
      </c>
      <c r="F7" s="72">
        <f>+E7/'Q3'!E7*100</f>
        <v>41.991522586692625</v>
      </c>
    </row>
    <row r="8" spans="2:9" ht="14.1" customHeight="1" x14ac:dyDescent="0.2">
      <c r="B8" s="27" t="s">
        <v>53</v>
      </c>
      <c r="C8" s="30">
        <v>11284</v>
      </c>
      <c r="D8" s="29">
        <f>+C8/'Q3'!D8*100</f>
        <v>19.797185866170743</v>
      </c>
      <c r="E8" s="30">
        <v>5251</v>
      </c>
      <c r="F8" s="29">
        <f>+E8/'Q3'!E8*100</f>
        <v>25.78316802513994</v>
      </c>
    </row>
    <row r="9" spans="2:9" ht="14.1" customHeight="1" x14ac:dyDescent="0.2">
      <c r="B9" s="27" t="s">
        <v>47</v>
      </c>
      <c r="C9" s="30">
        <v>4535</v>
      </c>
      <c r="D9" s="29">
        <f>+C9/'Q3'!D9*100</f>
        <v>56.279473814842397</v>
      </c>
      <c r="E9" s="30">
        <v>662</v>
      </c>
      <c r="F9" s="29">
        <f>+E9/'Q3'!E9*100</f>
        <v>57.565217391304344</v>
      </c>
    </row>
    <row r="10" spans="2:9" ht="14.1" customHeight="1" x14ac:dyDescent="0.2">
      <c r="B10" s="27" t="s">
        <v>48</v>
      </c>
      <c r="C10" s="14">
        <f>+SUM(C11:C34)</f>
        <v>190676</v>
      </c>
      <c r="D10" s="29">
        <f>+C10/'Q3'!D10*100</f>
        <v>50.192688371309437</v>
      </c>
      <c r="E10" s="14">
        <f>+SUM(E11:E34)</f>
        <v>124177</v>
      </c>
      <c r="F10" s="29">
        <f>+E10/'Q3'!E10*100</f>
        <v>45.940946440397049</v>
      </c>
    </row>
    <row r="11" spans="2:9" s="100" customFormat="1" ht="14.1" hidden="1" customHeight="1" outlineLevel="1" x14ac:dyDescent="0.25">
      <c r="B11" s="101" t="s">
        <v>292</v>
      </c>
      <c r="C11" s="112">
        <v>18030</v>
      </c>
      <c r="D11" s="133">
        <f>+C11/'Q3'!D11*100</f>
        <v>45.598239801724795</v>
      </c>
      <c r="E11" s="112">
        <v>19003</v>
      </c>
      <c r="F11" s="133">
        <f>+E11/'Q3'!E11*100</f>
        <v>46.700744636406085</v>
      </c>
      <c r="G11" s="14"/>
      <c r="H11" s="14"/>
      <c r="I11" s="14"/>
    </row>
    <row r="12" spans="2:9" s="100" customFormat="1" ht="14.1" hidden="1" customHeight="1" outlineLevel="1" x14ac:dyDescent="0.25">
      <c r="B12" s="101" t="s">
        <v>293</v>
      </c>
      <c r="C12" s="112">
        <v>4367</v>
      </c>
      <c r="D12" s="133">
        <f>+C12/'Q3'!D12*100</f>
        <v>51.201782155000586</v>
      </c>
      <c r="E12" s="112">
        <v>2891</v>
      </c>
      <c r="F12" s="133">
        <f>+E12/'Q3'!E12*100</f>
        <v>50.182260024301343</v>
      </c>
      <c r="G12" s="14"/>
      <c r="H12" s="14"/>
      <c r="I12" s="14"/>
    </row>
    <row r="13" spans="2:9" s="100" customFormat="1" ht="14.1" hidden="1" customHeight="1" outlineLevel="1" x14ac:dyDescent="0.25">
      <c r="B13" s="101" t="s">
        <v>294</v>
      </c>
      <c r="C13" s="112">
        <v>254</v>
      </c>
      <c r="D13" s="133">
        <f>+C13/'Q3'!D13*100</f>
        <v>68.096514745308312</v>
      </c>
      <c r="E13" s="112">
        <v>51</v>
      </c>
      <c r="F13" s="133">
        <f>+E13/'Q3'!E13*100</f>
        <v>62.195121951219512</v>
      </c>
      <c r="G13" s="14"/>
      <c r="H13" s="14"/>
      <c r="I13" s="14"/>
    </row>
    <row r="14" spans="2:9" s="100" customFormat="1" ht="14.1" hidden="1" customHeight="1" outlineLevel="1" x14ac:dyDescent="0.25">
      <c r="B14" s="101" t="s">
        <v>295</v>
      </c>
      <c r="C14" s="112">
        <v>10589</v>
      </c>
      <c r="D14" s="133">
        <f>+C14/'Q3'!D14*100</f>
        <v>46.810485831749261</v>
      </c>
      <c r="E14" s="112">
        <v>7591</v>
      </c>
      <c r="F14" s="133">
        <f>+E14/'Q3'!E14*100</f>
        <v>41.523986652808922</v>
      </c>
      <c r="G14" s="14"/>
      <c r="H14" s="14"/>
      <c r="I14" s="14"/>
    </row>
    <row r="15" spans="2:9" s="100" customFormat="1" ht="14.1" hidden="1" customHeight="1" outlineLevel="1" x14ac:dyDescent="0.25">
      <c r="B15" s="101" t="s">
        <v>296</v>
      </c>
      <c r="C15" s="112">
        <v>3040</v>
      </c>
      <c r="D15" s="133">
        <f>+C15/'Q3'!D15*100</f>
        <v>35.701702877275402</v>
      </c>
      <c r="E15" s="112">
        <v>16446</v>
      </c>
      <c r="F15" s="133">
        <f>+E15/'Q3'!E15*100</f>
        <v>29.277932065797906</v>
      </c>
      <c r="G15" s="14"/>
      <c r="H15" s="14"/>
      <c r="I15" s="14"/>
    </row>
    <row r="16" spans="2:9" s="100" customFormat="1" ht="14.1" hidden="1" customHeight="1" outlineLevel="1" x14ac:dyDescent="0.25">
      <c r="B16" s="101" t="s">
        <v>297</v>
      </c>
      <c r="C16" s="112">
        <v>5458</v>
      </c>
      <c r="D16" s="133">
        <f>+C16/'Q3'!D16*100</f>
        <v>37.124200789008299</v>
      </c>
      <c r="E16" s="112">
        <v>8075</v>
      </c>
      <c r="F16" s="133">
        <f>+E16/'Q3'!E16*100</f>
        <v>32.492354740061167</v>
      </c>
      <c r="G16" s="14"/>
      <c r="H16" s="14"/>
      <c r="I16" s="14"/>
    </row>
    <row r="17" spans="2:9" s="100" customFormat="1" ht="14.1" hidden="1" customHeight="1" outlineLevel="1" x14ac:dyDescent="0.25">
      <c r="B17" s="101" t="s">
        <v>298</v>
      </c>
      <c r="C17" s="112">
        <v>8320</v>
      </c>
      <c r="D17" s="133">
        <f>+C17/'Q3'!D17*100</f>
        <v>45.825071601674381</v>
      </c>
      <c r="E17" s="112">
        <v>3427</v>
      </c>
      <c r="F17" s="133">
        <f>+E17/'Q3'!E17*100</f>
        <v>51.869229604964431</v>
      </c>
      <c r="G17" s="14"/>
      <c r="H17" s="14"/>
      <c r="I17" s="14"/>
    </row>
    <row r="18" spans="2:9" s="100" customFormat="1" ht="14.1" hidden="1" customHeight="1" outlineLevel="1" x14ac:dyDescent="0.25">
      <c r="B18" s="101" t="s">
        <v>299</v>
      </c>
      <c r="C18" s="112">
        <v>7185</v>
      </c>
      <c r="D18" s="133">
        <f>+C18/'Q3'!D18*100</f>
        <v>74.348096026490069</v>
      </c>
      <c r="E18" s="112">
        <v>2500</v>
      </c>
      <c r="F18" s="133">
        <f>+E18/'Q3'!E18*100</f>
        <v>64.283877603497046</v>
      </c>
      <c r="G18" s="14"/>
      <c r="H18" s="14"/>
      <c r="I18" s="14"/>
    </row>
    <row r="19" spans="2:9" s="100" customFormat="1" ht="14.1" hidden="1" customHeight="1" outlineLevel="1" x14ac:dyDescent="0.25">
      <c r="B19" s="101" t="s">
        <v>300</v>
      </c>
      <c r="C19" s="112">
        <v>2605</v>
      </c>
      <c r="D19" s="133">
        <f>+C19/'Q3'!D19*100</f>
        <v>37.482014388489212</v>
      </c>
      <c r="E19" s="112">
        <v>1381</v>
      </c>
      <c r="F19" s="133">
        <f>+E19/'Q3'!E19*100</f>
        <v>37.639683837557918</v>
      </c>
      <c r="G19" s="14"/>
      <c r="H19" s="14"/>
      <c r="I19" s="14"/>
    </row>
    <row r="20" spans="2:9" s="100" customFormat="1" ht="14.1" hidden="1" customHeight="1" outlineLevel="1" x14ac:dyDescent="0.25">
      <c r="B20" s="101" t="s">
        <v>301</v>
      </c>
      <c r="C20" s="112">
        <v>890</v>
      </c>
      <c r="D20" s="133">
        <f>+C20/'Q3'!D20*100</f>
        <v>76.068376068376068</v>
      </c>
      <c r="E20" s="112">
        <v>228</v>
      </c>
      <c r="F20" s="133">
        <f>+E20/'Q3'!E20*100</f>
        <v>65.142857142857153</v>
      </c>
      <c r="G20" s="14"/>
      <c r="H20" s="14"/>
      <c r="I20" s="14"/>
    </row>
    <row r="21" spans="2:9" s="100" customFormat="1" ht="14.1" hidden="1" customHeight="1" outlineLevel="1" x14ac:dyDescent="0.25">
      <c r="B21" s="101" t="s">
        <v>302</v>
      </c>
      <c r="C21" s="112">
        <v>6359</v>
      </c>
      <c r="D21" s="133">
        <f>+C21/'Q3'!D21*100</f>
        <v>73.033191684851275</v>
      </c>
      <c r="E21" s="112">
        <v>3111</v>
      </c>
      <c r="F21" s="133">
        <f>+E21/'Q3'!E21*100</f>
        <v>68.721007289595761</v>
      </c>
      <c r="G21" s="14"/>
      <c r="H21" s="14"/>
      <c r="I21" s="14"/>
    </row>
    <row r="22" spans="2:9" s="100" customFormat="1" ht="14.1" hidden="1" customHeight="1" outlineLevel="1" x14ac:dyDescent="0.25">
      <c r="B22" s="101" t="s">
        <v>303</v>
      </c>
      <c r="C22" s="112">
        <v>3686</v>
      </c>
      <c r="D22" s="133">
        <f>+C22/'Q3'!D22*100</f>
        <v>82.460850111856814</v>
      </c>
      <c r="E22" s="112">
        <v>4986</v>
      </c>
      <c r="F22" s="133">
        <f>+E22/'Q3'!E22*100</f>
        <v>78.854973904792018</v>
      </c>
      <c r="G22" s="14"/>
      <c r="H22" s="14"/>
      <c r="I22" s="14"/>
    </row>
    <row r="23" spans="2:9" s="100" customFormat="1" ht="14.1" hidden="1" customHeight="1" outlineLevel="1" x14ac:dyDescent="0.25">
      <c r="B23" s="101" t="s">
        <v>304</v>
      </c>
      <c r="C23" s="112">
        <v>12062</v>
      </c>
      <c r="D23" s="133">
        <f>+C23/'Q3'!D23*100</f>
        <v>63.634924821946711</v>
      </c>
      <c r="E23" s="112">
        <v>5411</v>
      </c>
      <c r="F23" s="133">
        <f>+E23/'Q3'!E23*100</f>
        <v>60.722702278083261</v>
      </c>
      <c r="G23" s="14"/>
      <c r="H23" s="14"/>
      <c r="I23" s="14"/>
    </row>
    <row r="24" spans="2:9" s="100" customFormat="1" ht="14.1" hidden="1" customHeight="1" outlineLevel="1" x14ac:dyDescent="0.25">
      <c r="B24" s="101" t="s">
        <v>305</v>
      </c>
      <c r="C24" s="112">
        <v>12115</v>
      </c>
      <c r="D24" s="133">
        <f>+C24/'Q3'!D24*100</f>
        <v>44.247626004382759</v>
      </c>
      <c r="E24" s="112">
        <v>5634</v>
      </c>
      <c r="F24" s="133">
        <f>+E24/'Q3'!E24*100</f>
        <v>44.710737243075947</v>
      </c>
      <c r="G24" s="14"/>
      <c r="H24" s="14"/>
      <c r="I24" s="14"/>
    </row>
    <row r="25" spans="2:9" s="100" customFormat="1" ht="14.1" hidden="1" customHeight="1" outlineLevel="1" x14ac:dyDescent="0.25">
      <c r="B25" s="101" t="s">
        <v>306</v>
      </c>
      <c r="C25" s="112">
        <v>4973</v>
      </c>
      <c r="D25" s="133">
        <f>+C25/'Q3'!D25*100</f>
        <v>67.900054614964503</v>
      </c>
      <c r="E25" s="112">
        <v>1132</v>
      </c>
      <c r="F25" s="133">
        <f>+E25/'Q3'!E25*100</f>
        <v>61.655773420479299</v>
      </c>
      <c r="G25" s="14"/>
      <c r="H25" s="14"/>
      <c r="I25" s="14"/>
    </row>
    <row r="26" spans="2:9" s="100" customFormat="1" ht="14.1" hidden="1" customHeight="1" outlineLevel="1" x14ac:dyDescent="0.25">
      <c r="B26" s="101" t="s">
        <v>307</v>
      </c>
      <c r="C26" s="112">
        <v>27410</v>
      </c>
      <c r="D26" s="133">
        <f>+C26/'Q3'!D26*100</f>
        <v>41.003470560076593</v>
      </c>
      <c r="E26" s="112">
        <v>7497</v>
      </c>
      <c r="F26" s="133">
        <f>+E26/'Q3'!E26*100</f>
        <v>46.158108607314368</v>
      </c>
      <c r="G26" s="14"/>
      <c r="H26" s="14"/>
      <c r="I26" s="14"/>
    </row>
    <row r="27" spans="2:9" s="100" customFormat="1" ht="14.1" hidden="1" customHeight="1" outlineLevel="1" x14ac:dyDescent="0.25">
      <c r="B27" s="101" t="s">
        <v>308</v>
      </c>
      <c r="C27" s="112">
        <v>5509</v>
      </c>
      <c r="D27" s="133">
        <f>+C27/'Q3'!D27*100</f>
        <v>77.275915275634731</v>
      </c>
      <c r="E27" s="112">
        <v>4881</v>
      </c>
      <c r="F27" s="133">
        <f>+E27/'Q3'!E27*100</f>
        <v>75.744878957169462</v>
      </c>
      <c r="G27" s="14"/>
      <c r="H27" s="14"/>
      <c r="I27" s="14"/>
    </row>
    <row r="28" spans="2:9" s="100" customFormat="1" ht="14.1" hidden="1" customHeight="1" outlineLevel="1" x14ac:dyDescent="0.25">
      <c r="B28" s="101" t="s">
        <v>309</v>
      </c>
      <c r="C28" s="112">
        <v>7770</v>
      </c>
      <c r="D28" s="133">
        <f>+C28/'Q3'!D28*100</f>
        <v>63.516717076759591</v>
      </c>
      <c r="E28" s="112">
        <v>4376</v>
      </c>
      <c r="F28" s="133">
        <f>+E28/'Q3'!E28*100</f>
        <v>62.487505354847926</v>
      </c>
      <c r="G28" s="14"/>
      <c r="H28" s="14"/>
      <c r="I28" s="14"/>
    </row>
    <row r="29" spans="2:9" s="100" customFormat="1" ht="14.1" hidden="1" customHeight="1" outlineLevel="1" x14ac:dyDescent="0.25">
      <c r="B29" s="101" t="s">
        <v>310</v>
      </c>
      <c r="C29" s="112">
        <v>10996</v>
      </c>
      <c r="D29" s="133">
        <f>+C29/'Q3'!D29*100</f>
        <v>56.622039134912463</v>
      </c>
      <c r="E29" s="112">
        <v>2869</v>
      </c>
      <c r="F29" s="133">
        <f>+E29/'Q3'!E29*100</f>
        <v>58.539073658437054</v>
      </c>
      <c r="G29" s="14"/>
      <c r="H29" s="14"/>
      <c r="I29" s="14"/>
    </row>
    <row r="30" spans="2:9" s="100" customFormat="1" ht="14.1" hidden="1" customHeight="1" outlineLevel="1" x14ac:dyDescent="0.25">
      <c r="B30" s="101" t="s">
        <v>311</v>
      </c>
      <c r="C30" s="112">
        <v>18179</v>
      </c>
      <c r="D30" s="133">
        <f>+C30/'Q3'!D30*100</f>
        <v>71.301380608722937</v>
      </c>
      <c r="E30" s="112">
        <v>11267</v>
      </c>
      <c r="F30" s="133">
        <f>+E30/'Q3'!E30*100</f>
        <v>67.097427346355403</v>
      </c>
      <c r="G30" s="14"/>
      <c r="H30" s="14"/>
      <c r="I30" s="14"/>
    </row>
    <row r="31" spans="2:9" s="100" customFormat="1" ht="14.1" hidden="1" customHeight="1" outlineLevel="1" x14ac:dyDescent="0.25">
      <c r="B31" s="101" t="s">
        <v>312</v>
      </c>
      <c r="C31" s="112">
        <v>2866</v>
      </c>
      <c r="D31" s="133">
        <f>+C31/'Q3'!D31*100</f>
        <v>60.10906040268457</v>
      </c>
      <c r="E31" s="112">
        <v>1942</v>
      </c>
      <c r="F31" s="133">
        <f>+E31/'Q3'!E31*100</f>
        <v>75.242154203796972</v>
      </c>
      <c r="G31" s="14"/>
      <c r="H31" s="14"/>
      <c r="I31" s="14"/>
    </row>
    <row r="32" spans="2:9" s="100" customFormat="1" ht="14.1" hidden="1" customHeight="1" outlineLevel="1" x14ac:dyDescent="0.25">
      <c r="B32" s="101" t="s">
        <v>313</v>
      </c>
      <c r="C32" s="112">
        <v>5811</v>
      </c>
      <c r="D32" s="133">
        <f>+C32/'Q3'!D32*100</f>
        <v>27.191053296523325</v>
      </c>
      <c r="E32" s="112">
        <v>3809</v>
      </c>
      <c r="F32" s="133">
        <f>+E32/'Q3'!E32*100</f>
        <v>40.294086533375648</v>
      </c>
      <c r="G32" s="14"/>
      <c r="H32" s="14"/>
      <c r="I32" s="14"/>
    </row>
    <row r="33" spans="2:9" s="100" customFormat="1" ht="14.1" hidden="1" customHeight="1" outlineLevel="1" x14ac:dyDescent="0.25">
      <c r="B33" s="101" t="s">
        <v>314</v>
      </c>
      <c r="C33" s="112">
        <v>4038</v>
      </c>
      <c r="D33" s="133">
        <f>+C33/'Q3'!D33*100</f>
        <v>52.922673656618613</v>
      </c>
      <c r="E33" s="112">
        <v>3863</v>
      </c>
      <c r="F33" s="133">
        <f>+E33/'Q3'!E33*100</f>
        <v>53.268063982349702</v>
      </c>
      <c r="G33" s="14"/>
      <c r="H33" s="14"/>
      <c r="I33" s="14"/>
    </row>
    <row r="34" spans="2:9" s="100" customFormat="1" ht="14.1" hidden="1" customHeight="1" outlineLevel="1" x14ac:dyDescent="0.25">
      <c r="B34" s="101" t="s">
        <v>315</v>
      </c>
      <c r="C34" s="112">
        <v>8164</v>
      </c>
      <c r="D34" s="133">
        <f>+C34/'Q3'!D34*100</f>
        <v>45.517395182872434</v>
      </c>
      <c r="E34" s="112">
        <v>1806</v>
      </c>
      <c r="F34" s="133">
        <f>+E34/'Q3'!E34*100</f>
        <v>35.572188300177274</v>
      </c>
      <c r="G34" s="14"/>
      <c r="H34" s="14"/>
      <c r="I34" s="14"/>
    </row>
    <row r="35" spans="2:9" s="1" customFormat="1" ht="14.1" customHeight="1" collapsed="1" x14ac:dyDescent="0.2">
      <c r="B35" s="102" t="s">
        <v>57</v>
      </c>
      <c r="C35" s="80">
        <v>4455</v>
      </c>
      <c r="D35" s="29">
        <f>+C35/'Q3'!D35*100</f>
        <v>85.67307692307692</v>
      </c>
      <c r="E35" s="80">
        <v>1443</v>
      </c>
      <c r="F35" s="29">
        <f>+E35/'Q3'!E35*100</f>
        <v>81.895573212258796</v>
      </c>
      <c r="G35" s="80"/>
      <c r="H35" s="80"/>
    </row>
    <row r="36" spans="2:9" s="1" customFormat="1" ht="14.1" customHeight="1" x14ac:dyDescent="0.2">
      <c r="B36" s="102" t="s">
        <v>58</v>
      </c>
      <c r="C36" s="80">
        <v>14831</v>
      </c>
      <c r="D36" s="29">
        <f>+C36/'Q3'!D36*100</f>
        <v>66.960133640344935</v>
      </c>
      <c r="E36" s="80">
        <v>4909</v>
      </c>
      <c r="F36" s="29">
        <f>+E36/'Q3'!E36*100</f>
        <v>67.991689750692515</v>
      </c>
      <c r="G36" s="79"/>
      <c r="H36" s="80"/>
    </row>
    <row r="37" spans="2:9" s="1" customFormat="1" ht="14.1" customHeight="1" x14ac:dyDescent="0.2">
      <c r="B37" s="104" t="s">
        <v>49</v>
      </c>
      <c r="C37" s="80">
        <v>67678</v>
      </c>
      <c r="D37" s="29">
        <f>+C37/'Q3'!D37*100</f>
        <v>27.434320668366496</v>
      </c>
      <c r="E37" s="80">
        <v>7678</v>
      </c>
      <c r="F37" s="29">
        <f>+E37/'Q3'!E37*100</f>
        <v>27.341357453172847</v>
      </c>
      <c r="G37" s="79"/>
      <c r="H37" s="79"/>
    </row>
    <row r="38" spans="2:9" s="1" customFormat="1" ht="14.1" customHeight="1" x14ac:dyDescent="0.2">
      <c r="B38" s="102" t="s">
        <v>50</v>
      </c>
      <c r="C38" s="80">
        <f>+C39+C40+C41</f>
        <v>119257</v>
      </c>
      <c r="D38" s="29">
        <f>+C38/'Q3'!D38*100</f>
        <v>40.765352338956404</v>
      </c>
      <c r="E38" s="80">
        <f>+E39+E40+E41</f>
        <v>140177</v>
      </c>
      <c r="F38" s="29">
        <f>+E38/'Q3'!E38*100</f>
        <v>47.899524343238291</v>
      </c>
      <c r="G38" s="79"/>
      <c r="H38" s="79"/>
    </row>
    <row r="39" spans="2:9" s="1" customFormat="1" ht="14.1" hidden="1" customHeight="1" outlineLevel="1" x14ac:dyDescent="0.2">
      <c r="B39" s="101" t="s">
        <v>316</v>
      </c>
      <c r="C39" s="116">
        <v>17362</v>
      </c>
      <c r="D39" s="133">
        <f>+C39/'Q3'!D39*100</f>
        <v>29.549322622370482</v>
      </c>
      <c r="E39" s="116">
        <v>4405</v>
      </c>
      <c r="F39" s="133">
        <f>+E39/'Q3'!E39*100</f>
        <v>30.821438567030508</v>
      </c>
    </row>
    <row r="40" spans="2:9" s="1" customFormat="1" ht="14.1" hidden="1" customHeight="1" outlineLevel="1" x14ac:dyDescent="0.2">
      <c r="B40" s="101" t="s">
        <v>317</v>
      </c>
      <c r="C40" s="116">
        <v>43901</v>
      </c>
      <c r="D40" s="133">
        <f>+C40/'Q3'!D40*100</f>
        <v>40.30054895624874</v>
      </c>
      <c r="E40" s="116">
        <v>28374</v>
      </c>
      <c r="F40" s="133">
        <f>+E40/'Q3'!E40*100</f>
        <v>41.198164711348589</v>
      </c>
    </row>
    <row r="41" spans="2:9" s="1" customFormat="1" ht="14.1" hidden="1" customHeight="1" outlineLevel="1" x14ac:dyDescent="0.2">
      <c r="B41" s="101" t="s">
        <v>318</v>
      </c>
      <c r="C41" s="116">
        <v>57994</v>
      </c>
      <c r="D41" s="133">
        <f>+C41/'Q3'!D41*100</f>
        <v>46.449080933883302</v>
      </c>
      <c r="E41" s="116">
        <v>107398</v>
      </c>
      <c r="F41" s="133">
        <f>+E41/'Q3'!E41*100</f>
        <v>51.267877260315821</v>
      </c>
    </row>
    <row r="42" spans="2:9" ht="14.1" customHeight="1" collapsed="1" x14ac:dyDescent="0.2">
      <c r="B42" s="27" t="s">
        <v>51</v>
      </c>
      <c r="C42" s="30">
        <v>59738</v>
      </c>
      <c r="D42" s="29">
        <f>+C42/'Q3'!D42*100</f>
        <v>46.783616571383817</v>
      </c>
      <c r="E42" s="30">
        <v>16307</v>
      </c>
      <c r="F42" s="29">
        <f>+E42/'Q3'!E42*100</f>
        <v>50.492321030468169</v>
      </c>
    </row>
    <row r="43" spans="2:9" ht="14.1" customHeight="1" x14ac:dyDescent="0.2">
      <c r="B43" s="27" t="s">
        <v>52</v>
      </c>
      <c r="C43" s="30">
        <v>33081</v>
      </c>
      <c r="D43" s="29">
        <f>+C43/'Q3'!D43*100</f>
        <v>26.676719862588406</v>
      </c>
      <c r="E43" s="30">
        <v>48316</v>
      </c>
      <c r="F43" s="29">
        <f>+E43/'Q3'!E43*100</f>
        <v>30.287985356251802</v>
      </c>
    </row>
    <row r="44" spans="2:9" ht="14.1" customHeight="1" x14ac:dyDescent="0.2">
      <c r="B44" s="27" t="s">
        <v>61</v>
      </c>
      <c r="C44" s="30">
        <v>43986</v>
      </c>
      <c r="D44" s="29">
        <f>+C44/'Q3'!D44*100</f>
        <v>52.339985006961051</v>
      </c>
      <c r="E44" s="30">
        <v>25056</v>
      </c>
      <c r="F44" s="29">
        <f>+E44/'Q3'!E44*100</f>
        <v>55.166340077940944</v>
      </c>
    </row>
    <row r="45" spans="2:9" ht="14.1" customHeight="1" x14ac:dyDescent="0.2">
      <c r="B45" s="27" t="s">
        <v>60</v>
      </c>
      <c r="C45" s="30">
        <v>28863</v>
      </c>
      <c r="D45" s="29">
        <f>+C45/'Q3'!D45*100</f>
        <v>78.19620167429764</v>
      </c>
      <c r="E45" s="30">
        <v>33452</v>
      </c>
      <c r="F45" s="29">
        <f>+E45/'Q3'!E45*100</f>
        <v>75.393283750281725</v>
      </c>
    </row>
    <row r="46" spans="2:9" ht="14.1" customHeight="1" x14ac:dyDescent="0.2">
      <c r="B46" s="27" t="s">
        <v>59</v>
      </c>
      <c r="C46" s="30">
        <v>3088</v>
      </c>
      <c r="D46" s="29">
        <f>+C46/'Q3'!D46*100</f>
        <v>22.14254983507816</v>
      </c>
      <c r="E46" s="30">
        <v>3728</v>
      </c>
      <c r="F46" s="29">
        <f>+E46/'Q3'!E46*100</f>
        <v>20.481265794967584</v>
      </c>
    </row>
    <row r="47" spans="2:9" ht="14.1" customHeight="1" x14ac:dyDescent="0.2">
      <c r="B47" s="27" t="s">
        <v>62</v>
      </c>
      <c r="C47" s="30">
        <v>35061</v>
      </c>
      <c r="D47" s="29">
        <f>+C47/'Q3'!D47*100</f>
        <v>44.546794399410466</v>
      </c>
      <c r="E47" s="30">
        <v>41067</v>
      </c>
      <c r="F47" s="29">
        <f>+E47/'Q3'!E47*100</f>
        <v>43.879688000854792</v>
      </c>
    </row>
    <row r="48" spans="2:9" ht="14.1" customHeight="1" x14ac:dyDescent="0.2">
      <c r="B48" s="27" t="s">
        <v>63</v>
      </c>
      <c r="C48" s="30">
        <v>51601</v>
      </c>
      <c r="D48" s="29">
        <f>+C48/'Q3'!D48*100</f>
        <v>32.203125390049678</v>
      </c>
      <c r="E48" s="30">
        <v>54484</v>
      </c>
      <c r="F48" s="29">
        <f>+E48/'Q3'!E48*100</f>
        <v>34.258694517627973</v>
      </c>
    </row>
    <row r="49" spans="2:6" ht="14.1" customHeight="1" x14ac:dyDescent="0.2">
      <c r="B49" s="27" t="s">
        <v>69</v>
      </c>
      <c r="C49" s="30">
        <v>3270</v>
      </c>
      <c r="D49" s="29">
        <f>+C49/'Q3'!D49*100</f>
        <v>33.006964772383164</v>
      </c>
      <c r="E49" s="30">
        <v>3791</v>
      </c>
      <c r="F49" s="29">
        <f>+E49/'Q3'!E49*100</f>
        <v>43.665054134991941</v>
      </c>
    </row>
    <row r="50" spans="2:6" ht="14.1" customHeight="1" x14ac:dyDescent="0.2">
      <c r="B50" s="27" t="s">
        <v>64</v>
      </c>
      <c r="C50" s="30">
        <v>4798</v>
      </c>
      <c r="D50" s="29">
        <f>+C50/'Q3'!D50*100</f>
        <v>29.653893695920893</v>
      </c>
      <c r="E50" s="30">
        <v>16078</v>
      </c>
      <c r="F50" s="29">
        <f>+E50/'Q3'!E50*100</f>
        <v>33.924841221277404</v>
      </c>
    </row>
    <row r="51" spans="2:6" ht="14.1" customHeight="1" x14ac:dyDescent="0.2">
      <c r="B51" s="27" t="s">
        <v>65</v>
      </c>
      <c r="C51" s="30">
        <v>16276</v>
      </c>
      <c r="D51" s="29">
        <f>+C51/'Q3'!D51*100</f>
        <v>39.433070866141733</v>
      </c>
      <c r="E51" s="30">
        <v>108411</v>
      </c>
      <c r="F51" s="29">
        <f>+E51/'Q3'!E51*100</f>
        <v>41.206811357330189</v>
      </c>
    </row>
    <row r="52" spans="2:6" ht="14.1" customHeight="1" x14ac:dyDescent="0.2">
      <c r="B52" s="27" t="s">
        <v>66</v>
      </c>
      <c r="C52" s="30">
        <v>4686</v>
      </c>
      <c r="D52" s="29">
        <f>+C52/'Q3'!D52*100</f>
        <v>23.949708678319535</v>
      </c>
      <c r="E52" s="30">
        <v>4054</v>
      </c>
      <c r="F52" s="29">
        <f>+E52/'Q3'!E52*100</f>
        <v>27.674243975697998</v>
      </c>
    </row>
    <row r="53" spans="2:6" ht="14.1" customHeight="1" x14ac:dyDescent="0.2">
      <c r="B53" s="27" t="s">
        <v>67</v>
      </c>
      <c r="C53" s="30">
        <v>4705</v>
      </c>
      <c r="D53" s="29">
        <f>+C53/'Q3'!D53*100</f>
        <v>25.443434998918452</v>
      </c>
      <c r="E53" s="30">
        <v>13208</v>
      </c>
      <c r="F53" s="29">
        <f>+E53/'Q3'!E53*100</f>
        <v>29.06114545974609</v>
      </c>
    </row>
    <row r="54" spans="2:6" ht="14.1" customHeight="1" x14ac:dyDescent="0.2">
      <c r="B54" s="88" t="s">
        <v>68</v>
      </c>
      <c r="C54" s="153">
        <v>7</v>
      </c>
      <c r="D54" s="155">
        <f>+C54/'Q3'!D54*100</f>
        <v>10.76923076923077</v>
      </c>
      <c r="E54" s="153">
        <v>7</v>
      </c>
      <c r="F54" s="155">
        <f>+E54/'Q3'!E54*100</f>
        <v>8.75</v>
      </c>
    </row>
    <row r="55" spans="2:6" ht="4.5" customHeight="1" x14ac:dyDescent="0.2">
      <c r="B55" s="31"/>
      <c r="C55" s="31"/>
      <c r="D55" s="31"/>
      <c r="E55" s="31"/>
    </row>
    <row r="56" spans="2:6" x14ac:dyDescent="0.2">
      <c r="B56" s="34" t="s">
        <v>97</v>
      </c>
    </row>
    <row r="57" spans="2:6" x14ac:dyDescent="0.2">
      <c r="B57" s="176" t="s">
        <v>244</v>
      </c>
      <c r="C57" s="176"/>
      <c r="D57" s="176"/>
      <c r="E57" s="176"/>
      <c r="F57" s="176"/>
    </row>
    <row r="58" spans="2:6" x14ac:dyDescent="0.2">
      <c r="B58" s="31"/>
      <c r="C58" s="31"/>
      <c r="D58" s="31"/>
      <c r="E58" s="31"/>
    </row>
  </sheetData>
  <mergeCells count="5">
    <mergeCell ref="C5:D5"/>
    <mergeCell ref="E5:F5"/>
    <mergeCell ref="B2:F2"/>
    <mergeCell ref="B3:F3"/>
    <mergeCell ref="B57:F57"/>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I56"/>
  <sheetViews>
    <sheetView topLeftCell="A2" workbookViewId="0"/>
  </sheetViews>
  <sheetFormatPr defaultColWidth="9.140625" defaultRowHeight="11.25" outlineLevelRow="1" x14ac:dyDescent="0.2"/>
  <cols>
    <col min="1" max="1" width="3.5703125" style="10" customWidth="1"/>
    <col min="2" max="2" width="60.5703125" style="10" customWidth="1"/>
    <col min="3" max="3" width="9.85546875" style="11" customWidth="1"/>
    <col min="4" max="6" width="9.7109375" style="11" customWidth="1"/>
    <col min="7" max="7" width="9.7109375" style="10" customWidth="1"/>
    <col min="8" max="90" width="9.140625" style="10"/>
    <col min="91" max="91" width="51.140625" style="10" customWidth="1"/>
    <col min="92" max="99" width="9.7109375" style="10" customWidth="1"/>
    <col min="100" max="346" width="9.140625" style="10"/>
    <col min="347" max="347" width="51.140625" style="10" customWidth="1"/>
    <col min="348" max="355" width="9.7109375" style="10" customWidth="1"/>
    <col min="356" max="602" width="9.140625" style="10"/>
    <col min="603" max="603" width="51.140625" style="10" customWidth="1"/>
    <col min="604" max="611" width="9.7109375" style="10" customWidth="1"/>
    <col min="612" max="858" width="9.140625" style="10"/>
    <col min="859" max="859" width="51.140625" style="10" customWidth="1"/>
    <col min="860" max="867" width="9.7109375" style="10" customWidth="1"/>
    <col min="868" max="1114" width="9.140625" style="10"/>
    <col min="1115" max="1115" width="51.140625" style="10" customWidth="1"/>
    <col min="1116" max="1123" width="9.7109375" style="10" customWidth="1"/>
    <col min="1124" max="1370" width="9.140625" style="10"/>
    <col min="1371" max="1371" width="51.140625" style="10" customWidth="1"/>
    <col min="1372" max="1379" width="9.7109375" style="10" customWidth="1"/>
    <col min="1380" max="1626" width="9.140625" style="10"/>
    <col min="1627" max="1627" width="51.140625" style="10" customWidth="1"/>
    <col min="1628" max="1635" width="9.7109375" style="10" customWidth="1"/>
    <col min="1636" max="1882" width="9.140625" style="10"/>
    <col min="1883" max="1883" width="51.140625" style="10" customWidth="1"/>
    <col min="1884" max="1891" width="9.7109375" style="10" customWidth="1"/>
    <col min="1892" max="2138" width="9.140625" style="10"/>
    <col min="2139" max="2139" width="51.140625" style="10" customWidth="1"/>
    <col min="2140" max="2147" width="9.7109375" style="10" customWidth="1"/>
    <col min="2148" max="2394" width="9.140625" style="10"/>
    <col min="2395" max="2395" width="51.140625" style="10" customWidth="1"/>
    <col min="2396" max="2403" width="9.7109375" style="10" customWidth="1"/>
    <col min="2404" max="2650" width="9.140625" style="10"/>
    <col min="2651" max="2651" width="51.140625" style="10" customWidth="1"/>
    <col min="2652" max="2659" width="9.7109375" style="10" customWidth="1"/>
    <col min="2660" max="2906" width="9.140625" style="10"/>
    <col min="2907" max="2907" width="51.140625" style="10" customWidth="1"/>
    <col min="2908" max="2915" width="9.7109375" style="10" customWidth="1"/>
    <col min="2916" max="3162" width="9.140625" style="10"/>
    <col min="3163" max="3163" width="51.140625" style="10" customWidth="1"/>
    <col min="3164" max="3171" width="9.7109375" style="10" customWidth="1"/>
    <col min="3172" max="3418" width="9.140625" style="10"/>
    <col min="3419" max="3419" width="51.140625" style="10" customWidth="1"/>
    <col min="3420" max="3427" width="9.7109375" style="10" customWidth="1"/>
    <col min="3428" max="3674" width="9.140625" style="10"/>
    <col min="3675" max="3675" width="51.140625" style="10" customWidth="1"/>
    <col min="3676" max="3683" width="9.7109375" style="10" customWidth="1"/>
    <col min="3684" max="3930" width="9.140625" style="10"/>
    <col min="3931" max="3931" width="51.140625" style="10" customWidth="1"/>
    <col min="3932" max="3939" width="9.7109375" style="10" customWidth="1"/>
    <col min="3940" max="4186" width="9.140625" style="10"/>
    <col min="4187" max="4187" width="51.140625" style="10" customWidth="1"/>
    <col min="4188" max="4195" width="9.7109375" style="10" customWidth="1"/>
    <col min="4196" max="4442" width="9.140625" style="10"/>
    <col min="4443" max="4443" width="51.140625" style="10" customWidth="1"/>
    <col min="4444" max="4451" width="9.7109375" style="10" customWidth="1"/>
    <col min="4452" max="4698" width="9.140625" style="10"/>
    <col min="4699" max="4699" width="51.140625" style="10" customWidth="1"/>
    <col min="4700" max="4707" width="9.7109375" style="10" customWidth="1"/>
    <col min="4708" max="4954" width="9.140625" style="10"/>
    <col min="4955" max="4955" width="51.140625" style="10" customWidth="1"/>
    <col min="4956" max="4963" width="9.7109375" style="10" customWidth="1"/>
    <col min="4964" max="5210" width="9.140625" style="10"/>
    <col min="5211" max="5211" width="51.140625" style="10" customWidth="1"/>
    <col min="5212" max="5219" width="9.7109375" style="10" customWidth="1"/>
    <col min="5220" max="5466" width="9.140625" style="10"/>
    <col min="5467" max="5467" width="51.140625" style="10" customWidth="1"/>
    <col min="5468" max="5475" width="9.7109375" style="10" customWidth="1"/>
    <col min="5476" max="5722" width="9.140625" style="10"/>
    <col min="5723" max="5723" width="51.140625" style="10" customWidth="1"/>
    <col min="5724" max="5731" width="9.7109375" style="10" customWidth="1"/>
    <col min="5732" max="5978" width="9.140625" style="10"/>
    <col min="5979" max="5979" width="51.140625" style="10" customWidth="1"/>
    <col min="5980" max="5987" width="9.7109375" style="10" customWidth="1"/>
    <col min="5988" max="6234" width="9.140625" style="10"/>
    <col min="6235" max="6235" width="51.140625" style="10" customWidth="1"/>
    <col min="6236" max="6243" width="9.7109375" style="10" customWidth="1"/>
    <col min="6244" max="6490" width="9.140625" style="10"/>
    <col min="6491" max="6491" width="51.140625" style="10" customWidth="1"/>
    <col min="6492" max="6499" width="9.7109375" style="10" customWidth="1"/>
    <col min="6500" max="6746" width="9.140625" style="10"/>
    <col min="6747" max="6747" width="51.140625" style="10" customWidth="1"/>
    <col min="6748" max="6755" width="9.7109375" style="10" customWidth="1"/>
    <col min="6756" max="7002" width="9.140625" style="10"/>
    <col min="7003" max="7003" width="51.140625" style="10" customWidth="1"/>
    <col min="7004" max="7011" width="9.7109375" style="10" customWidth="1"/>
    <col min="7012" max="7258" width="9.140625" style="10"/>
    <col min="7259" max="7259" width="51.140625" style="10" customWidth="1"/>
    <col min="7260" max="7267" width="9.7109375" style="10" customWidth="1"/>
    <col min="7268" max="7514" width="9.140625" style="10"/>
    <col min="7515" max="7515" width="51.140625" style="10" customWidth="1"/>
    <col min="7516" max="7523" width="9.7109375" style="10" customWidth="1"/>
    <col min="7524" max="7770" width="9.140625" style="10"/>
    <col min="7771" max="7771" width="51.140625" style="10" customWidth="1"/>
    <col min="7772" max="7779" width="9.7109375" style="10" customWidth="1"/>
    <col min="7780" max="8026" width="9.140625" style="10"/>
    <col min="8027" max="8027" width="51.140625" style="10" customWidth="1"/>
    <col min="8028" max="8035" width="9.7109375" style="10" customWidth="1"/>
    <col min="8036" max="8282" width="9.140625" style="10"/>
    <col min="8283" max="8283" width="51.140625" style="10" customWidth="1"/>
    <col min="8284" max="8291" width="9.7109375" style="10" customWidth="1"/>
    <col min="8292" max="8538" width="9.140625" style="10"/>
    <col min="8539" max="8539" width="51.140625" style="10" customWidth="1"/>
    <col min="8540" max="8547" width="9.7109375" style="10" customWidth="1"/>
    <col min="8548" max="8794" width="9.140625" style="10"/>
    <col min="8795" max="8795" width="51.140625" style="10" customWidth="1"/>
    <col min="8796" max="8803" width="9.7109375" style="10" customWidth="1"/>
    <col min="8804" max="9050" width="9.140625" style="10"/>
    <col min="9051" max="9051" width="51.140625" style="10" customWidth="1"/>
    <col min="9052" max="9059" width="9.7109375" style="10" customWidth="1"/>
    <col min="9060" max="9306" width="9.140625" style="10"/>
    <col min="9307" max="9307" width="51.140625" style="10" customWidth="1"/>
    <col min="9308" max="9315" width="9.7109375" style="10" customWidth="1"/>
    <col min="9316" max="9562" width="9.140625" style="10"/>
    <col min="9563" max="9563" width="51.140625" style="10" customWidth="1"/>
    <col min="9564" max="9571" width="9.7109375" style="10" customWidth="1"/>
    <col min="9572" max="9818" width="9.140625" style="10"/>
    <col min="9819" max="9819" width="51.140625" style="10" customWidth="1"/>
    <col min="9820" max="9827" width="9.7109375" style="10" customWidth="1"/>
    <col min="9828" max="10074" width="9.140625" style="10"/>
    <col min="10075" max="10075" width="51.140625" style="10" customWidth="1"/>
    <col min="10076" max="10083" width="9.7109375" style="10" customWidth="1"/>
    <col min="10084" max="10330" width="9.140625" style="10"/>
    <col min="10331" max="10331" width="51.140625" style="10" customWidth="1"/>
    <col min="10332" max="10339" width="9.7109375" style="10" customWidth="1"/>
    <col min="10340" max="10586" width="9.140625" style="10"/>
    <col min="10587" max="10587" width="51.140625" style="10" customWidth="1"/>
    <col min="10588" max="10595" width="9.7109375" style="10" customWidth="1"/>
    <col min="10596" max="10842" width="9.140625" style="10"/>
    <col min="10843" max="10843" width="51.140625" style="10" customWidth="1"/>
    <col min="10844" max="10851" width="9.7109375" style="10" customWidth="1"/>
    <col min="10852" max="11098" width="9.140625" style="10"/>
    <col min="11099" max="11099" width="51.140625" style="10" customWidth="1"/>
    <col min="11100" max="11107" width="9.7109375" style="10" customWidth="1"/>
    <col min="11108" max="11354" width="9.140625" style="10"/>
    <col min="11355" max="11355" width="51.140625" style="10" customWidth="1"/>
    <col min="11356" max="11363" width="9.7109375" style="10" customWidth="1"/>
    <col min="11364" max="11610" width="9.140625" style="10"/>
    <col min="11611" max="11611" width="51.140625" style="10" customWidth="1"/>
    <col min="11612" max="11619" width="9.7109375" style="10" customWidth="1"/>
    <col min="11620" max="11866" width="9.140625" style="10"/>
    <col min="11867" max="11867" width="51.140625" style="10" customWidth="1"/>
    <col min="11868" max="11875" width="9.7109375" style="10" customWidth="1"/>
    <col min="11876" max="12122" width="9.140625" style="10"/>
    <col min="12123" max="12123" width="51.140625" style="10" customWidth="1"/>
    <col min="12124" max="12131" width="9.7109375" style="10" customWidth="1"/>
    <col min="12132" max="12378" width="9.140625" style="10"/>
    <col min="12379" max="12379" width="51.140625" style="10" customWidth="1"/>
    <col min="12380" max="12387" width="9.7109375" style="10" customWidth="1"/>
    <col min="12388" max="12634" width="9.140625" style="10"/>
    <col min="12635" max="12635" width="51.140625" style="10" customWidth="1"/>
    <col min="12636" max="12643" width="9.7109375" style="10" customWidth="1"/>
    <col min="12644" max="12890" width="9.140625" style="10"/>
    <col min="12891" max="12891" width="51.140625" style="10" customWidth="1"/>
    <col min="12892" max="12899" width="9.7109375" style="10" customWidth="1"/>
    <col min="12900" max="13146" width="9.140625" style="10"/>
    <col min="13147" max="13147" width="51.140625" style="10" customWidth="1"/>
    <col min="13148" max="13155" width="9.7109375" style="10" customWidth="1"/>
    <col min="13156" max="13402" width="9.140625" style="10"/>
    <col min="13403" max="13403" width="51.140625" style="10" customWidth="1"/>
    <col min="13404" max="13411" width="9.7109375" style="10" customWidth="1"/>
    <col min="13412" max="13658" width="9.140625" style="10"/>
    <col min="13659" max="13659" width="51.140625" style="10" customWidth="1"/>
    <col min="13660" max="13667" width="9.7109375" style="10" customWidth="1"/>
    <col min="13668" max="13914" width="9.140625" style="10"/>
    <col min="13915" max="13915" width="51.140625" style="10" customWidth="1"/>
    <col min="13916" max="13923" width="9.7109375" style="10" customWidth="1"/>
    <col min="13924" max="14170" width="9.140625" style="10"/>
    <col min="14171" max="14171" width="51.140625" style="10" customWidth="1"/>
    <col min="14172" max="14179" width="9.7109375" style="10" customWidth="1"/>
    <col min="14180" max="14426" width="9.140625" style="10"/>
    <col min="14427" max="14427" width="51.140625" style="10" customWidth="1"/>
    <col min="14428" max="14435" width="9.7109375" style="10" customWidth="1"/>
    <col min="14436" max="14682" width="9.140625" style="10"/>
    <col min="14683" max="14683" width="51.140625" style="10" customWidth="1"/>
    <col min="14684" max="14691" width="9.7109375" style="10" customWidth="1"/>
    <col min="14692" max="14938" width="9.140625" style="10"/>
    <col min="14939" max="14939" width="51.140625" style="10" customWidth="1"/>
    <col min="14940" max="14947" width="9.7109375" style="10" customWidth="1"/>
    <col min="14948" max="15194" width="9.140625" style="10"/>
    <col min="15195" max="15195" width="51.140625" style="10" customWidth="1"/>
    <col min="15196" max="15203" width="9.7109375" style="10" customWidth="1"/>
    <col min="15204" max="15450" width="9.140625" style="10"/>
    <col min="15451" max="15451" width="51.140625" style="10" customWidth="1"/>
    <col min="15452" max="15459" width="9.7109375" style="10" customWidth="1"/>
    <col min="15460" max="15706" width="9.140625" style="10"/>
    <col min="15707" max="15707" width="51.140625" style="10" customWidth="1"/>
    <col min="15708" max="15715" width="9.7109375" style="10" customWidth="1"/>
    <col min="15716" max="15962" width="9.140625" style="10"/>
    <col min="15963" max="15963" width="51.140625" style="10" customWidth="1"/>
    <col min="15964" max="15971" width="9.7109375" style="10" customWidth="1"/>
    <col min="15972" max="16384" width="9.140625" style="10"/>
  </cols>
  <sheetData>
    <row r="1" spans="2:9" s="1" customFormat="1" ht="17.25" customHeight="1" x14ac:dyDescent="0.2">
      <c r="B1" s="41"/>
      <c r="C1" s="42"/>
      <c r="D1" s="43"/>
      <c r="G1" s="37" t="s">
        <v>201</v>
      </c>
    </row>
    <row r="2" spans="2:9" s="1" customFormat="1" ht="15" customHeight="1" x14ac:dyDescent="0.2">
      <c r="B2" s="168" t="s">
        <v>202</v>
      </c>
      <c r="C2" s="168"/>
      <c r="D2" s="168"/>
      <c r="E2" s="168"/>
      <c r="F2" s="168"/>
      <c r="G2" s="168"/>
    </row>
    <row r="3" spans="2:9" s="1" customFormat="1" ht="15.75" customHeight="1" x14ac:dyDescent="0.2">
      <c r="B3" s="169">
        <v>2023</v>
      </c>
      <c r="C3" s="169"/>
      <c r="D3" s="169"/>
      <c r="E3" s="169"/>
      <c r="F3" s="169"/>
      <c r="G3" s="169"/>
    </row>
    <row r="4" spans="2:9" ht="15" customHeight="1" x14ac:dyDescent="0.2">
      <c r="B4" s="10" t="s">
        <v>115</v>
      </c>
    </row>
    <row r="5" spans="2:9" ht="14.25" customHeight="1" x14ac:dyDescent="0.2">
      <c r="B5" s="38" t="s">
        <v>16</v>
      </c>
      <c r="C5" s="170" t="s">
        <v>18</v>
      </c>
      <c r="D5" s="170" t="s">
        <v>19</v>
      </c>
      <c r="E5" s="170" t="s">
        <v>20</v>
      </c>
      <c r="F5" s="170" t="s">
        <v>21</v>
      </c>
      <c r="G5" s="170" t="s">
        <v>17</v>
      </c>
    </row>
    <row r="6" spans="2:9" ht="14.25" customHeight="1" x14ac:dyDescent="0.2">
      <c r="B6" s="44" t="s">
        <v>46</v>
      </c>
      <c r="C6" s="170"/>
      <c r="D6" s="170" t="s">
        <v>19</v>
      </c>
      <c r="E6" s="170" t="s">
        <v>20</v>
      </c>
      <c r="F6" s="170" t="s">
        <v>21</v>
      </c>
      <c r="G6" s="170" t="s">
        <v>17</v>
      </c>
    </row>
    <row r="7" spans="2:9" ht="14.1" customHeight="1" x14ac:dyDescent="0.2">
      <c r="B7" s="41" t="s">
        <v>0</v>
      </c>
      <c r="C7" s="56">
        <v>370</v>
      </c>
      <c r="D7" s="56">
        <v>466660</v>
      </c>
      <c r="E7" s="56">
        <v>364995</v>
      </c>
      <c r="F7" s="56">
        <v>508315</v>
      </c>
      <c r="G7" s="56">
        <v>13787</v>
      </c>
    </row>
    <row r="8" spans="2:9" ht="14.1" customHeight="1" x14ac:dyDescent="0.2">
      <c r="B8" s="10" t="s">
        <v>53</v>
      </c>
      <c r="C8" s="14">
        <v>1</v>
      </c>
      <c r="D8" s="14">
        <v>5787</v>
      </c>
      <c r="E8" s="14">
        <v>4669</v>
      </c>
      <c r="F8" s="14">
        <v>5793</v>
      </c>
      <c r="G8" s="14">
        <v>285</v>
      </c>
    </row>
    <row r="9" spans="2:9" ht="14.1" customHeight="1" x14ac:dyDescent="0.2">
      <c r="B9" s="10" t="s">
        <v>47</v>
      </c>
      <c r="C9" s="14">
        <v>2</v>
      </c>
      <c r="D9" s="14">
        <v>1503</v>
      </c>
      <c r="E9" s="14">
        <v>1588</v>
      </c>
      <c r="F9" s="14">
        <v>2051</v>
      </c>
      <c r="G9" s="14">
        <v>53</v>
      </c>
    </row>
    <row r="10" spans="2:9" ht="14.1" customHeight="1" x14ac:dyDescent="0.2">
      <c r="B10" s="10" t="s">
        <v>48</v>
      </c>
      <c r="C10" s="14">
        <f>+SUM(C11:C34)</f>
        <v>41</v>
      </c>
      <c r="D10" s="14">
        <f t="shared" ref="D10:G10" si="0">+SUM(D11:D34)</f>
        <v>97492</v>
      </c>
      <c r="E10" s="14">
        <f t="shared" si="0"/>
        <v>84192</v>
      </c>
      <c r="F10" s="14">
        <f t="shared" si="0"/>
        <v>130377</v>
      </c>
      <c r="G10" s="14">
        <f t="shared" si="0"/>
        <v>2751</v>
      </c>
    </row>
    <row r="11" spans="2:9" s="100" customFormat="1" ht="14.1" hidden="1" customHeight="1" outlineLevel="1" x14ac:dyDescent="0.25">
      <c r="B11" s="101" t="s">
        <v>292</v>
      </c>
      <c r="C11" s="112">
        <v>6</v>
      </c>
      <c r="D11" s="112">
        <v>11686</v>
      </c>
      <c r="E11" s="112">
        <v>10101</v>
      </c>
      <c r="F11" s="112">
        <v>14808</v>
      </c>
      <c r="G11" s="112">
        <v>432</v>
      </c>
      <c r="H11" s="14"/>
      <c r="I11" s="14"/>
    </row>
    <row r="12" spans="2:9" s="100" customFormat="1" ht="14.1" hidden="1" customHeight="1" outlineLevel="1" x14ac:dyDescent="0.25">
      <c r="B12" s="101" t="s">
        <v>293</v>
      </c>
      <c r="C12" s="112">
        <v>2</v>
      </c>
      <c r="D12" s="112">
        <v>1809</v>
      </c>
      <c r="E12" s="112">
        <v>2013</v>
      </c>
      <c r="F12" s="112">
        <v>3334</v>
      </c>
      <c r="G12" s="112">
        <v>100</v>
      </c>
      <c r="H12" s="14"/>
      <c r="I12" s="14"/>
    </row>
    <row r="13" spans="2:9" s="100" customFormat="1" ht="14.1" hidden="1" customHeight="1" outlineLevel="1" x14ac:dyDescent="0.25">
      <c r="B13" s="101" t="s">
        <v>294</v>
      </c>
      <c r="C13" s="112" t="s">
        <v>100</v>
      </c>
      <c r="D13" s="112">
        <v>75</v>
      </c>
      <c r="E13" s="112">
        <v>80</v>
      </c>
      <c r="F13" s="112">
        <v>150</v>
      </c>
      <c r="G13" s="112" t="s">
        <v>100</v>
      </c>
      <c r="H13" s="14"/>
      <c r="I13" s="14"/>
    </row>
    <row r="14" spans="2:9" s="100" customFormat="1" ht="14.1" hidden="1" customHeight="1" outlineLevel="1" x14ac:dyDescent="0.25">
      <c r="B14" s="101" t="s">
        <v>295</v>
      </c>
      <c r="C14" s="112">
        <v>3</v>
      </c>
      <c r="D14" s="112">
        <v>5298</v>
      </c>
      <c r="E14" s="112">
        <v>4361</v>
      </c>
      <c r="F14" s="112">
        <v>8400</v>
      </c>
      <c r="G14" s="112">
        <v>118</v>
      </c>
      <c r="H14" s="14"/>
      <c r="I14" s="14"/>
    </row>
    <row r="15" spans="2:9" s="100" customFormat="1" ht="14.1" hidden="1" customHeight="1" outlineLevel="1" x14ac:dyDescent="0.25">
      <c r="B15" s="101" t="s">
        <v>296</v>
      </c>
      <c r="C15" s="112" t="s">
        <v>100</v>
      </c>
      <c r="D15" s="112">
        <v>4110</v>
      </c>
      <c r="E15" s="112">
        <v>4484</v>
      </c>
      <c r="F15" s="112">
        <v>10762</v>
      </c>
      <c r="G15" s="112">
        <v>130</v>
      </c>
      <c r="H15" s="14"/>
      <c r="I15" s="14"/>
    </row>
    <row r="16" spans="2:9" s="100" customFormat="1" ht="14.1" hidden="1" customHeight="1" outlineLevel="1" x14ac:dyDescent="0.25">
      <c r="B16" s="101" t="s">
        <v>297</v>
      </c>
      <c r="C16" s="112">
        <v>1</v>
      </c>
      <c r="D16" s="112">
        <v>4599</v>
      </c>
      <c r="E16" s="112">
        <v>2864</v>
      </c>
      <c r="F16" s="112">
        <v>5976</v>
      </c>
      <c r="G16" s="112">
        <v>93</v>
      </c>
      <c r="H16" s="14"/>
      <c r="I16" s="14"/>
    </row>
    <row r="17" spans="2:9" s="100" customFormat="1" ht="14.1" hidden="1" customHeight="1" outlineLevel="1" x14ac:dyDescent="0.25">
      <c r="B17" s="101" t="s">
        <v>298</v>
      </c>
      <c r="C17" s="112" t="s">
        <v>100</v>
      </c>
      <c r="D17" s="112">
        <v>3192</v>
      </c>
      <c r="E17" s="112">
        <v>2828</v>
      </c>
      <c r="F17" s="112">
        <v>5567</v>
      </c>
      <c r="G17" s="112">
        <v>160</v>
      </c>
      <c r="H17" s="14"/>
      <c r="I17" s="14"/>
    </row>
    <row r="18" spans="2:9" s="100" customFormat="1" ht="14.1" hidden="1" customHeight="1" outlineLevel="1" x14ac:dyDescent="0.25">
      <c r="B18" s="101" t="s">
        <v>299</v>
      </c>
      <c r="C18" s="112">
        <v>2</v>
      </c>
      <c r="D18" s="112">
        <v>2873</v>
      </c>
      <c r="E18" s="112">
        <v>2807</v>
      </c>
      <c r="F18" s="112">
        <v>3929</v>
      </c>
      <c r="G18" s="112">
        <v>74</v>
      </c>
      <c r="H18" s="14"/>
      <c r="I18" s="14"/>
    </row>
    <row r="19" spans="2:9" s="100" customFormat="1" ht="14.1" hidden="1" customHeight="1" outlineLevel="1" x14ac:dyDescent="0.25">
      <c r="B19" s="101" t="s">
        <v>300</v>
      </c>
      <c r="C19" s="112">
        <v>1</v>
      </c>
      <c r="D19" s="112">
        <v>937</v>
      </c>
      <c r="E19" s="112">
        <v>995</v>
      </c>
      <c r="F19" s="112">
        <v>2023</v>
      </c>
      <c r="G19" s="112">
        <v>30</v>
      </c>
      <c r="H19" s="14"/>
      <c r="I19" s="14"/>
    </row>
    <row r="20" spans="2:9" s="100" customFormat="1" ht="14.1" hidden="1" customHeight="1" outlineLevel="1" x14ac:dyDescent="0.25">
      <c r="B20" s="101" t="s">
        <v>301</v>
      </c>
      <c r="C20" s="112" t="s">
        <v>100</v>
      </c>
      <c r="D20" s="112">
        <v>140</v>
      </c>
      <c r="E20" s="112">
        <v>423</v>
      </c>
      <c r="F20" s="112">
        <v>535</v>
      </c>
      <c r="G20" s="112">
        <v>20</v>
      </c>
      <c r="H20" s="14"/>
      <c r="I20" s="14"/>
    </row>
    <row r="21" spans="2:9" s="100" customFormat="1" ht="14.1" hidden="1" customHeight="1" outlineLevel="1" x14ac:dyDescent="0.25">
      <c r="B21" s="101" t="s">
        <v>302</v>
      </c>
      <c r="C21" s="112">
        <v>1</v>
      </c>
      <c r="D21" s="112">
        <v>2698</v>
      </c>
      <c r="E21" s="112">
        <v>2785</v>
      </c>
      <c r="F21" s="112">
        <v>3853</v>
      </c>
      <c r="G21" s="112">
        <v>133</v>
      </c>
      <c r="H21" s="14"/>
      <c r="I21" s="14"/>
    </row>
    <row r="22" spans="2:9" s="100" customFormat="1" ht="14.1" hidden="1" customHeight="1" outlineLevel="1" x14ac:dyDescent="0.25">
      <c r="B22" s="101" t="s">
        <v>303</v>
      </c>
      <c r="C22" s="112">
        <v>1</v>
      </c>
      <c r="D22" s="112">
        <v>3353</v>
      </c>
      <c r="E22" s="112">
        <v>2489</v>
      </c>
      <c r="F22" s="112">
        <v>2781</v>
      </c>
      <c r="G22" s="112">
        <v>48</v>
      </c>
      <c r="H22" s="14"/>
      <c r="I22" s="14"/>
    </row>
    <row r="23" spans="2:9" s="100" customFormat="1" ht="14.1" hidden="1" customHeight="1" outlineLevel="1" x14ac:dyDescent="0.25">
      <c r="B23" s="101" t="s">
        <v>304</v>
      </c>
      <c r="C23" s="112">
        <v>1</v>
      </c>
      <c r="D23" s="112">
        <v>5672</v>
      </c>
      <c r="E23" s="112">
        <v>5333</v>
      </c>
      <c r="F23" s="112">
        <v>6360</v>
      </c>
      <c r="G23" s="112">
        <v>107</v>
      </c>
      <c r="H23" s="14"/>
      <c r="I23" s="14"/>
    </row>
    <row r="24" spans="2:9" s="100" customFormat="1" ht="14.1" hidden="1" customHeight="1" outlineLevel="1" x14ac:dyDescent="0.25">
      <c r="B24" s="101" t="s">
        <v>305</v>
      </c>
      <c r="C24" s="112">
        <v>1</v>
      </c>
      <c r="D24" s="112">
        <v>4797</v>
      </c>
      <c r="E24" s="112">
        <v>4580</v>
      </c>
      <c r="F24" s="112">
        <v>8192</v>
      </c>
      <c r="G24" s="112">
        <v>179</v>
      </c>
      <c r="H24" s="14"/>
      <c r="I24" s="14"/>
    </row>
    <row r="25" spans="2:9" s="100" customFormat="1" ht="14.1" hidden="1" customHeight="1" outlineLevel="1" x14ac:dyDescent="0.25">
      <c r="B25" s="101" t="s">
        <v>306</v>
      </c>
      <c r="C25" s="112">
        <v>1</v>
      </c>
      <c r="D25" s="112">
        <v>1720</v>
      </c>
      <c r="E25" s="112">
        <v>1745</v>
      </c>
      <c r="F25" s="112">
        <v>2587</v>
      </c>
      <c r="G25" s="112">
        <v>52</v>
      </c>
      <c r="H25" s="14"/>
      <c r="I25" s="14"/>
    </row>
    <row r="26" spans="2:9" s="100" customFormat="1" ht="14.1" hidden="1" customHeight="1" outlineLevel="1" x14ac:dyDescent="0.25">
      <c r="B26" s="101" t="s">
        <v>307</v>
      </c>
      <c r="C26" s="112">
        <v>8</v>
      </c>
      <c r="D26" s="112">
        <v>11582</v>
      </c>
      <c r="E26" s="112">
        <v>9553</v>
      </c>
      <c r="F26" s="112">
        <v>13379</v>
      </c>
      <c r="G26" s="112">
        <v>385</v>
      </c>
      <c r="H26" s="14"/>
      <c r="I26" s="14"/>
    </row>
    <row r="27" spans="2:9" s="100" customFormat="1" ht="14.1" hidden="1" customHeight="1" outlineLevel="1" x14ac:dyDescent="0.25">
      <c r="B27" s="101" t="s">
        <v>308</v>
      </c>
      <c r="C27" s="112" t="s">
        <v>100</v>
      </c>
      <c r="D27" s="112">
        <v>3867</v>
      </c>
      <c r="E27" s="112">
        <v>2562</v>
      </c>
      <c r="F27" s="112">
        <v>3913</v>
      </c>
      <c r="G27" s="112">
        <v>48</v>
      </c>
      <c r="H27" s="14"/>
      <c r="I27" s="14"/>
    </row>
    <row r="28" spans="2:9" s="100" customFormat="1" ht="14.1" hidden="1" customHeight="1" outlineLevel="1" x14ac:dyDescent="0.25">
      <c r="B28" s="101" t="s">
        <v>309</v>
      </c>
      <c r="C28" s="112">
        <v>4</v>
      </c>
      <c r="D28" s="112">
        <v>3958</v>
      </c>
      <c r="E28" s="112">
        <v>3453</v>
      </c>
      <c r="F28" s="112">
        <v>4679</v>
      </c>
      <c r="G28" s="112">
        <v>52</v>
      </c>
      <c r="H28" s="14"/>
      <c r="I28" s="14"/>
    </row>
    <row r="29" spans="2:9" s="100" customFormat="1" ht="14.1" hidden="1" customHeight="1" outlineLevel="1" x14ac:dyDescent="0.25">
      <c r="B29" s="101" t="s">
        <v>310</v>
      </c>
      <c r="C29" s="112">
        <v>7</v>
      </c>
      <c r="D29" s="112">
        <v>4719</v>
      </c>
      <c r="E29" s="112">
        <v>3714</v>
      </c>
      <c r="F29" s="112">
        <v>5242</v>
      </c>
      <c r="G29" s="112">
        <v>183</v>
      </c>
      <c r="H29" s="14"/>
      <c r="I29" s="14"/>
    </row>
    <row r="30" spans="2:9" s="100" customFormat="1" ht="14.1" hidden="1" customHeight="1" outlineLevel="1" x14ac:dyDescent="0.25">
      <c r="B30" s="101" t="s">
        <v>311</v>
      </c>
      <c r="C30" s="112" t="s">
        <v>100</v>
      </c>
      <c r="D30" s="112">
        <v>9448</v>
      </c>
      <c r="E30" s="112">
        <v>7857</v>
      </c>
      <c r="F30" s="112">
        <v>12047</v>
      </c>
      <c r="G30" s="112">
        <v>94</v>
      </c>
      <c r="H30" s="14"/>
      <c r="I30" s="14"/>
    </row>
    <row r="31" spans="2:9" s="100" customFormat="1" ht="14.1" hidden="1" customHeight="1" outlineLevel="1" x14ac:dyDescent="0.25">
      <c r="B31" s="101" t="s">
        <v>312</v>
      </c>
      <c r="C31" s="112">
        <v>1</v>
      </c>
      <c r="D31" s="112">
        <v>2085</v>
      </c>
      <c r="E31" s="112">
        <v>1528</v>
      </c>
      <c r="F31" s="112">
        <v>1170</v>
      </c>
      <c r="G31" s="112">
        <v>24</v>
      </c>
      <c r="H31" s="14"/>
      <c r="I31" s="14"/>
    </row>
    <row r="32" spans="2:9" s="100" customFormat="1" ht="14.1" hidden="1" customHeight="1" outlineLevel="1" x14ac:dyDescent="0.25">
      <c r="B32" s="101" t="s">
        <v>313</v>
      </c>
      <c r="C32" s="112" t="s">
        <v>100</v>
      </c>
      <c r="D32" s="112">
        <v>3141</v>
      </c>
      <c r="E32" s="112">
        <v>2370</v>
      </c>
      <c r="F32" s="112">
        <v>4005</v>
      </c>
      <c r="G32" s="112">
        <v>104</v>
      </c>
      <c r="H32" s="14"/>
      <c r="I32" s="14"/>
    </row>
    <row r="33" spans="2:9" s="100" customFormat="1" ht="14.1" hidden="1" customHeight="1" outlineLevel="1" x14ac:dyDescent="0.25">
      <c r="B33" s="101" t="s">
        <v>314</v>
      </c>
      <c r="C33" s="112" t="s">
        <v>100</v>
      </c>
      <c r="D33" s="112">
        <v>2847</v>
      </c>
      <c r="E33" s="112">
        <v>2310</v>
      </c>
      <c r="F33" s="112">
        <v>2686</v>
      </c>
      <c r="G33" s="112">
        <v>58</v>
      </c>
      <c r="H33" s="14"/>
      <c r="I33" s="14"/>
    </row>
    <row r="34" spans="2:9" s="100" customFormat="1" ht="14.1" hidden="1" customHeight="1" outlineLevel="1" x14ac:dyDescent="0.25">
      <c r="B34" s="101" t="s">
        <v>315</v>
      </c>
      <c r="C34" s="112">
        <v>1</v>
      </c>
      <c r="D34" s="112">
        <v>2886</v>
      </c>
      <c r="E34" s="112">
        <v>2957</v>
      </c>
      <c r="F34" s="112">
        <v>3999</v>
      </c>
      <c r="G34" s="112">
        <v>127</v>
      </c>
      <c r="H34" s="14"/>
      <c r="I34" s="14"/>
    </row>
    <row r="35" spans="2:9" s="1" customFormat="1" ht="14.1" customHeight="1" collapsed="1" x14ac:dyDescent="0.2">
      <c r="B35" s="102" t="s">
        <v>57</v>
      </c>
      <c r="C35" s="14" t="s">
        <v>100</v>
      </c>
      <c r="D35" s="14">
        <v>1853</v>
      </c>
      <c r="E35" s="14">
        <v>1509</v>
      </c>
      <c r="F35" s="14">
        <v>2390</v>
      </c>
      <c r="G35" s="14">
        <v>146</v>
      </c>
      <c r="H35" s="80"/>
    </row>
    <row r="36" spans="2:9" s="1" customFormat="1" ht="14.1" customHeight="1" x14ac:dyDescent="0.2">
      <c r="B36" s="102" t="s">
        <v>58</v>
      </c>
      <c r="C36" s="14">
        <v>2</v>
      </c>
      <c r="D36" s="14">
        <v>4131</v>
      </c>
      <c r="E36" s="14">
        <v>5628</v>
      </c>
      <c r="F36" s="14">
        <v>9675</v>
      </c>
      <c r="G36" s="14">
        <v>304</v>
      </c>
      <c r="H36" s="80"/>
    </row>
    <row r="37" spans="2:9" s="1" customFormat="1" ht="14.1" customHeight="1" x14ac:dyDescent="0.2">
      <c r="B37" s="104" t="s">
        <v>49</v>
      </c>
      <c r="C37" s="14">
        <v>12</v>
      </c>
      <c r="D37" s="14">
        <v>20238</v>
      </c>
      <c r="E37" s="14">
        <v>19689</v>
      </c>
      <c r="F37" s="14">
        <v>33869</v>
      </c>
      <c r="G37" s="14">
        <v>1548</v>
      </c>
      <c r="H37" s="79"/>
    </row>
    <row r="38" spans="2:9" s="1" customFormat="1" ht="14.1" customHeight="1" x14ac:dyDescent="0.2">
      <c r="B38" s="102" t="s">
        <v>50</v>
      </c>
      <c r="C38" s="14">
        <f t="shared" ref="C38:G38" si="1">+C39+C40+C41</f>
        <v>33</v>
      </c>
      <c r="D38" s="14">
        <f t="shared" si="1"/>
        <v>107581</v>
      </c>
      <c r="E38" s="14">
        <f t="shared" si="1"/>
        <v>69767</v>
      </c>
      <c r="F38" s="14">
        <f t="shared" si="1"/>
        <v>80396</v>
      </c>
      <c r="G38" s="14">
        <f t="shared" si="1"/>
        <v>1656</v>
      </c>
      <c r="H38" s="79"/>
    </row>
    <row r="39" spans="2:9" s="1" customFormat="1" ht="14.1" hidden="1" customHeight="1" outlineLevel="1" x14ac:dyDescent="0.2">
      <c r="B39" s="101" t="s">
        <v>316</v>
      </c>
      <c r="C39" s="112">
        <v>3</v>
      </c>
      <c r="D39" s="112">
        <v>6718</v>
      </c>
      <c r="E39" s="112">
        <v>5961</v>
      </c>
      <c r="F39" s="112">
        <v>8932</v>
      </c>
      <c r="G39" s="112">
        <v>153</v>
      </c>
    </row>
    <row r="40" spans="2:9" s="1" customFormat="1" ht="14.1" hidden="1" customHeight="1" outlineLevel="1" x14ac:dyDescent="0.2">
      <c r="B40" s="101" t="s">
        <v>317</v>
      </c>
      <c r="C40" s="112">
        <v>5</v>
      </c>
      <c r="D40" s="112">
        <v>20256</v>
      </c>
      <c r="E40" s="112">
        <v>20647</v>
      </c>
      <c r="F40" s="112">
        <v>30557</v>
      </c>
      <c r="G40" s="112">
        <v>809</v>
      </c>
    </row>
    <row r="41" spans="2:9" s="1" customFormat="1" ht="14.1" hidden="1" customHeight="1" outlineLevel="1" x14ac:dyDescent="0.2">
      <c r="B41" s="101" t="s">
        <v>318</v>
      </c>
      <c r="C41" s="112">
        <v>25</v>
      </c>
      <c r="D41" s="112">
        <v>80607</v>
      </c>
      <c r="E41" s="112">
        <v>43159</v>
      </c>
      <c r="F41" s="112">
        <v>40907</v>
      </c>
      <c r="G41" s="112">
        <v>694</v>
      </c>
    </row>
    <row r="42" spans="2:9" ht="14.1" customHeight="1" collapsed="1" x14ac:dyDescent="0.2">
      <c r="B42" s="10" t="s">
        <v>51</v>
      </c>
      <c r="C42" s="57">
        <v>2</v>
      </c>
      <c r="D42" s="57">
        <v>15225</v>
      </c>
      <c r="E42" s="57">
        <v>20632</v>
      </c>
      <c r="F42" s="57">
        <v>39323</v>
      </c>
      <c r="G42" s="57">
        <v>862</v>
      </c>
    </row>
    <row r="43" spans="2:9" ht="14.1" customHeight="1" x14ac:dyDescent="0.2">
      <c r="B43" s="10" t="s">
        <v>52</v>
      </c>
      <c r="C43" s="57">
        <v>239</v>
      </c>
      <c r="D43" s="57">
        <v>39978</v>
      </c>
      <c r="E43" s="57">
        <v>16385</v>
      </c>
      <c r="F43" s="57">
        <v>23693</v>
      </c>
      <c r="G43" s="57">
        <v>1100</v>
      </c>
    </row>
    <row r="44" spans="2:9" ht="14.1" customHeight="1" x14ac:dyDescent="0.2">
      <c r="B44" s="10" t="s">
        <v>61</v>
      </c>
      <c r="C44" s="57">
        <v>3</v>
      </c>
      <c r="D44" s="57">
        <v>32441</v>
      </c>
      <c r="E44" s="57">
        <v>19711</v>
      </c>
      <c r="F44" s="57">
        <v>16756</v>
      </c>
      <c r="G44" s="57">
        <v>131</v>
      </c>
    </row>
    <row r="45" spans="2:9" ht="14.1" customHeight="1" x14ac:dyDescent="0.2">
      <c r="B45" s="10" t="s">
        <v>60</v>
      </c>
      <c r="C45" s="57" t="s">
        <v>100</v>
      </c>
      <c r="D45" s="57">
        <v>12963</v>
      </c>
      <c r="E45" s="57">
        <v>16911</v>
      </c>
      <c r="F45" s="57">
        <v>32186</v>
      </c>
      <c r="G45" s="57">
        <v>255</v>
      </c>
    </row>
    <row r="46" spans="2:9" ht="14.1" customHeight="1" x14ac:dyDescent="0.2">
      <c r="B46" s="10" t="s">
        <v>59</v>
      </c>
      <c r="C46" s="57" t="s">
        <v>100</v>
      </c>
      <c r="D46" s="57">
        <v>1981</v>
      </c>
      <c r="E46" s="57">
        <v>1909</v>
      </c>
      <c r="F46" s="57">
        <v>2832</v>
      </c>
      <c r="G46" s="57">
        <v>94</v>
      </c>
    </row>
    <row r="47" spans="2:9" ht="14.1" customHeight="1" x14ac:dyDescent="0.2">
      <c r="B47" s="10" t="s">
        <v>62</v>
      </c>
      <c r="C47" s="57">
        <v>3</v>
      </c>
      <c r="D47" s="57">
        <v>34250</v>
      </c>
      <c r="E47" s="57">
        <v>21023</v>
      </c>
      <c r="F47" s="57">
        <v>20363</v>
      </c>
      <c r="G47" s="57">
        <v>488</v>
      </c>
    </row>
    <row r="48" spans="2:9" ht="14.1" customHeight="1" x14ac:dyDescent="0.2">
      <c r="B48" s="10" t="s">
        <v>63</v>
      </c>
      <c r="C48" s="57">
        <v>7</v>
      </c>
      <c r="D48" s="57">
        <v>42270</v>
      </c>
      <c r="E48" s="57">
        <v>27632</v>
      </c>
      <c r="F48" s="57">
        <v>34517</v>
      </c>
      <c r="G48" s="57">
        <v>1659</v>
      </c>
    </row>
    <row r="49" spans="2:7" ht="14.1" customHeight="1" x14ac:dyDescent="0.2">
      <c r="B49" s="10" t="s">
        <v>69</v>
      </c>
      <c r="C49" s="57" t="s">
        <v>100</v>
      </c>
      <c r="D49" s="57">
        <v>2007</v>
      </c>
      <c r="E49" s="57">
        <v>2453</v>
      </c>
      <c r="F49" s="57">
        <v>2553</v>
      </c>
      <c r="G49" s="57">
        <v>48</v>
      </c>
    </row>
    <row r="50" spans="2:7" ht="14.1" customHeight="1" x14ac:dyDescent="0.2">
      <c r="B50" s="10" t="s">
        <v>64</v>
      </c>
      <c r="C50" s="57">
        <v>1</v>
      </c>
      <c r="D50" s="57">
        <v>4621</v>
      </c>
      <c r="E50" s="57">
        <v>6373</v>
      </c>
      <c r="F50" s="57">
        <v>9543</v>
      </c>
      <c r="G50" s="57">
        <v>338</v>
      </c>
    </row>
    <row r="51" spans="2:7" ht="14.1" customHeight="1" x14ac:dyDescent="0.2">
      <c r="B51" s="10" t="s">
        <v>65</v>
      </c>
      <c r="C51" s="57">
        <v>6</v>
      </c>
      <c r="D51" s="57">
        <v>34380</v>
      </c>
      <c r="E51" s="57">
        <v>37693</v>
      </c>
      <c r="F51" s="57">
        <v>50963</v>
      </c>
      <c r="G51" s="57">
        <v>1645</v>
      </c>
    </row>
    <row r="52" spans="2:7" ht="14.1" customHeight="1" x14ac:dyDescent="0.2">
      <c r="B52" s="10" t="s">
        <v>66</v>
      </c>
      <c r="C52" s="57">
        <v>16</v>
      </c>
      <c r="D52" s="57">
        <v>3489</v>
      </c>
      <c r="E52" s="57">
        <v>2376</v>
      </c>
      <c r="F52" s="57">
        <v>2751</v>
      </c>
      <c r="G52" s="57">
        <v>108</v>
      </c>
    </row>
    <row r="53" spans="2:7" ht="14.1" customHeight="1" x14ac:dyDescent="0.2">
      <c r="B53" s="10" t="s">
        <v>67</v>
      </c>
      <c r="C53" s="57">
        <v>2</v>
      </c>
      <c r="D53" s="57">
        <v>4463</v>
      </c>
      <c r="E53" s="57">
        <v>4852</v>
      </c>
      <c r="F53" s="57">
        <v>8280</v>
      </c>
      <c r="G53" s="57">
        <v>316</v>
      </c>
    </row>
    <row r="54" spans="2:7" ht="14.1" customHeight="1" x14ac:dyDescent="0.2">
      <c r="B54" s="88" t="s">
        <v>68</v>
      </c>
      <c r="C54" s="47" t="s">
        <v>100</v>
      </c>
      <c r="D54" s="47">
        <v>7</v>
      </c>
      <c r="E54" s="47">
        <v>3</v>
      </c>
      <c r="F54" s="47">
        <v>4</v>
      </c>
      <c r="G54" s="47" t="s">
        <v>100</v>
      </c>
    </row>
    <row r="55" spans="2:7" ht="3.75" customHeight="1" x14ac:dyDescent="0.2"/>
    <row r="56" spans="2:7" x14ac:dyDescent="0.2">
      <c r="B56" s="34" t="s">
        <v>116</v>
      </c>
    </row>
  </sheetData>
  <mergeCells count="7">
    <mergeCell ref="B2:G2"/>
    <mergeCell ref="B3:G3"/>
    <mergeCell ref="C5:C6"/>
    <mergeCell ref="D5:D6"/>
    <mergeCell ref="E5:E6"/>
    <mergeCell ref="F5:F6"/>
    <mergeCell ref="G5:G6"/>
  </mergeCells>
  <printOptions horizontalCentered="1"/>
  <pageMargins left="0.15748031496062992" right="0.15748031496062992" top="0.98425196850393704" bottom="0.19685039370078741" header="0.51181102362204722" footer="0.27559055118110237"/>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56"/>
  <sheetViews>
    <sheetView workbookViewId="0"/>
  </sheetViews>
  <sheetFormatPr defaultColWidth="9.140625" defaultRowHeight="11.25" outlineLevelRow="1" x14ac:dyDescent="0.2"/>
  <cols>
    <col min="1" max="1" width="2.7109375" style="10" customWidth="1"/>
    <col min="2" max="2" width="62.7109375" style="10" customWidth="1"/>
    <col min="3" max="6" width="10" style="11" customWidth="1"/>
    <col min="7" max="7" width="10" style="10" customWidth="1"/>
    <col min="8" max="204" width="9.140625" style="10"/>
    <col min="205" max="205" width="51.140625" style="10" customWidth="1"/>
    <col min="206" max="213" width="9.7109375" style="10" customWidth="1"/>
    <col min="214" max="460" width="9.140625" style="10"/>
    <col min="461" max="461" width="51.140625" style="10" customWidth="1"/>
    <col min="462" max="469" width="9.7109375" style="10" customWidth="1"/>
    <col min="470" max="716" width="9.140625" style="10"/>
    <col min="717" max="717" width="51.140625" style="10" customWidth="1"/>
    <col min="718" max="725" width="9.7109375" style="10" customWidth="1"/>
    <col min="726" max="972" width="9.140625" style="10"/>
    <col min="973" max="973" width="51.140625" style="10" customWidth="1"/>
    <col min="974" max="981" width="9.7109375" style="10" customWidth="1"/>
    <col min="982" max="1228" width="9.140625" style="10"/>
    <col min="1229" max="1229" width="51.140625" style="10" customWidth="1"/>
    <col min="1230" max="1237" width="9.7109375" style="10" customWidth="1"/>
    <col min="1238" max="1484" width="9.140625" style="10"/>
    <col min="1485" max="1485" width="51.140625" style="10" customWidth="1"/>
    <col min="1486" max="1493" width="9.7109375" style="10" customWidth="1"/>
    <col min="1494" max="1740" width="9.140625" style="10"/>
    <col min="1741" max="1741" width="51.140625" style="10" customWidth="1"/>
    <col min="1742" max="1749" width="9.7109375" style="10" customWidth="1"/>
    <col min="1750" max="1996" width="9.140625" style="10"/>
    <col min="1997" max="1997" width="51.140625" style="10" customWidth="1"/>
    <col min="1998" max="2005" width="9.7109375" style="10" customWidth="1"/>
    <col min="2006" max="2252" width="9.140625" style="10"/>
    <col min="2253" max="2253" width="51.140625" style="10" customWidth="1"/>
    <col min="2254" max="2261" width="9.7109375" style="10" customWidth="1"/>
    <col min="2262" max="2508" width="9.140625" style="10"/>
    <col min="2509" max="2509" width="51.140625" style="10" customWidth="1"/>
    <col min="2510" max="2517" width="9.7109375" style="10" customWidth="1"/>
    <col min="2518" max="2764" width="9.140625" style="10"/>
    <col min="2765" max="2765" width="51.140625" style="10" customWidth="1"/>
    <col min="2766" max="2773" width="9.7109375" style="10" customWidth="1"/>
    <col min="2774" max="3020" width="9.140625" style="10"/>
    <col min="3021" max="3021" width="51.140625" style="10" customWidth="1"/>
    <col min="3022" max="3029" width="9.7109375" style="10" customWidth="1"/>
    <col min="3030" max="3276" width="9.140625" style="10"/>
    <col min="3277" max="3277" width="51.140625" style="10" customWidth="1"/>
    <col min="3278" max="3285" width="9.7109375" style="10" customWidth="1"/>
    <col min="3286" max="3532" width="9.140625" style="10"/>
    <col min="3533" max="3533" width="51.140625" style="10" customWidth="1"/>
    <col min="3534" max="3541" width="9.7109375" style="10" customWidth="1"/>
    <col min="3542" max="3788" width="9.140625" style="10"/>
    <col min="3789" max="3789" width="51.140625" style="10" customWidth="1"/>
    <col min="3790" max="3797" width="9.7109375" style="10" customWidth="1"/>
    <col min="3798" max="4044" width="9.140625" style="10"/>
    <col min="4045" max="4045" width="51.140625" style="10" customWidth="1"/>
    <col min="4046" max="4053" width="9.7109375" style="10" customWidth="1"/>
    <col min="4054" max="4300" width="9.140625" style="10"/>
    <col min="4301" max="4301" width="51.140625" style="10" customWidth="1"/>
    <col min="4302" max="4309" width="9.7109375" style="10" customWidth="1"/>
    <col min="4310" max="4556" width="9.140625" style="10"/>
    <col min="4557" max="4557" width="51.140625" style="10" customWidth="1"/>
    <col min="4558" max="4565" width="9.7109375" style="10" customWidth="1"/>
    <col min="4566" max="4812" width="9.140625" style="10"/>
    <col min="4813" max="4813" width="51.140625" style="10" customWidth="1"/>
    <col min="4814" max="4821" width="9.7109375" style="10" customWidth="1"/>
    <col min="4822" max="5068" width="9.140625" style="10"/>
    <col min="5069" max="5069" width="51.140625" style="10" customWidth="1"/>
    <col min="5070" max="5077" width="9.7109375" style="10" customWidth="1"/>
    <col min="5078" max="5324" width="9.140625" style="10"/>
    <col min="5325" max="5325" width="51.140625" style="10" customWidth="1"/>
    <col min="5326" max="5333" width="9.7109375" style="10" customWidth="1"/>
    <col min="5334" max="5580" width="9.140625" style="10"/>
    <col min="5581" max="5581" width="51.140625" style="10" customWidth="1"/>
    <col min="5582" max="5589" width="9.7109375" style="10" customWidth="1"/>
    <col min="5590" max="5836" width="9.140625" style="10"/>
    <col min="5837" max="5837" width="51.140625" style="10" customWidth="1"/>
    <col min="5838" max="5845" width="9.7109375" style="10" customWidth="1"/>
    <col min="5846" max="6092" width="9.140625" style="10"/>
    <col min="6093" max="6093" width="51.140625" style="10" customWidth="1"/>
    <col min="6094" max="6101" width="9.7109375" style="10" customWidth="1"/>
    <col min="6102" max="6348" width="9.140625" style="10"/>
    <col min="6349" max="6349" width="51.140625" style="10" customWidth="1"/>
    <col min="6350" max="6357" width="9.7109375" style="10" customWidth="1"/>
    <col min="6358" max="6604" width="9.140625" style="10"/>
    <col min="6605" max="6605" width="51.140625" style="10" customWidth="1"/>
    <col min="6606" max="6613" width="9.7109375" style="10" customWidth="1"/>
    <col min="6614" max="6860" width="9.140625" style="10"/>
    <col min="6861" max="6861" width="51.140625" style="10" customWidth="1"/>
    <col min="6862" max="6869" width="9.7109375" style="10" customWidth="1"/>
    <col min="6870" max="7116" width="9.140625" style="10"/>
    <col min="7117" max="7117" width="51.140625" style="10" customWidth="1"/>
    <col min="7118" max="7125" width="9.7109375" style="10" customWidth="1"/>
    <col min="7126" max="7372" width="9.140625" style="10"/>
    <col min="7373" max="7373" width="51.140625" style="10" customWidth="1"/>
    <col min="7374" max="7381" width="9.7109375" style="10" customWidth="1"/>
    <col min="7382" max="7628" width="9.140625" style="10"/>
    <col min="7629" max="7629" width="51.140625" style="10" customWidth="1"/>
    <col min="7630" max="7637" width="9.7109375" style="10" customWidth="1"/>
    <col min="7638" max="7884" width="9.140625" style="10"/>
    <col min="7885" max="7885" width="51.140625" style="10" customWidth="1"/>
    <col min="7886" max="7893" width="9.7109375" style="10" customWidth="1"/>
    <col min="7894" max="8140" width="9.140625" style="10"/>
    <col min="8141" max="8141" width="51.140625" style="10" customWidth="1"/>
    <col min="8142" max="8149" width="9.7109375" style="10" customWidth="1"/>
    <col min="8150" max="8396" width="9.140625" style="10"/>
    <col min="8397" max="8397" width="51.140625" style="10" customWidth="1"/>
    <col min="8398" max="8405" width="9.7109375" style="10" customWidth="1"/>
    <col min="8406" max="8652" width="9.140625" style="10"/>
    <col min="8653" max="8653" width="51.140625" style="10" customWidth="1"/>
    <col min="8654" max="8661" width="9.7109375" style="10" customWidth="1"/>
    <col min="8662" max="8908" width="9.140625" style="10"/>
    <col min="8909" max="8909" width="51.140625" style="10" customWidth="1"/>
    <col min="8910" max="8917" width="9.7109375" style="10" customWidth="1"/>
    <col min="8918" max="9164" width="9.140625" style="10"/>
    <col min="9165" max="9165" width="51.140625" style="10" customWidth="1"/>
    <col min="9166" max="9173" width="9.7109375" style="10" customWidth="1"/>
    <col min="9174" max="9420" width="9.140625" style="10"/>
    <col min="9421" max="9421" width="51.140625" style="10" customWidth="1"/>
    <col min="9422" max="9429" width="9.7109375" style="10" customWidth="1"/>
    <col min="9430" max="9676" width="9.140625" style="10"/>
    <col min="9677" max="9677" width="51.140625" style="10" customWidth="1"/>
    <col min="9678" max="9685" width="9.7109375" style="10" customWidth="1"/>
    <col min="9686" max="9932" width="9.140625" style="10"/>
    <col min="9933" max="9933" width="51.140625" style="10" customWidth="1"/>
    <col min="9934" max="9941" width="9.7109375" style="10" customWidth="1"/>
    <col min="9942" max="10188" width="9.140625" style="10"/>
    <col min="10189" max="10189" width="51.140625" style="10" customWidth="1"/>
    <col min="10190" max="10197" width="9.7109375" style="10" customWidth="1"/>
    <col min="10198" max="10444" width="9.140625" style="10"/>
    <col min="10445" max="10445" width="51.140625" style="10" customWidth="1"/>
    <col min="10446" max="10453" width="9.7109375" style="10" customWidth="1"/>
    <col min="10454" max="10700" width="9.140625" style="10"/>
    <col min="10701" max="10701" width="51.140625" style="10" customWidth="1"/>
    <col min="10702" max="10709" width="9.7109375" style="10" customWidth="1"/>
    <col min="10710" max="10956" width="9.140625" style="10"/>
    <col min="10957" max="10957" width="51.140625" style="10" customWidth="1"/>
    <col min="10958" max="10965" width="9.7109375" style="10" customWidth="1"/>
    <col min="10966" max="11212" width="9.140625" style="10"/>
    <col min="11213" max="11213" width="51.140625" style="10" customWidth="1"/>
    <col min="11214" max="11221" width="9.7109375" style="10" customWidth="1"/>
    <col min="11222" max="11468" width="9.140625" style="10"/>
    <col min="11469" max="11469" width="51.140625" style="10" customWidth="1"/>
    <col min="11470" max="11477" width="9.7109375" style="10" customWidth="1"/>
    <col min="11478" max="11724" width="9.140625" style="10"/>
    <col min="11725" max="11725" width="51.140625" style="10" customWidth="1"/>
    <col min="11726" max="11733" width="9.7109375" style="10" customWidth="1"/>
    <col min="11734" max="11980" width="9.140625" style="10"/>
    <col min="11981" max="11981" width="51.140625" style="10" customWidth="1"/>
    <col min="11982" max="11989" width="9.7109375" style="10" customWidth="1"/>
    <col min="11990" max="12236" width="9.140625" style="10"/>
    <col min="12237" max="12237" width="51.140625" style="10" customWidth="1"/>
    <col min="12238" max="12245" width="9.7109375" style="10" customWidth="1"/>
    <col min="12246" max="12492" width="9.140625" style="10"/>
    <col min="12493" max="12493" width="51.140625" style="10" customWidth="1"/>
    <col min="12494" max="12501" width="9.7109375" style="10" customWidth="1"/>
    <col min="12502" max="12748" width="9.140625" style="10"/>
    <col min="12749" max="12749" width="51.140625" style="10" customWidth="1"/>
    <col min="12750" max="12757" width="9.7109375" style="10" customWidth="1"/>
    <col min="12758" max="13004" width="9.140625" style="10"/>
    <col min="13005" max="13005" width="51.140625" style="10" customWidth="1"/>
    <col min="13006" max="13013" width="9.7109375" style="10" customWidth="1"/>
    <col min="13014" max="13260" width="9.140625" style="10"/>
    <col min="13261" max="13261" width="51.140625" style="10" customWidth="1"/>
    <col min="13262" max="13269" width="9.7109375" style="10" customWidth="1"/>
    <col min="13270" max="13516" width="9.140625" style="10"/>
    <col min="13517" max="13517" width="51.140625" style="10" customWidth="1"/>
    <col min="13518" max="13525" width="9.7109375" style="10" customWidth="1"/>
    <col min="13526" max="13772" width="9.140625" style="10"/>
    <col min="13773" max="13773" width="51.140625" style="10" customWidth="1"/>
    <col min="13774" max="13781" width="9.7109375" style="10" customWidth="1"/>
    <col min="13782" max="14028" width="9.140625" style="10"/>
    <col min="14029" max="14029" width="51.140625" style="10" customWidth="1"/>
    <col min="14030" max="14037" width="9.7109375" style="10" customWidth="1"/>
    <col min="14038" max="14284" width="9.140625" style="10"/>
    <col min="14285" max="14285" width="51.140625" style="10" customWidth="1"/>
    <col min="14286" max="14293" width="9.7109375" style="10" customWidth="1"/>
    <col min="14294" max="14540" width="9.140625" style="10"/>
    <col min="14541" max="14541" width="51.140625" style="10" customWidth="1"/>
    <col min="14542" max="14549" width="9.7109375" style="10" customWidth="1"/>
    <col min="14550" max="14796" width="9.140625" style="10"/>
    <col min="14797" max="14797" width="51.140625" style="10" customWidth="1"/>
    <col min="14798" max="14805" width="9.7109375" style="10" customWidth="1"/>
    <col min="14806" max="15052" width="9.140625" style="10"/>
    <col min="15053" max="15053" width="51.140625" style="10" customWidth="1"/>
    <col min="15054" max="15061" width="9.7109375" style="10" customWidth="1"/>
    <col min="15062" max="15308" width="9.140625" style="10"/>
    <col min="15309" max="15309" width="51.140625" style="10" customWidth="1"/>
    <col min="15310" max="15317" width="9.7109375" style="10" customWidth="1"/>
    <col min="15318" max="15564" width="9.140625" style="10"/>
    <col min="15565" max="15565" width="51.140625" style="10" customWidth="1"/>
    <col min="15566" max="15573" width="9.7109375" style="10" customWidth="1"/>
    <col min="15574" max="15820" width="9.140625" style="10"/>
    <col min="15821" max="15821" width="51.140625" style="10" customWidth="1"/>
    <col min="15822" max="15829" width="9.7109375" style="10" customWidth="1"/>
    <col min="15830" max="16076" width="9.140625" style="10"/>
    <col min="16077" max="16077" width="51.140625" style="10" customWidth="1"/>
    <col min="16078" max="16085" width="9.7109375" style="10" customWidth="1"/>
    <col min="16086" max="16384" width="9.140625" style="10"/>
  </cols>
  <sheetData>
    <row r="1" spans="2:9" s="1" customFormat="1" ht="15" x14ac:dyDescent="0.2">
      <c r="B1" s="41"/>
      <c r="C1" s="42"/>
      <c r="D1" s="43"/>
      <c r="G1" s="37" t="s">
        <v>203</v>
      </c>
    </row>
    <row r="2" spans="2:9" s="1" customFormat="1" ht="12.75" x14ac:dyDescent="0.2">
      <c r="B2" s="168" t="s">
        <v>204</v>
      </c>
      <c r="C2" s="168"/>
      <c r="D2" s="168"/>
      <c r="E2" s="168"/>
      <c r="F2" s="168"/>
      <c r="G2" s="168"/>
    </row>
    <row r="3" spans="2:9" s="1" customFormat="1" ht="12.75" x14ac:dyDescent="0.2">
      <c r="B3" s="169">
        <v>2023</v>
      </c>
      <c r="C3" s="169"/>
      <c r="D3" s="169"/>
      <c r="E3" s="169"/>
      <c r="F3" s="169"/>
      <c r="G3" s="169"/>
    </row>
    <row r="4" spans="2:9" x14ac:dyDescent="0.2">
      <c r="B4" s="10" t="s">
        <v>115</v>
      </c>
    </row>
    <row r="5" spans="2:9" x14ac:dyDescent="0.2">
      <c r="B5" s="38" t="s">
        <v>16</v>
      </c>
      <c r="C5" s="170" t="s">
        <v>18</v>
      </c>
      <c r="D5" s="170" t="s">
        <v>231</v>
      </c>
      <c r="E5" s="170" t="s">
        <v>232</v>
      </c>
      <c r="F5" s="170" t="s">
        <v>233</v>
      </c>
      <c r="G5" s="170" t="s">
        <v>17</v>
      </c>
    </row>
    <row r="6" spans="2:9" x14ac:dyDescent="0.2">
      <c r="B6" s="44" t="s">
        <v>46</v>
      </c>
      <c r="C6" s="172"/>
      <c r="D6" s="172" t="s">
        <v>19</v>
      </c>
      <c r="E6" s="172" t="s">
        <v>20</v>
      </c>
      <c r="F6" s="172" t="s">
        <v>21</v>
      </c>
      <c r="G6" s="172" t="s">
        <v>17</v>
      </c>
    </row>
    <row r="7" spans="2:9" ht="14.1" customHeight="1" x14ac:dyDescent="0.2">
      <c r="B7" s="41" t="s">
        <v>0</v>
      </c>
      <c r="C7" s="64">
        <f>+'Q27'!C7/'Q4'!D7*100</f>
        <v>32.570422535211272</v>
      </c>
      <c r="D7" s="64">
        <f>+'Q27'!D7/'Q4'!E7*100</f>
        <v>42.858533592692396</v>
      </c>
      <c r="E7" s="64">
        <f>+'Q27'!E7/'Q4'!F7*100</f>
        <v>43.245494409406561</v>
      </c>
      <c r="F7" s="64">
        <f>+'Q27'!F7/'Q4'!G7*100</f>
        <v>39.064133067738879</v>
      </c>
      <c r="G7" s="64">
        <f>+'Q27'!G7/'Q4'!H7*100</f>
        <v>22.738442762192207</v>
      </c>
    </row>
    <row r="8" spans="2:9" ht="14.1" customHeight="1" x14ac:dyDescent="0.2">
      <c r="B8" s="10" t="s">
        <v>53</v>
      </c>
      <c r="C8" s="20">
        <f>+'Q27'!C8/'Q4'!D8*100</f>
        <v>6.25</v>
      </c>
      <c r="D8" s="20">
        <f>+'Q27'!D8/'Q4'!E8*100</f>
        <v>21.25307576480958</v>
      </c>
      <c r="E8" s="20">
        <f>+'Q27'!E8/'Q4'!F8*100</f>
        <v>24.252025763557032</v>
      </c>
      <c r="F8" s="20">
        <f>+'Q27'!F8/'Q4'!G8*100</f>
        <v>20.454786201052222</v>
      </c>
      <c r="G8" s="20">
        <f>+'Q27'!G8/'Q4'!H8*100</f>
        <v>11.194029850746269</v>
      </c>
    </row>
    <row r="9" spans="2:9" ht="14.1" customHeight="1" x14ac:dyDescent="0.2">
      <c r="B9" s="10" t="s">
        <v>47</v>
      </c>
      <c r="C9" s="20">
        <f>+'Q27'!C9/'Q4'!D9*100</f>
        <v>100</v>
      </c>
      <c r="D9" s="20">
        <f>+'Q27'!D9/'Q4'!E9*100</f>
        <v>62.158808933002483</v>
      </c>
      <c r="E9" s="20">
        <f>+'Q27'!E9/'Q4'!F9*100</f>
        <v>63.040889241762599</v>
      </c>
      <c r="F9" s="20">
        <f>+'Q27'!F9/'Q4'!G9*100</f>
        <v>50.343642611683848</v>
      </c>
      <c r="G9" s="20">
        <f>+'Q27'!G9/'Q4'!H9*100</f>
        <v>27.179487179487179</v>
      </c>
    </row>
    <row r="10" spans="2:9" ht="14.1" customHeight="1" x14ac:dyDescent="0.2">
      <c r="B10" s="10" t="s">
        <v>48</v>
      </c>
      <c r="C10" s="20">
        <f>+'Q27'!C10/'Q4'!D10*100</f>
        <v>35.964912280701753</v>
      </c>
      <c r="D10" s="20">
        <f>+'Q27'!D10/'Q4'!E10*100</f>
        <v>52.946223945604828</v>
      </c>
      <c r="E10" s="20">
        <f>+'Q27'!E10/'Q4'!F10*100</f>
        <v>51.765863256271516</v>
      </c>
      <c r="F10" s="20">
        <f>+'Q27'!F10/'Q4'!G10*100</f>
        <v>44.442209821961185</v>
      </c>
      <c r="G10" s="20">
        <f>+'Q27'!G10/'Q4'!H10*100</f>
        <v>27.692772297161266</v>
      </c>
    </row>
    <row r="11" spans="2:9" s="100" customFormat="1" ht="14.1" hidden="1" customHeight="1" outlineLevel="1" x14ac:dyDescent="0.25">
      <c r="B11" s="101" t="s">
        <v>292</v>
      </c>
      <c r="C11" s="118">
        <f>+'Q27'!C11/'Q4'!D11*100</f>
        <v>33.333333333333329</v>
      </c>
      <c r="D11" s="118">
        <f>+'Q27'!D11/'Q4'!E11*100</f>
        <v>47.577558830714111</v>
      </c>
      <c r="E11" s="118">
        <f>+'Q27'!E11/'Q4'!F11*100</f>
        <v>48.915254237288138</v>
      </c>
      <c r="F11" s="118">
        <f>+'Q27'!F11/'Q4'!G11*100</f>
        <v>44.241283499148516</v>
      </c>
      <c r="G11" s="118">
        <f>+'Q27'!G11/'Q4'!H11*100</f>
        <v>28.216851730894838</v>
      </c>
      <c r="H11" s="14"/>
      <c r="I11" s="14"/>
    </row>
    <row r="12" spans="2:9" s="100" customFormat="1" ht="14.1" hidden="1" customHeight="1" outlineLevel="1" x14ac:dyDescent="0.25">
      <c r="B12" s="101" t="s">
        <v>293</v>
      </c>
      <c r="C12" s="118">
        <f>+'Q27'!C12/'Q4'!D12*100</f>
        <v>50</v>
      </c>
      <c r="D12" s="118">
        <f>+'Q27'!D12/'Q4'!E12*100</f>
        <v>48.304405874499338</v>
      </c>
      <c r="E12" s="118">
        <f>+'Q27'!E12/'Q4'!F12*100</f>
        <v>54.969961769524843</v>
      </c>
      <c r="F12" s="118">
        <f>+'Q27'!F12/'Q4'!G12*100</f>
        <v>51.197788697788695</v>
      </c>
      <c r="G12" s="118">
        <f>+'Q27'!G12/'Q4'!H12*100</f>
        <v>27.247956403269757</v>
      </c>
      <c r="H12" s="14"/>
      <c r="I12" s="14"/>
    </row>
    <row r="13" spans="2:9" s="100" customFormat="1" ht="14.1" hidden="1" customHeight="1" outlineLevel="1" x14ac:dyDescent="0.25">
      <c r="B13" s="101" t="s">
        <v>294</v>
      </c>
      <c r="C13" s="158" t="s">
        <v>100</v>
      </c>
      <c r="D13" s="118">
        <f>+'Q27'!D13/'Q4'!E13*100</f>
        <v>75.757575757575751</v>
      </c>
      <c r="E13" s="118">
        <f>+'Q27'!E13/'Q4'!F13*100</f>
        <v>72.727272727272734</v>
      </c>
      <c r="F13" s="118">
        <f>+'Q27'!F13/'Q4'!G13*100</f>
        <v>60.975609756097562</v>
      </c>
      <c r="G13" s="158" t="s">
        <v>100</v>
      </c>
      <c r="H13" s="14"/>
      <c r="I13" s="14"/>
    </row>
    <row r="14" spans="2:9" s="100" customFormat="1" ht="14.1" hidden="1" customHeight="1" outlineLevel="1" x14ac:dyDescent="0.25">
      <c r="B14" s="101" t="s">
        <v>295</v>
      </c>
      <c r="C14" s="118">
        <f>+'Q27'!C14/'Q4'!D14*100</f>
        <v>42.857142857142854</v>
      </c>
      <c r="D14" s="118">
        <f>+'Q27'!D14/'Q4'!E14*100</f>
        <v>48.951307400905478</v>
      </c>
      <c r="E14" s="118">
        <f>+'Q27'!E14/'Q4'!F14*100</f>
        <v>47.9125466930345</v>
      </c>
      <c r="F14" s="118">
        <f>+'Q27'!F14/'Q4'!G14*100</f>
        <v>40.983606557377051</v>
      </c>
      <c r="G14" s="118">
        <f>+'Q27'!G14/'Q4'!H14*100</f>
        <v>24.894514767932492</v>
      </c>
      <c r="H14" s="14"/>
      <c r="I14" s="14"/>
    </row>
    <row r="15" spans="2:9" s="100" customFormat="1" ht="14.1" hidden="1" customHeight="1" outlineLevel="1" x14ac:dyDescent="0.25">
      <c r="B15" s="101" t="s">
        <v>296</v>
      </c>
      <c r="C15" s="158" t="s">
        <v>100</v>
      </c>
      <c r="D15" s="118">
        <f>+'Q27'!D15/'Q4'!E15*100</f>
        <v>34.031630371781077</v>
      </c>
      <c r="E15" s="118">
        <f>+'Q27'!E15/'Q4'!F15*100</f>
        <v>31.071997782551453</v>
      </c>
      <c r="F15" s="118">
        <f>+'Q27'!F15/'Q4'!G15*100</f>
        <v>28.601801897573552</v>
      </c>
      <c r="G15" s="118">
        <f>+'Q27'!G15/'Q4'!H15*100</f>
        <v>23.853211009174313</v>
      </c>
      <c r="H15" s="14"/>
      <c r="I15" s="14"/>
    </row>
    <row r="16" spans="2:9" s="100" customFormat="1" ht="14.1" hidden="1" customHeight="1" outlineLevel="1" x14ac:dyDescent="0.25">
      <c r="B16" s="101" t="s">
        <v>297</v>
      </c>
      <c r="C16" s="118">
        <f>+'Q27'!C16/'Q4'!D16*100</f>
        <v>10</v>
      </c>
      <c r="D16" s="118">
        <f>+'Q27'!D16/'Q4'!E16*100</f>
        <v>42.208149779735685</v>
      </c>
      <c r="E16" s="118">
        <f>+'Q27'!E16/'Q4'!F16*100</f>
        <v>34.969474969474966</v>
      </c>
      <c r="F16" s="118">
        <f>+'Q27'!F16/'Q4'!G16*100</f>
        <v>29.814408301736179</v>
      </c>
      <c r="G16" s="118">
        <f>+'Q27'!G16/'Q4'!H16*100</f>
        <v>22.463768115942027</v>
      </c>
      <c r="H16" s="14"/>
      <c r="I16" s="14"/>
    </row>
    <row r="17" spans="2:9" s="100" customFormat="1" ht="14.1" hidden="1" customHeight="1" outlineLevel="1" x14ac:dyDescent="0.25">
      <c r="B17" s="101" t="s">
        <v>298</v>
      </c>
      <c r="C17" s="158" t="s">
        <v>100</v>
      </c>
      <c r="D17" s="118">
        <f>+'Q27'!D17/'Q4'!E17*100</f>
        <v>52.012383900928796</v>
      </c>
      <c r="E17" s="118">
        <f>+'Q27'!E17/'Q4'!F17*100</f>
        <v>50.918257111991359</v>
      </c>
      <c r="F17" s="118">
        <f>+'Q27'!F17/'Q4'!G17*100</f>
        <v>44.528875379939208</v>
      </c>
      <c r="G17" s="118">
        <f>+'Q27'!G17/'Q4'!H17*100</f>
        <v>28.21869488536155</v>
      </c>
      <c r="H17" s="14"/>
      <c r="I17" s="14"/>
    </row>
    <row r="18" spans="2:9" s="100" customFormat="1" ht="14.1" hidden="1" customHeight="1" outlineLevel="1" x14ac:dyDescent="0.25">
      <c r="B18" s="101" t="s">
        <v>299</v>
      </c>
      <c r="C18" s="118">
        <f>+'Q27'!C18/'Q4'!D18*100</f>
        <v>66.666666666666657</v>
      </c>
      <c r="D18" s="118">
        <f>+'Q27'!D18/'Q4'!E18*100</f>
        <v>74.39150699119628</v>
      </c>
      <c r="E18" s="118">
        <f>+'Q27'!E18/'Q4'!F18*100</f>
        <v>74.933262146289366</v>
      </c>
      <c r="F18" s="118">
        <f>+'Q27'!F18/'Q4'!G18*100</f>
        <v>67.881824464409121</v>
      </c>
      <c r="G18" s="118">
        <f>+'Q27'!G18/'Q4'!H18*100</f>
        <v>48.051948051948052</v>
      </c>
      <c r="H18" s="14"/>
      <c r="I18" s="14"/>
    </row>
    <row r="19" spans="2:9" s="100" customFormat="1" ht="14.1" hidden="1" customHeight="1" outlineLevel="1" x14ac:dyDescent="0.25">
      <c r="B19" s="101" t="s">
        <v>300</v>
      </c>
      <c r="C19" s="118">
        <f>+'Q27'!C19/'Q4'!D19*100</f>
        <v>100</v>
      </c>
      <c r="D19" s="118">
        <f>+'Q27'!D19/'Q4'!E19*100</f>
        <v>37.286112216474329</v>
      </c>
      <c r="E19" s="118">
        <f>+'Q27'!E19/'Q4'!F19*100</f>
        <v>37.875904073087177</v>
      </c>
      <c r="F19" s="118">
        <f>+'Q27'!F19/'Q4'!G19*100</f>
        <v>38.205854579792259</v>
      </c>
      <c r="G19" s="118">
        <f>+'Q27'!G19/'Q4'!H19*100</f>
        <v>16.393442622950818</v>
      </c>
      <c r="H19" s="14"/>
      <c r="I19" s="14"/>
    </row>
    <row r="20" spans="2:9" s="100" customFormat="1" ht="14.1" hidden="1" customHeight="1" outlineLevel="1" x14ac:dyDescent="0.25">
      <c r="B20" s="101" t="s">
        <v>301</v>
      </c>
      <c r="C20" s="158" t="s">
        <v>100</v>
      </c>
      <c r="D20" s="118">
        <f>+'Q27'!D20/'Q4'!E20*100</f>
        <v>82.35294117647058</v>
      </c>
      <c r="E20" s="118">
        <f>+'Q27'!E20/'Q4'!F20*100</f>
        <v>77.049180327868854</v>
      </c>
      <c r="F20" s="118">
        <f>+'Q27'!F20/'Q4'!G20*100</f>
        <v>69.210866752910732</v>
      </c>
      <c r="G20" s="118">
        <f>+'Q27'!G20/'Q4'!H20*100</f>
        <v>71.428571428571431</v>
      </c>
      <c r="H20" s="14"/>
      <c r="I20" s="14"/>
    </row>
    <row r="21" spans="2:9" s="100" customFormat="1" ht="14.1" hidden="1" customHeight="1" outlineLevel="1" x14ac:dyDescent="0.25">
      <c r="B21" s="101" t="s">
        <v>302</v>
      </c>
      <c r="C21" s="118">
        <f>+'Q27'!C21/'Q4'!D21*100</f>
        <v>100</v>
      </c>
      <c r="D21" s="118">
        <f>+'Q27'!D21/'Q4'!E21*100</f>
        <v>73.096721755621786</v>
      </c>
      <c r="E21" s="118">
        <f>+'Q27'!E21/'Q4'!F21*100</f>
        <v>74.286476393704987</v>
      </c>
      <c r="F21" s="118">
        <f>+'Q27'!F21/'Q4'!G21*100</f>
        <v>69.737556561085981</v>
      </c>
      <c r="G21" s="118">
        <f>+'Q27'!G21/'Q4'!H21*100</f>
        <v>49.626865671641788</v>
      </c>
      <c r="H21" s="14"/>
      <c r="I21" s="14"/>
    </row>
    <row r="22" spans="2:9" s="100" customFormat="1" ht="14.1" hidden="1" customHeight="1" outlineLevel="1" x14ac:dyDescent="0.25">
      <c r="B22" s="101" t="s">
        <v>303</v>
      </c>
      <c r="C22" s="118">
        <f>+'Q27'!C22/'Q4'!D22*100</f>
        <v>50</v>
      </c>
      <c r="D22" s="118">
        <f>+'Q27'!D22/'Q4'!E22*100</f>
        <v>80.562229697260932</v>
      </c>
      <c r="E22" s="118">
        <f>+'Q27'!E22/'Q4'!F22*100</f>
        <v>82.966666666666669</v>
      </c>
      <c r="F22" s="118">
        <f>+'Q27'!F22/'Q4'!G22*100</f>
        <v>78.249859313449633</v>
      </c>
      <c r="G22" s="118">
        <f>+'Q27'!G22/'Q4'!H22*100</f>
        <v>64</v>
      </c>
      <c r="H22" s="14"/>
      <c r="I22" s="14"/>
    </row>
    <row r="23" spans="2:9" s="100" customFormat="1" ht="14.1" hidden="1" customHeight="1" outlineLevel="1" x14ac:dyDescent="0.25">
      <c r="B23" s="101" t="s">
        <v>304</v>
      </c>
      <c r="C23" s="118">
        <f>+'Q27'!C23/'Q4'!D23*100</f>
        <v>20</v>
      </c>
      <c r="D23" s="118">
        <f>+'Q27'!D23/'Q4'!E23*100</f>
        <v>65.068257428014221</v>
      </c>
      <c r="E23" s="118">
        <f>+'Q27'!E23/'Q4'!F23*100</f>
        <v>67.927652528340346</v>
      </c>
      <c r="F23" s="118">
        <f>+'Q27'!F23/'Q4'!G23*100</f>
        <v>58.2257621532546</v>
      </c>
      <c r="G23" s="118">
        <f>+'Q27'!G23/'Q4'!H23*100</f>
        <v>28.918918918918919</v>
      </c>
      <c r="H23" s="14"/>
      <c r="I23" s="14"/>
    </row>
    <row r="24" spans="2:9" s="100" customFormat="1" ht="14.1" hidden="1" customHeight="1" outlineLevel="1" x14ac:dyDescent="0.25">
      <c r="B24" s="101" t="s">
        <v>305</v>
      </c>
      <c r="C24" s="118">
        <f>+'Q27'!C24/'Q4'!D24*100</f>
        <v>33.333333333333329</v>
      </c>
      <c r="D24" s="118">
        <f>+'Q27'!D24/'Q4'!E24*100</f>
        <v>48.745046235138709</v>
      </c>
      <c r="E24" s="118">
        <f>+'Q27'!E24/'Q4'!F24*100</f>
        <v>47.416916865099907</v>
      </c>
      <c r="F24" s="118">
        <f>+'Q27'!F24/'Q4'!G24*100</f>
        <v>41.432328545417761</v>
      </c>
      <c r="G24" s="118">
        <f>+'Q27'!G24/'Q4'!H24*100</f>
        <v>25.354107648725211</v>
      </c>
      <c r="H24" s="14"/>
      <c r="I24" s="14"/>
    </row>
    <row r="25" spans="2:9" s="100" customFormat="1" ht="14.1" hidden="1" customHeight="1" outlineLevel="1" x14ac:dyDescent="0.25">
      <c r="B25" s="101" t="s">
        <v>306</v>
      </c>
      <c r="C25" s="118">
        <f>+'Q27'!C25/'Q4'!D25*100</f>
        <v>100</v>
      </c>
      <c r="D25" s="118">
        <f>+'Q27'!D25/'Q4'!E25*100</f>
        <v>68.937875751503014</v>
      </c>
      <c r="E25" s="118">
        <f>+'Q27'!E25/'Q4'!F25*100</f>
        <v>71.31181038005721</v>
      </c>
      <c r="F25" s="118">
        <f>+'Q27'!F25/'Q4'!G25*100</f>
        <v>63.469087340529931</v>
      </c>
      <c r="G25" s="118">
        <f>+'Q27'!G25/'Q4'!H25*100</f>
        <v>36.87943262411347</v>
      </c>
      <c r="H25" s="14"/>
      <c r="I25" s="14"/>
    </row>
    <row r="26" spans="2:9" s="100" customFormat="1" ht="14.1" hidden="1" customHeight="1" outlineLevel="1" x14ac:dyDescent="0.25">
      <c r="B26" s="101" t="s">
        <v>307</v>
      </c>
      <c r="C26" s="118">
        <f>+'Q27'!C26/'Q4'!D26*100</f>
        <v>44.444444444444443</v>
      </c>
      <c r="D26" s="118">
        <f>+'Q27'!D26/'Q4'!E26*100</f>
        <v>45.462395980530694</v>
      </c>
      <c r="E26" s="118">
        <f>+'Q27'!E26/'Q4'!F26*100</f>
        <v>43.468171269964053</v>
      </c>
      <c r="F26" s="118">
        <f>+'Q27'!F26/'Q4'!G26*100</f>
        <v>39.457929041200934</v>
      </c>
      <c r="G26" s="118">
        <f>+'Q27'!G26/'Q4'!H26*100</f>
        <v>22.488317757009348</v>
      </c>
      <c r="H26" s="14"/>
      <c r="I26" s="14"/>
    </row>
    <row r="27" spans="2:9" s="100" customFormat="1" ht="14.1" hidden="1" customHeight="1" outlineLevel="1" x14ac:dyDescent="0.25">
      <c r="B27" s="101" t="s">
        <v>308</v>
      </c>
      <c r="C27" s="158" t="s">
        <v>100</v>
      </c>
      <c r="D27" s="118">
        <f>+'Q27'!D27/'Q4'!E27*100</f>
        <v>74.365384615384613</v>
      </c>
      <c r="E27" s="118">
        <f>+'Q27'!E27/'Q4'!F27*100</f>
        <v>77.331723513431939</v>
      </c>
      <c r="F27" s="118">
        <f>+'Q27'!F27/'Q4'!G27*100</f>
        <v>78.590078328981733</v>
      </c>
      <c r="G27" s="118">
        <f>+'Q27'!G27/'Q4'!H27*100</f>
        <v>59.259259259259252</v>
      </c>
      <c r="H27" s="14"/>
      <c r="I27" s="14"/>
    </row>
    <row r="28" spans="2:9" s="100" customFormat="1" ht="14.1" hidden="1" customHeight="1" outlineLevel="1" x14ac:dyDescent="0.25">
      <c r="B28" s="101" t="s">
        <v>309</v>
      </c>
      <c r="C28" s="118">
        <f>+'Q27'!C28/'Q4'!D28*100</f>
        <v>100</v>
      </c>
      <c r="D28" s="118">
        <f>+'Q27'!D28/'Q4'!E28*100</f>
        <v>67.704413274033527</v>
      </c>
      <c r="E28" s="118">
        <f>+'Q27'!E28/'Q4'!F28*100</f>
        <v>65.496965098634291</v>
      </c>
      <c r="F28" s="118">
        <f>+'Q27'!F28/'Q4'!G28*100</f>
        <v>58.81835323695789</v>
      </c>
      <c r="G28" s="118">
        <f>+'Q27'!G28/'Q4'!H28*100</f>
        <v>32.704402515723267</v>
      </c>
      <c r="H28" s="14"/>
      <c r="I28" s="14"/>
    </row>
    <row r="29" spans="2:9" s="100" customFormat="1" ht="14.1" hidden="1" customHeight="1" outlineLevel="1" x14ac:dyDescent="0.25">
      <c r="B29" s="101" t="s">
        <v>310</v>
      </c>
      <c r="C29" s="118">
        <f>+'Q27'!C29/'Q4'!D29*100</f>
        <v>70</v>
      </c>
      <c r="D29" s="118">
        <f>+'Q27'!D29/'Q4'!E29*100</f>
        <v>61.678211998431578</v>
      </c>
      <c r="E29" s="118">
        <f>+'Q27'!E29/'Q4'!F29*100</f>
        <v>59.932225270292072</v>
      </c>
      <c r="F29" s="118">
        <f>+'Q27'!F29/'Q4'!G29*100</f>
        <v>52.736418511066397</v>
      </c>
      <c r="G29" s="118">
        <f>+'Q27'!G29/'Q4'!H29*100</f>
        <v>34.990439770554495</v>
      </c>
      <c r="H29" s="14"/>
      <c r="I29" s="14"/>
    </row>
    <row r="30" spans="2:9" s="100" customFormat="1" ht="14.1" hidden="1" customHeight="1" outlineLevel="1" x14ac:dyDescent="0.25">
      <c r="B30" s="101" t="s">
        <v>311</v>
      </c>
      <c r="C30" s="158" t="s">
        <v>100</v>
      </c>
      <c r="D30" s="118">
        <f>+'Q27'!D30/'Q4'!E30*100</f>
        <v>71.602879878741945</v>
      </c>
      <c r="E30" s="118">
        <f>+'Q27'!E30/'Q4'!F30*100</f>
        <v>70.126740449839346</v>
      </c>
      <c r="F30" s="118">
        <f>+'Q27'!F30/'Q4'!G30*100</f>
        <v>68.166129123521756</v>
      </c>
      <c r="G30" s="118">
        <f>+'Q27'!G30/'Q4'!H30*100</f>
        <v>44.131455399061032</v>
      </c>
      <c r="H30" s="14"/>
      <c r="I30" s="14"/>
    </row>
    <row r="31" spans="2:9" s="100" customFormat="1" ht="14.1" hidden="1" customHeight="1" outlineLevel="1" x14ac:dyDescent="0.25">
      <c r="B31" s="101" t="s">
        <v>312</v>
      </c>
      <c r="C31" s="118">
        <f>+'Q27'!C31/'Q4'!D31*100</f>
        <v>100</v>
      </c>
      <c r="D31" s="118">
        <f>+'Q27'!D31/'Q4'!E31*100</f>
        <v>71.428571428571431</v>
      </c>
      <c r="E31" s="118">
        <f>+'Q27'!E31/'Q4'!F31*100</f>
        <v>69.140271493212666</v>
      </c>
      <c r="F31" s="118">
        <f>+'Q27'!F31/'Q4'!G31*100</f>
        <v>55.058823529411761</v>
      </c>
      <c r="G31" s="118">
        <f>+'Q27'!G31/'Q4'!H31*100</f>
        <v>25.531914893617021</v>
      </c>
      <c r="H31" s="14"/>
      <c r="I31" s="14"/>
    </row>
    <row r="32" spans="2:9" s="100" customFormat="1" ht="14.1" hidden="1" customHeight="1" outlineLevel="1" x14ac:dyDescent="0.25">
      <c r="B32" s="101" t="s">
        <v>313</v>
      </c>
      <c r="C32" s="158" t="s">
        <v>100</v>
      </c>
      <c r="D32" s="118">
        <f>+'Q27'!D32/'Q4'!E32*100</f>
        <v>36.383644156145024</v>
      </c>
      <c r="E32" s="118">
        <f>+'Q27'!E32/'Q4'!F32*100</f>
        <v>34.238659347009538</v>
      </c>
      <c r="F32" s="118">
        <f>+'Q27'!F32/'Q4'!G32*100</f>
        <v>27.233782129742963</v>
      </c>
      <c r="G32" s="118">
        <f>+'Q27'!G32/'Q4'!H32*100</f>
        <v>18.671454219030519</v>
      </c>
      <c r="H32" s="14"/>
      <c r="I32" s="14"/>
    </row>
    <row r="33" spans="2:9" s="100" customFormat="1" ht="14.1" hidden="1" customHeight="1" outlineLevel="1" x14ac:dyDescent="0.25">
      <c r="B33" s="101" t="s">
        <v>314</v>
      </c>
      <c r="C33" s="158" t="s">
        <v>100</v>
      </c>
      <c r="D33" s="118">
        <f>+'Q27'!D33/'Q4'!E33*100</f>
        <v>57.807106598984767</v>
      </c>
      <c r="E33" s="118">
        <f>+'Q27'!E33/'Q4'!F33*100</f>
        <v>56.742815033161385</v>
      </c>
      <c r="F33" s="118">
        <f>+'Q27'!F33/'Q4'!G33*100</f>
        <v>47.531410369846043</v>
      </c>
      <c r="G33" s="118">
        <f>+'Q27'!G33/'Q4'!H33*100</f>
        <v>24.786324786324787</v>
      </c>
      <c r="H33" s="14"/>
      <c r="I33" s="14"/>
    </row>
    <row r="34" spans="2:9" s="100" customFormat="1" ht="14.1" hidden="1" customHeight="1" outlineLevel="1" x14ac:dyDescent="0.25">
      <c r="B34" s="101" t="s">
        <v>315</v>
      </c>
      <c r="C34" s="118">
        <f>+'Q27'!C34/'Q4'!D34*100</f>
        <v>16.666666666666664</v>
      </c>
      <c r="D34" s="118">
        <f>+'Q27'!D34/'Q4'!E34*100</f>
        <v>44.40683182028004</v>
      </c>
      <c r="E34" s="118">
        <f>+'Q27'!E34/'Q4'!F34*100</f>
        <v>48.104766552789982</v>
      </c>
      <c r="F34" s="118">
        <f>+'Q27'!F34/'Q4'!G34*100</f>
        <v>40.710577216736233</v>
      </c>
      <c r="G34" s="118">
        <f>+'Q27'!G34/'Q4'!H34*100</f>
        <v>23.605947955390334</v>
      </c>
      <c r="H34" s="14"/>
      <c r="I34" s="14"/>
    </row>
    <row r="35" spans="2:9" s="1" customFormat="1" ht="14.1" customHeight="1" collapsed="1" x14ac:dyDescent="0.2">
      <c r="B35" s="102" t="s">
        <v>57</v>
      </c>
      <c r="C35" s="144" t="s">
        <v>100</v>
      </c>
      <c r="D35" s="20">
        <f>+'Q27'!D35/'Q4'!E35*100</f>
        <v>86.025998142989792</v>
      </c>
      <c r="E35" s="20">
        <f>+'Q27'!E35/'Q4'!F35*100</f>
        <v>83.55481727574751</v>
      </c>
      <c r="F35" s="20">
        <f>+'Q27'!F35/'Q4'!G35*100</f>
        <v>84.962673302523996</v>
      </c>
      <c r="G35" s="20">
        <f>+'Q27'!G35/'Q4'!H35*100</f>
        <v>77.24867724867724</v>
      </c>
      <c r="H35" s="80"/>
    </row>
    <row r="36" spans="2:9" s="1" customFormat="1" ht="14.1" customHeight="1" x14ac:dyDescent="0.2">
      <c r="B36" s="102" t="s">
        <v>58</v>
      </c>
      <c r="C36" s="20">
        <f>+'Q27'!C36/'Q4'!D36*100</f>
        <v>100</v>
      </c>
      <c r="D36" s="20">
        <f>+'Q27'!D36/'Q4'!E36*100</f>
        <v>67.865943814687029</v>
      </c>
      <c r="E36" s="20">
        <f>+'Q27'!E36/'Q4'!F36*100</f>
        <v>71.177437713418485</v>
      </c>
      <c r="F36" s="20">
        <f>+'Q27'!F36/'Q4'!G36*100</f>
        <v>65.642173824547129</v>
      </c>
      <c r="G36" s="20">
        <f>+'Q27'!G36/'Q4'!H36*100</f>
        <v>47.949526813880126</v>
      </c>
      <c r="H36" s="80"/>
    </row>
    <row r="37" spans="2:9" s="1" customFormat="1" ht="14.1" customHeight="1" x14ac:dyDescent="0.2">
      <c r="B37" s="104" t="s">
        <v>49</v>
      </c>
      <c r="C37" s="20">
        <f>+'Q27'!C37/'Q4'!D37*100</f>
        <v>23.52941176470588</v>
      </c>
      <c r="D37" s="20">
        <f>+'Q27'!D37/'Q4'!E37*100</f>
        <v>27.193571793286932</v>
      </c>
      <c r="E37" s="20">
        <f>+'Q27'!E37/'Q4'!F37*100</f>
        <v>28.475355779243316</v>
      </c>
      <c r="F37" s="20">
        <f>+'Q27'!F37/'Q4'!G37*100</f>
        <v>27.368667727937552</v>
      </c>
      <c r="G37" s="20">
        <f>+'Q27'!G37/'Q4'!H37*100</f>
        <v>20.904794058068873</v>
      </c>
      <c r="H37" s="79"/>
    </row>
    <row r="38" spans="2:9" s="1" customFormat="1" ht="14.1" customHeight="1" x14ac:dyDescent="0.2">
      <c r="B38" s="102" t="s">
        <v>50</v>
      </c>
      <c r="C38" s="20">
        <f>+'Q27'!C38/'Q4'!D38*100</f>
        <v>24.444444444444443</v>
      </c>
      <c r="D38" s="20">
        <f>+'Q27'!D38/'Q4'!E38*100</f>
        <v>49.408690300683858</v>
      </c>
      <c r="E38" s="20">
        <f>+'Q27'!E38/'Q4'!F38*100</f>
        <v>46.523739663910376</v>
      </c>
      <c r="F38" s="20">
        <f>+'Q27'!F38/'Q4'!G38*100</f>
        <v>38.547400318367501</v>
      </c>
      <c r="G38" s="20">
        <f>+'Q27'!G38/'Q4'!H38*100</f>
        <v>18.828880045480386</v>
      </c>
      <c r="H38" s="79"/>
    </row>
    <row r="39" spans="2:9" s="1" customFormat="1" ht="14.1" hidden="1" customHeight="1" outlineLevel="1" x14ac:dyDescent="0.2">
      <c r="B39" s="101" t="s">
        <v>316</v>
      </c>
      <c r="C39" s="118">
        <f>+'Q27'!C39/'Q4'!D39*100</f>
        <v>23.076923076923077</v>
      </c>
      <c r="D39" s="118">
        <f>+'Q27'!D39/'Q4'!E39*100</f>
        <v>30.493395669738092</v>
      </c>
      <c r="E39" s="118">
        <f>+'Q27'!E39/'Q4'!F39*100</f>
        <v>31.625019894954637</v>
      </c>
      <c r="F39" s="118">
        <f>+'Q27'!F39/'Q4'!G39*100</f>
        <v>28.890254552511564</v>
      </c>
      <c r="G39" s="118">
        <f>+'Q27'!G39/'Q4'!H39*100</f>
        <v>12.358642972536348</v>
      </c>
    </row>
    <row r="40" spans="2:9" s="1" customFormat="1" ht="14.1" hidden="1" customHeight="1" outlineLevel="1" x14ac:dyDescent="0.2">
      <c r="B40" s="101" t="s">
        <v>317</v>
      </c>
      <c r="C40" s="118">
        <f>+'Q27'!C40/'Q4'!D40*100</f>
        <v>22.727272727272727</v>
      </c>
      <c r="D40" s="118">
        <f>+'Q27'!D40/'Q4'!E40*100</f>
        <v>42.319022250078348</v>
      </c>
      <c r="E40" s="118">
        <f>+'Q27'!E40/'Q4'!F40*100</f>
        <v>43.789103094314015</v>
      </c>
      <c r="F40" s="118">
        <f>+'Q27'!F40/'Q4'!G40*100</f>
        <v>38.633289082748597</v>
      </c>
      <c r="G40" s="118">
        <f>+'Q27'!G40/'Q4'!H40*100</f>
        <v>22.031590413943356</v>
      </c>
    </row>
    <row r="41" spans="2:9" s="1" customFormat="1" ht="14.1" hidden="1" customHeight="1" outlineLevel="1" x14ac:dyDescent="0.2">
      <c r="B41" s="101" t="s">
        <v>318</v>
      </c>
      <c r="C41" s="118">
        <f>+'Q27'!C41/'Q4'!D41*100</f>
        <v>25</v>
      </c>
      <c r="D41" s="118">
        <f>+'Q27'!D41/'Q4'!E41*100</f>
        <v>54.522764321128783</v>
      </c>
      <c r="E41" s="118">
        <f>+'Q27'!E41/'Q4'!F41*100</f>
        <v>51.404240114340162</v>
      </c>
      <c r="F41" s="118">
        <f>+'Q27'!F41/'Q4'!G41*100</f>
        <v>41.5080363665882</v>
      </c>
      <c r="G41" s="118">
        <f>+'Q27'!G41/'Q4'!H41*100</f>
        <v>17.863577863577866</v>
      </c>
    </row>
    <row r="42" spans="2:9" ht="14.1" customHeight="1" collapsed="1" x14ac:dyDescent="0.2">
      <c r="B42" s="10" t="s">
        <v>51</v>
      </c>
      <c r="C42" s="20">
        <f>+'Q27'!C42/'Q4'!D42*100</f>
        <v>28.571428571428569</v>
      </c>
      <c r="D42" s="20">
        <f>+'Q27'!D42/'Q4'!E42*100</f>
        <v>46.600961096997338</v>
      </c>
      <c r="E42" s="20">
        <f>+'Q27'!E42/'Q4'!F42*100</f>
        <v>49.896009673518741</v>
      </c>
      <c r="F42" s="20">
        <f>+'Q27'!F42/'Q4'!G42*100</f>
        <v>47.722666537215261</v>
      </c>
      <c r="G42" s="20">
        <f>+'Q27'!G42/'Q4'!H42*100</f>
        <v>24.227093872962339</v>
      </c>
    </row>
    <row r="43" spans="2:9" ht="14.1" customHeight="1" x14ac:dyDescent="0.2">
      <c r="B43" s="10" t="s">
        <v>52</v>
      </c>
      <c r="C43" s="20">
        <f>+'Q27'!C43/'Q4'!D43*100</f>
        <v>43.692870201096888</v>
      </c>
      <c r="D43" s="20">
        <f>+'Q27'!D43/'Q4'!E43*100</f>
        <v>30.699645991875474</v>
      </c>
      <c r="E43" s="20">
        <f>+'Q27'!E43/'Q4'!F43*100</f>
        <v>27.286049726057055</v>
      </c>
      <c r="F43" s="20">
        <f>+'Q27'!F43/'Q4'!G43*100</f>
        <v>27.127629123301162</v>
      </c>
      <c r="G43" s="20">
        <f>+'Q27'!G43/'Q4'!H43*100</f>
        <v>20.487986589681505</v>
      </c>
    </row>
    <row r="44" spans="2:9" ht="14.1" customHeight="1" x14ac:dyDescent="0.2">
      <c r="B44" s="10" t="s">
        <v>61</v>
      </c>
      <c r="C44" s="20">
        <f>+'Q27'!C44/'Q4'!D44*100</f>
        <v>50</v>
      </c>
      <c r="D44" s="20">
        <f>+'Q27'!D44/'Q4'!E44*100</f>
        <v>53.965798316531924</v>
      </c>
      <c r="E44" s="20">
        <f>+'Q27'!E44/'Q4'!F44*100</f>
        <v>54.076817558299041</v>
      </c>
      <c r="F44" s="20">
        <f>+'Q27'!F44/'Q4'!G44*100</f>
        <v>51.836040216550657</v>
      </c>
      <c r="G44" s="20">
        <f>+'Q27'!G44/'Q4'!H44*100</f>
        <v>23.268206039076379</v>
      </c>
    </row>
    <row r="45" spans="2:9" ht="14.1" customHeight="1" x14ac:dyDescent="0.2">
      <c r="B45" s="10" t="s">
        <v>60</v>
      </c>
      <c r="C45" s="144" t="s">
        <v>100</v>
      </c>
      <c r="D45" s="20">
        <f>+'Q27'!D45/'Q4'!E45*100</f>
        <v>73.544763417678425</v>
      </c>
      <c r="E45" s="20">
        <f>+'Q27'!E45/'Q4'!F45*100</f>
        <v>77.644628099173545</v>
      </c>
      <c r="F45" s="20">
        <f>+'Q27'!F45/'Q4'!G45*100</f>
        <v>78.176386291321563</v>
      </c>
      <c r="G45" s="20">
        <f>+'Q27'!G45/'Q4'!H45*100</f>
        <v>36.273115220483646</v>
      </c>
    </row>
    <row r="46" spans="2:9" ht="14.1" customHeight="1" x14ac:dyDescent="0.2">
      <c r="B46" s="10" t="s">
        <v>59</v>
      </c>
      <c r="C46" s="144" t="s">
        <v>100</v>
      </c>
      <c r="D46" s="20">
        <f>+'Q27'!D46/'Q4'!E46*100</f>
        <v>23.530110464425704</v>
      </c>
      <c r="E46" s="20">
        <f>+'Q27'!E46/'Q4'!F46*100</f>
        <v>23.072274595117236</v>
      </c>
      <c r="F46" s="20">
        <f>+'Q27'!F46/'Q4'!G46*100</f>
        <v>19.698128955971342</v>
      </c>
      <c r="G46" s="20">
        <f>+'Q27'!G46/'Q4'!H46*100</f>
        <v>8.7604846225535873</v>
      </c>
    </row>
    <row r="47" spans="2:9" ht="14.1" customHeight="1" x14ac:dyDescent="0.2">
      <c r="B47" s="10" t="s">
        <v>62</v>
      </c>
      <c r="C47" s="20">
        <f>+'Q27'!C47/'Q4'!D47*100</f>
        <v>23.076923076923077</v>
      </c>
      <c r="D47" s="20">
        <f>+'Q27'!D47/'Q4'!E47*100</f>
        <v>48.658171021040218</v>
      </c>
      <c r="E47" s="20">
        <f>+'Q27'!E47/'Q4'!F47*100</f>
        <v>44.668961414244436</v>
      </c>
      <c r="F47" s="20">
        <f>+'Q27'!F47/'Q4'!G47*100</f>
        <v>38.744601099758356</v>
      </c>
      <c r="G47" s="20">
        <f>+'Q27'!G47/'Q4'!H47*100</f>
        <v>21.488331131660061</v>
      </c>
    </row>
    <row r="48" spans="2:9" ht="14.1" customHeight="1" x14ac:dyDescent="0.2">
      <c r="B48" s="10" t="s">
        <v>63</v>
      </c>
      <c r="C48" s="20">
        <f>+'Q27'!C48/'Q4'!D48*100</f>
        <v>8.4337349397590362</v>
      </c>
      <c r="D48" s="20">
        <f>+'Q27'!D48/'Q4'!E48*100</f>
        <v>33.913399282740031</v>
      </c>
      <c r="E48" s="20">
        <f>+'Q27'!E48/'Q4'!F48*100</f>
        <v>34.748053973164325</v>
      </c>
      <c r="F48" s="20">
        <f>+'Q27'!F48/'Q4'!G48*100</f>
        <v>31.920580021084948</v>
      </c>
      <c r="G48" s="20">
        <f>+'Q27'!G48/'Q4'!H48*100</f>
        <v>24.064403829416882</v>
      </c>
    </row>
    <row r="49" spans="2:7" ht="14.1" customHeight="1" x14ac:dyDescent="0.2">
      <c r="B49" s="10" t="s">
        <v>69</v>
      </c>
      <c r="C49" s="144" t="s">
        <v>100</v>
      </c>
      <c r="D49" s="20">
        <f>+'Q27'!D49/'Q4'!E49*100</f>
        <v>36.37187386734324</v>
      </c>
      <c r="E49" s="20">
        <f>+'Q27'!E49/'Q4'!F49*100</f>
        <v>42.45413637937002</v>
      </c>
      <c r="F49" s="20">
        <f>+'Q27'!F49/'Q4'!G49*100</f>
        <v>36.161473087818699</v>
      </c>
      <c r="G49" s="20">
        <f>+'Q27'!G49/'Q4'!H49*100</f>
        <v>20.600858369098713</v>
      </c>
    </row>
    <row r="50" spans="2:7" ht="14.1" customHeight="1" x14ac:dyDescent="0.2">
      <c r="B50" s="10" t="s">
        <v>64</v>
      </c>
      <c r="C50" s="20">
        <f>+'Q27'!C50/'Q4'!D50*100</f>
        <v>20</v>
      </c>
      <c r="D50" s="20">
        <f>+'Q27'!D50/'Q4'!E50*100</f>
        <v>31.879958606416004</v>
      </c>
      <c r="E50" s="20">
        <f>+'Q27'!E50/'Q4'!F50*100</f>
        <v>34.153269024651664</v>
      </c>
      <c r="F50" s="20">
        <f>+'Q27'!F50/'Q4'!G50*100</f>
        <v>33.138868632149183</v>
      </c>
      <c r="G50" s="20">
        <f>+'Q27'!G50/'Q4'!H50*100</f>
        <v>20.915841584158414</v>
      </c>
    </row>
    <row r="51" spans="2:7" ht="14.1" customHeight="1" x14ac:dyDescent="0.2">
      <c r="B51" s="10" t="s">
        <v>65</v>
      </c>
      <c r="C51" s="20">
        <f>+'Q27'!C51/'Q4'!D51*100</f>
        <v>30</v>
      </c>
      <c r="D51" s="20">
        <f>+'Q27'!D51/'Q4'!E51*100</f>
        <v>42.88173223239454</v>
      </c>
      <c r="E51" s="20">
        <f>+'Q27'!E51/'Q4'!F51*100</f>
        <v>43.411111622978765</v>
      </c>
      <c r="F51" s="20">
        <f>+'Q27'!F51/'Q4'!G51*100</f>
        <v>38.844934296777339</v>
      </c>
      <c r="G51" s="20">
        <f>+'Q27'!G51/'Q4'!H51*100</f>
        <v>26.761021636570685</v>
      </c>
    </row>
    <row r="52" spans="2:7" ht="14.1" customHeight="1" x14ac:dyDescent="0.2">
      <c r="B52" s="10" t="s">
        <v>66</v>
      </c>
      <c r="C52" s="20">
        <f>+'Q27'!C52/'Q4'!D52*100</f>
        <v>13.445378151260504</v>
      </c>
      <c r="D52" s="20">
        <f>+'Q27'!D52/'Q4'!E52*100</f>
        <v>25.162267416702726</v>
      </c>
      <c r="E52" s="20">
        <f>+'Q27'!E52/'Q4'!F52*100</f>
        <v>27.920094007050526</v>
      </c>
      <c r="F52" s="20">
        <f>+'Q27'!F52/'Q4'!G52*100</f>
        <v>25.018188432157146</v>
      </c>
      <c r="G52" s="20">
        <f>+'Q27'!G52/'Q4'!H52*100</f>
        <v>14.917127071823206</v>
      </c>
    </row>
    <row r="53" spans="2:7" ht="14.1" customHeight="1" x14ac:dyDescent="0.2">
      <c r="B53" s="10" t="s">
        <v>67</v>
      </c>
      <c r="C53" s="20">
        <f>+'Q27'!C53/'Q4'!D53*100</f>
        <v>20</v>
      </c>
      <c r="D53" s="20">
        <f>+'Q27'!D53/'Q4'!E53*100</f>
        <v>27.058324239117255</v>
      </c>
      <c r="E53" s="20">
        <f>+'Q27'!E53/'Q4'!F53*100</f>
        <v>29.443534195036108</v>
      </c>
      <c r="F53" s="20">
        <f>+'Q27'!F53/'Q4'!G53*100</f>
        <v>28.377544725478099</v>
      </c>
      <c r="G53" s="20">
        <f>+'Q27'!G53/'Q4'!H53*100</f>
        <v>17.752808988764045</v>
      </c>
    </row>
    <row r="54" spans="2:7" ht="14.1" customHeight="1" x14ac:dyDescent="0.2">
      <c r="B54" s="88" t="s">
        <v>68</v>
      </c>
      <c r="C54" s="159" t="s">
        <v>100</v>
      </c>
      <c r="D54" s="149">
        <f>+'Q27'!D54/'Q4'!E54*100</f>
        <v>25.925925925925924</v>
      </c>
      <c r="E54" s="149">
        <f>+'Q27'!E54/'Q4'!F54*100</f>
        <v>8.3333333333333321</v>
      </c>
      <c r="F54" s="149">
        <f>+'Q27'!F54/'Q4'!G54*100</f>
        <v>5.1282051282051277</v>
      </c>
      <c r="G54" s="159" t="s">
        <v>100</v>
      </c>
    </row>
    <row r="55" spans="2:7" ht="4.5" customHeight="1" x14ac:dyDescent="0.2">
      <c r="C55" s="17"/>
      <c r="D55" s="17"/>
      <c r="E55" s="17"/>
      <c r="F55" s="53"/>
      <c r="G55" s="17"/>
    </row>
    <row r="56" spans="2:7" x14ac:dyDescent="0.2">
      <c r="B56" s="176" t="s">
        <v>245</v>
      </c>
      <c r="C56" s="176"/>
      <c r="D56" s="176"/>
      <c r="E56" s="176"/>
      <c r="F56" s="176"/>
    </row>
  </sheetData>
  <mergeCells count="8">
    <mergeCell ref="B56:F56"/>
    <mergeCell ref="B2:G2"/>
    <mergeCell ref="B3:G3"/>
    <mergeCell ref="C5:C6"/>
    <mergeCell ref="D5:D6"/>
    <mergeCell ref="E5:E6"/>
    <mergeCell ref="F5:F6"/>
    <mergeCell ref="G5:G6"/>
  </mergeCells>
  <printOptions horizontalCentered="1"/>
  <pageMargins left="0.15748031496062992" right="0.15748031496062992" top="0.98425196850393704" bottom="0"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55"/>
  <sheetViews>
    <sheetView zoomScale="90" zoomScaleNormal="90" workbookViewId="0"/>
  </sheetViews>
  <sheetFormatPr defaultColWidth="9.140625" defaultRowHeight="11.25" outlineLevelRow="1" x14ac:dyDescent="0.2"/>
  <cols>
    <col min="1" max="1" width="2.7109375" style="10" customWidth="1"/>
    <col min="2" max="2" width="60.85546875" style="10" customWidth="1"/>
    <col min="3" max="3" width="10" style="11" customWidth="1"/>
    <col min="4" max="5" width="8.140625" style="11" customWidth="1"/>
    <col min="6" max="6" width="9" style="11" customWidth="1"/>
    <col min="7" max="7" width="7.5703125" style="11" customWidth="1"/>
    <col min="8" max="12" width="7.5703125" style="10" customWidth="1"/>
    <col min="13" max="125" width="9.140625" style="10"/>
    <col min="126" max="126" width="51.140625" style="10" customWidth="1"/>
    <col min="127" max="134" width="9.7109375" style="10" customWidth="1"/>
    <col min="135" max="381" width="9.140625" style="10"/>
    <col min="382" max="382" width="51.140625" style="10" customWidth="1"/>
    <col min="383" max="390" width="9.7109375" style="10" customWidth="1"/>
    <col min="391" max="637" width="9.140625" style="10"/>
    <col min="638" max="638" width="51.140625" style="10" customWidth="1"/>
    <col min="639" max="646" width="9.7109375" style="10" customWidth="1"/>
    <col min="647" max="893" width="9.140625" style="10"/>
    <col min="894" max="894" width="51.140625" style="10" customWidth="1"/>
    <col min="895" max="902" width="9.7109375" style="10" customWidth="1"/>
    <col min="903" max="1149" width="9.140625" style="10"/>
    <col min="1150" max="1150" width="51.140625" style="10" customWidth="1"/>
    <col min="1151" max="1158" width="9.7109375" style="10" customWidth="1"/>
    <col min="1159" max="1405" width="9.140625" style="10"/>
    <col min="1406" max="1406" width="51.140625" style="10" customWidth="1"/>
    <col min="1407" max="1414" width="9.7109375" style="10" customWidth="1"/>
    <col min="1415" max="1661" width="9.140625" style="10"/>
    <col min="1662" max="1662" width="51.140625" style="10" customWidth="1"/>
    <col min="1663" max="1670" width="9.7109375" style="10" customWidth="1"/>
    <col min="1671" max="1917" width="9.140625" style="10"/>
    <col min="1918" max="1918" width="51.140625" style="10" customWidth="1"/>
    <col min="1919" max="1926" width="9.7109375" style="10" customWidth="1"/>
    <col min="1927" max="2173" width="9.140625" style="10"/>
    <col min="2174" max="2174" width="51.140625" style="10" customWidth="1"/>
    <col min="2175" max="2182" width="9.7109375" style="10" customWidth="1"/>
    <col min="2183" max="2429" width="9.140625" style="10"/>
    <col min="2430" max="2430" width="51.140625" style="10" customWidth="1"/>
    <col min="2431" max="2438" width="9.7109375" style="10" customWidth="1"/>
    <col min="2439" max="2685" width="9.140625" style="10"/>
    <col min="2686" max="2686" width="51.140625" style="10" customWidth="1"/>
    <col min="2687" max="2694" width="9.7109375" style="10" customWidth="1"/>
    <col min="2695" max="2941" width="9.140625" style="10"/>
    <col min="2942" max="2942" width="51.140625" style="10" customWidth="1"/>
    <col min="2943" max="2950" width="9.7109375" style="10" customWidth="1"/>
    <col min="2951" max="3197" width="9.140625" style="10"/>
    <col min="3198" max="3198" width="51.140625" style="10" customWidth="1"/>
    <col min="3199" max="3206" width="9.7109375" style="10" customWidth="1"/>
    <col min="3207" max="3453" width="9.140625" style="10"/>
    <col min="3454" max="3454" width="51.140625" style="10" customWidth="1"/>
    <col min="3455" max="3462" width="9.7109375" style="10" customWidth="1"/>
    <col min="3463" max="3709" width="9.140625" style="10"/>
    <col min="3710" max="3710" width="51.140625" style="10" customWidth="1"/>
    <col min="3711" max="3718" width="9.7109375" style="10" customWidth="1"/>
    <col min="3719" max="3965" width="9.140625" style="10"/>
    <col min="3966" max="3966" width="51.140625" style="10" customWidth="1"/>
    <col min="3967" max="3974" width="9.7109375" style="10" customWidth="1"/>
    <col min="3975" max="4221" width="9.140625" style="10"/>
    <col min="4222" max="4222" width="51.140625" style="10" customWidth="1"/>
    <col min="4223" max="4230" width="9.7109375" style="10" customWidth="1"/>
    <col min="4231" max="4477" width="9.140625" style="10"/>
    <col min="4478" max="4478" width="51.140625" style="10" customWidth="1"/>
    <col min="4479" max="4486" width="9.7109375" style="10" customWidth="1"/>
    <col min="4487" max="4733" width="9.140625" style="10"/>
    <col min="4734" max="4734" width="51.140625" style="10" customWidth="1"/>
    <col min="4735" max="4742" width="9.7109375" style="10" customWidth="1"/>
    <col min="4743" max="4989" width="9.140625" style="10"/>
    <col min="4990" max="4990" width="51.140625" style="10" customWidth="1"/>
    <col min="4991" max="4998" width="9.7109375" style="10" customWidth="1"/>
    <col min="4999" max="5245" width="9.140625" style="10"/>
    <col min="5246" max="5246" width="51.140625" style="10" customWidth="1"/>
    <col min="5247" max="5254" width="9.7109375" style="10" customWidth="1"/>
    <col min="5255" max="5501" width="9.140625" style="10"/>
    <col min="5502" max="5502" width="51.140625" style="10" customWidth="1"/>
    <col min="5503" max="5510" width="9.7109375" style="10" customWidth="1"/>
    <col min="5511" max="5757" width="9.140625" style="10"/>
    <col min="5758" max="5758" width="51.140625" style="10" customWidth="1"/>
    <col min="5759" max="5766" width="9.7109375" style="10" customWidth="1"/>
    <col min="5767" max="6013" width="9.140625" style="10"/>
    <col min="6014" max="6014" width="51.140625" style="10" customWidth="1"/>
    <col min="6015" max="6022" width="9.7109375" style="10" customWidth="1"/>
    <col min="6023" max="6269" width="9.140625" style="10"/>
    <col min="6270" max="6270" width="51.140625" style="10" customWidth="1"/>
    <col min="6271" max="6278" width="9.7109375" style="10" customWidth="1"/>
    <col min="6279" max="6525" width="9.140625" style="10"/>
    <col min="6526" max="6526" width="51.140625" style="10" customWidth="1"/>
    <col min="6527" max="6534" width="9.7109375" style="10" customWidth="1"/>
    <col min="6535" max="6781" width="9.140625" style="10"/>
    <col min="6782" max="6782" width="51.140625" style="10" customWidth="1"/>
    <col min="6783" max="6790" width="9.7109375" style="10" customWidth="1"/>
    <col min="6791" max="7037" width="9.140625" style="10"/>
    <col min="7038" max="7038" width="51.140625" style="10" customWidth="1"/>
    <col min="7039" max="7046" width="9.7109375" style="10" customWidth="1"/>
    <col min="7047" max="7293" width="9.140625" style="10"/>
    <col min="7294" max="7294" width="51.140625" style="10" customWidth="1"/>
    <col min="7295" max="7302" width="9.7109375" style="10" customWidth="1"/>
    <col min="7303" max="7549" width="9.140625" style="10"/>
    <col min="7550" max="7550" width="51.140625" style="10" customWidth="1"/>
    <col min="7551" max="7558" width="9.7109375" style="10" customWidth="1"/>
    <col min="7559" max="7805" width="9.140625" style="10"/>
    <col min="7806" max="7806" width="51.140625" style="10" customWidth="1"/>
    <col min="7807" max="7814" width="9.7109375" style="10" customWidth="1"/>
    <col min="7815" max="8061" width="9.140625" style="10"/>
    <col min="8062" max="8062" width="51.140625" style="10" customWidth="1"/>
    <col min="8063" max="8070" width="9.7109375" style="10" customWidth="1"/>
    <col min="8071" max="8317" width="9.140625" style="10"/>
    <col min="8318" max="8318" width="51.140625" style="10" customWidth="1"/>
    <col min="8319" max="8326" width="9.7109375" style="10" customWidth="1"/>
    <col min="8327" max="8573" width="9.140625" style="10"/>
    <col min="8574" max="8574" width="51.140625" style="10" customWidth="1"/>
    <col min="8575" max="8582" width="9.7109375" style="10" customWidth="1"/>
    <col min="8583" max="8829" width="9.140625" style="10"/>
    <col min="8830" max="8830" width="51.140625" style="10" customWidth="1"/>
    <col min="8831" max="8838" width="9.7109375" style="10" customWidth="1"/>
    <col min="8839" max="9085" width="9.140625" style="10"/>
    <col min="9086" max="9086" width="51.140625" style="10" customWidth="1"/>
    <col min="9087" max="9094" width="9.7109375" style="10" customWidth="1"/>
    <col min="9095" max="9341" width="9.140625" style="10"/>
    <col min="9342" max="9342" width="51.140625" style="10" customWidth="1"/>
    <col min="9343" max="9350" width="9.7109375" style="10" customWidth="1"/>
    <col min="9351" max="9597" width="9.140625" style="10"/>
    <col min="9598" max="9598" width="51.140625" style="10" customWidth="1"/>
    <col min="9599" max="9606" width="9.7109375" style="10" customWidth="1"/>
    <col min="9607" max="9853" width="9.140625" style="10"/>
    <col min="9854" max="9854" width="51.140625" style="10" customWidth="1"/>
    <col min="9855" max="9862" width="9.7109375" style="10" customWidth="1"/>
    <col min="9863" max="10109" width="9.140625" style="10"/>
    <col min="10110" max="10110" width="51.140625" style="10" customWidth="1"/>
    <col min="10111" max="10118" width="9.7109375" style="10" customWidth="1"/>
    <col min="10119" max="10365" width="9.140625" style="10"/>
    <col min="10366" max="10366" width="51.140625" style="10" customWidth="1"/>
    <col min="10367" max="10374" width="9.7109375" style="10" customWidth="1"/>
    <col min="10375" max="10621" width="9.140625" style="10"/>
    <col min="10622" max="10622" width="51.140625" style="10" customWidth="1"/>
    <col min="10623" max="10630" width="9.7109375" style="10" customWidth="1"/>
    <col min="10631" max="10877" width="9.140625" style="10"/>
    <col min="10878" max="10878" width="51.140625" style="10" customWidth="1"/>
    <col min="10879" max="10886" width="9.7109375" style="10" customWidth="1"/>
    <col min="10887" max="11133" width="9.140625" style="10"/>
    <col min="11134" max="11134" width="51.140625" style="10" customWidth="1"/>
    <col min="11135" max="11142" width="9.7109375" style="10" customWidth="1"/>
    <col min="11143" max="11389" width="9.140625" style="10"/>
    <col min="11390" max="11390" width="51.140625" style="10" customWidth="1"/>
    <col min="11391" max="11398" width="9.7109375" style="10" customWidth="1"/>
    <col min="11399" max="11645" width="9.140625" style="10"/>
    <col min="11646" max="11646" width="51.140625" style="10" customWidth="1"/>
    <col min="11647" max="11654" width="9.7109375" style="10" customWidth="1"/>
    <col min="11655" max="11901" width="9.140625" style="10"/>
    <col min="11902" max="11902" width="51.140625" style="10" customWidth="1"/>
    <col min="11903" max="11910" width="9.7109375" style="10" customWidth="1"/>
    <col min="11911" max="12157" width="9.140625" style="10"/>
    <col min="12158" max="12158" width="51.140625" style="10" customWidth="1"/>
    <col min="12159" max="12166" width="9.7109375" style="10" customWidth="1"/>
    <col min="12167" max="12413" width="9.140625" style="10"/>
    <col min="12414" max="12414" width="51.140625" style="10" customWidth="1"/>
    <col min="12415" max="12422" width="9.7109375" style="10" customWidth="1"/>
    <col min="12423" max="12669" width="9.140625" style="10"/>
    <col min="12670" max="12670" width="51.140625" style="10" customWidth="1"/>
    <col min="12671" max="12678" width="9.7109375" style="10" customWidth="1"/>
    <col min="12679" max="12925" width="9.140625" style="10"/>
    <col min="12926" max="12926" width="51.140625" style="10" customWidth="1"/>
    <col min="12927" max="12934" width="9.7109375" style="10" customWidth="1"/>
    <col min="12935" max="13181" width="9.140625" style="10"/>
    <col min="13182" max="13182" width="51.140625" style="10" customWidth="1"/>
    <col min="13183" max="13190" width="9.7109375" style="10" customWidth="1"/>
    <col min="13191" max="13437" width="9.140625" style="10"/>
    <col min="13438" max="13438" width="51.140625" style="10" customWidth="1"/>
    <col min="13439" max="13446" width="9.7109375" style="10" customWidth="1"/>
    <col min="13447" max="13693" width="9.140625" style="10"/>
    <col min="13694" max="13694" width="51.140625" style="10" customWidth="1"/>
    <col min="13695" max="13702" width="9.7109375" style="10" customWidth="1"/>
    <col min="13703" max="13949" width="9.140625" style="10"/>
    <col min="13950" max="13950" width="51.140625" style="10" customWidth="1"/>
    <col min="13951" max="13958" width="9.7109375" style="10" customWidth="1"/>
    <col min="13959" max="14205" width="9.140625" style="10"/>
    <col min="14206" max="14206" width="51.140625" style="10" customWidth="1"/>
    <col min="14207" max="14214" width="9.7109375" style="10" customWidth="1"/>
    <col min="14215" max="14461" width="9.140625" style="10"/>
    <col min="14462" max="14462" width="51.140625" style="10" customWidth="1"/>
    <col min="14463" max="14470" width="9.7109375" style="10" customWidth="1"/>
    <col min="14471" max="14717" width="9.140625" style="10"/>
    <col min="14718" max="14718" width="51.140625" style="10" customWidth="1"/>
    <col min="14719" max="14726" width="9.7109375" style="10" customWidth="1"/>
    <col min="14727" max="14973" width="9.140625" style="10"/>
    <col min="14974" max="14974" width="51.140625" style="10" customWidth="1"/>
    <col min="14975" max="14982" width="9.7109375" style="10" customWidth="1"/>
    <col min="14983" max="15229" width="9.140625" style="10"/>
    <col min="15230" max="15230" width="51.140625" style="10" customWidth="1"/>
    <col min="15231" max="15238" width="9.7109375" style="10" customWidth="1"/>
    <col min="15239" max="15485" width="9.140625" style="10"/>
    <col min="15486" max="15486" width="51.140625" style="10" customWidth="1"/>
    <col min="15487" max="15494" width="9.7109375" style="10" customWidth="1"/>
    <col min="15495" max="15741" width="9.140625" style="10"/>
    <col min="15742" max="15742" width="51.140625" style="10" customWidth="1"/>
    <col min="15743" max="15750" width="9.7109375" style="10" customWidth="1"/>
    <col min="15751" max="16384" width="9.140625" style="10"/>
  </cols>
  <sheetData>
    <row r="1" spans="2:12" s="1" customFormat="1" ht="17.25" customHeight="1" x14ac:dyDescent="0.2">
      <c r="B1" s="41"/>
      <c r="C1" s="42"/>
      <c r="D1" s="43"/>
      <c r="L1" s="37" t="s">
        <v>205</v>
      </c>
    </row>
    <row r="2" spans="2:12" s="1" customFormat="1" ht="19.5" customHeight="1" x14ac:dyDescent="0.2">
      <c r="B2" s="186" t="s">
        <v>206</v>
      </c>
      <c r="C2" s="186"/>
      <c r="D2" s="186"/>
      <c r="E2" s="186"/>
      <c r="F2" s="186"/>
      <c r="G2" s="186"/>
      <c r="H2" s="186"/>
      <c r="I2" s="186"/>
      <c r="J2" s="186"/>
      <c r="K2" s="186"/>
      <c r="L2" s="186"/>
    </row>
    <row r="3" spans="2:12" s="1" customFormat="1" ht="15.75" customHeight="1" x14ac:dyDescent="0.2">
      <c r="B3" s="169">
        <v>2023</v>
      </c>
      <c r="C3" s="169"/>
      <c r="D3" s="169"/>
      <c r="E3" s="169"/>
      <c r="F3" s="169"/>
      <c r="G3" s="169"/>
      <c r="H3" s="169"/>
      <c r="I3" s="169"/>
      <c r="J3" s="169"/>
      <c r="K3" s="169"/>
      <c r="L3" s="169"/>
    </row>
    <row r="4" spans="2:12" ht="12.6" customHeight="1" x14ac:dyDescent="0.2">
      <c r="B4" s="10" t="s">
        <v>115</v>
      </c>
    </row>
    <row r="5" spans="2:12" ht="33.6" customHeight="1" x14ac:dyDescent="0.2">
      <c r="B5" s="38" t="s">
        <v>99</v>
      </c>
      <c r="C5" s="173" t="s">
        <v>89</v>
      </c>
      <c r="D5" s="173" t="s">
        <v>87</v>
      </c>
      <c r="E5" s="173" t="s">
        <v>86</v>
      </c>
      <c r="F5" s="173" t="s">
        <v>88</v>
      </c>
      <c r="G5" s="173" t="s">
        <v>207</v>
      </c>
      <c r="H5" s="174" t="s">
        <v>85</v>
      </c>
      <c r="I5" s="174" t="s">
        <v>84</v>
      </c>
      <c r="J5" s="174" t="s">
        <v>83</v>
      </c>
      <c r="K5" s="173" t="s">
        <v>82</v>
      </c>
      <c r="L5" s="173" t="s">
        <v>130</v>
      </c>
    </row>
    <row r="6" spans="2:12" ht="36.950000000000003" customHeight="1" x14ac:dyDescent="0.2">
      <c r="B6" s="44" t="s">
        <v>46</v>
      </c>
      <c r="C6" s="173" t="s">
        <v>22</v>
      </c>
      <c r="D6" s="173" t="s">
        <v>23</v>
      </c>
      <c r="E6" s="173" t="s">
        <v>24</v>
      </c>
      <c r="F6" s="173" t="s">
        <v>25</v>
      </c>
      <c r="G6" s="173" t="s">
        <v>26</v>
      </c>
      <c r="H6" s="174" t="s">
        <v>26</v>
      </c>
      <c r="I6" s="187" t="s">
        <v>27</v>
      </c>
      <c r="J6" s="174" t="s">
        <v>28</v>
      </c>
      <c r="K6" s="173" t="s">
        <v>29</v>
      </c>
      <c r="L6" s="173" t="s">
        <v>29</v>
      </c>
    </row>
    <row r="7" spans="2:12" ht="14.1" customHeight="1" x14ac:dyDescent="0.2">
      <c r="B7" s="41" t="s">
        <v>0</v>
      </c>
      <c r="C7" s="56">
        <v>2875</v>
      </c>
      <c r="D7" s="56">
        <v>436661</v>
      </c>
      <c r="E7" s="56">
        <v>492178</v>
      </c>
      <c r="F7" s="56">
        <v>10126</v>
      </c>
      <c r="G7" s="56">
        <v>1313</v>
      </c>
      <c r="H7" s="56">
        <v>25329</v>
      </c>
      <c r="I7" s="56">
        <v>305613</v>
      </c>
      <c r="J7" s="56">
        <v>72070</v>
      </c>
      <c r="K7" s="56">
        <v>4305</v>
      </c>
      <c r="L7" s="56">
        <v>3662</v>
      </c>
    </row>
    <row r="8" spans="2:12" ht="14.1" customHeight="1" x14ac:dyDescent="0.2">
      <c r="B8" s="10" t="s">
        <v>53</v>
      </c>
      <c r="C8" s="14">
        <v>230</v>
      </c>
      <c r="D8" s="14">
        <v>9129</v>
      </c>
      <c r="E8" s="14">
        <v>4730</v>
      </c>
      <c r="F8" s="14">
        <v>70</v>
      </c>
      <c r="G8" s="14">
        <v>25</v>
      </c>
      <c r="H8" s="14">
        <v>188</v>
      </c>
      <c r="I8" s="14">
        <v>1667</v>
      </c>
      <c r="J8" s="14">
        <v>320</v>
      </c>
      <c r="K8" s="14">
        <v>5</v>
      </c>
      <c r="L8" s="14">
        <v>171</v>
      </c>
    </row>
    <row r="9" spans="2:12" ht="14.1" customHeight="1" x14ac:dyDescent="0.2">
      <c r="B9" s="10" t="s">
        <v>47</v>
      </c>
      <c r="C9" s="14">
        <v>31</v>
      </c>
      <c r="D9" s="14">
        <v>2612</v>
      </c>
      <c r="E9" s="14">
        <v>1676</v>
      </c>
      <c r="F9" s="14">
        <v>29</v>
      </c>
      <c r="G9" s="14">
        <v>4</v>
      </c>
      <c r="H9" s="14">
        <v>91</v>
      </c>
      <c r="I9" s="14">
        <v>547</v>
      </c>
      <c r="J9" s="14">
        <v>196</v>
      </c>
      <c r="K9" s="14">
        <v>6</v>
      </c>
      <c r="L9" s="14">
        <v>5</v>
      </c>
    </row>
    <row r="10" spans="2:12" ht="14.1" customHeight="1" x14ac:dyDescent="0.2">
      <c r="B10" s="10" t="s">
        <v>48</v>
      </c>
      <c r="C10" s="14">
        <f>+SUM(C11:C34)</f>
        <v>696</v>
      </c>
      <c r="D10" s="14">
        <f t="shared" ref="D10:L10" si="0">+SUM(D11:D34)</f>
        <v>139839</v>
      </c>
      <c r="E10" s="14">
        <f t="shared" si="0"/>
        <v>112521</v>
      </c>
      <c r="F10" s="14">
        <f t="shared" si="0"/>
        <v>3117</v>
      </c>
      <c r="G10" s="14">
        <f t="shared" si="0"/>
        <v>360</v>
      </c>
      <c r="H10" s="14">
        <f t="shared" si="0"/>
        <v>4764</v>
      </c>
      <c r="I10" s="14">
        <f t="shared" si="0"/>
        <v>40021</v>
      </c>
      <c r="J10" s="14">
        <f t="shared" si="0"/>
        <v>12194</v>
      </c>
      <c r="K10" s="14">
        <f t="shared" si="0"/>
        <v>556</v>
      </c>
      <c r="L10" s="14">
        <f t="shared" si="0"/>
        <v>785</v>
      </c>
    </row>
    <row r="11" spans="2:12" s="100" customFormat="1" ht="14.1" hidden="1" customHeight="1" outlineLevel="1" x14ac:dyDescent="0.25">
      <c r="B11" s="101" t="s">
        <v>292</v>
      </c>
      <c r="C11" s="112">
        <v>196</v>
      </c>
      <c r="D11" s="112">
        <v>18561</v>
      </c>
      <c r="E11" s="112">
        <v>12333</v>
      </c>
      <c r="F11" s="112">
        <v>210</v>
      </c>
      <c r="G11" s="112">
        <v>25</v>
      </c>
      <c r="H11" s="112">
        <v>476</v>
      </c>
      <c r="I11" s="112">
        <v>4253</v>
      </c>
      <c r="J11" s="112">
        <v>778</v>
      </c>
      <c r="K11" s="112">
        <v>33</v>
      </c>
      <c r="L11" s="112">
        <v>168</v>
      </c>
    </row>
    <row r="12" spans="2:12" s="100" customFormat="1" ht="14.1" hidden="1" customHeight="1" outlineLevel="1" x14ac:dyDescent="0.25">
      <c r="B12" s="101" t="s">
        <v>293</v>
      </c>
      <c r="C12" s="112">
        <v>24</v>
      </c>
      <c r="D12" s="112">
        <v>2487</v>
      </c>
      <c r="E12" s="112">
        <v>2413</v>
      </c>
      <c r="F12" s="112">
        <v>40</v>
      </c>
      <c r="G12" s="112">
        <v>4</v>
      </c>
      <c r="H12" s="112">
        <v>166</v>
      </c>
      <c r="I12" s="112">
        <v>1782</v>
      </c>
      <c r="J12" s="112">
        <v>306</v>
      </c>
      <c r="K12" s="112">
        <v>8</v>
      </c>
      <c r="L12" s="112">
        <v>28</v>
      </c>
    </row>
    <row r="13" spans="2:12" s="100" customFormat="1" ht="14.1" hidden="1" customHeight="1" outlineLevel="1" x14ac:dyDescent="0.25">
      <c r="B13" s="101" t="s">
        <v>294</v>
      </c>
      <c r="C13" s="112" t="s">
        <v>100</v>
      </c>
      <c r="D13" s="112">
        <v>56</v>
      </c>
      <c r="E13" s="112">
        <v>186</v>
      </c>
      <c r="F13" s="112">
        <v>1</v>
      </c>
      <c r="G13" s="112" t="s">
        <v>100</v>
      </c>
      <c r="H13" s="112">
        <v>13</v>
      </c>
      <c r="I13" s="112">
        <v>18</v>
      </c>
      <c r="J13" s="112">
        <v>27</v>
      </c>
      <c r="K13" s="112" t="s">
        <v>100</v>
      </c>
      <c r="L13" s="112">
        <v>4</v>
      </c>
    </row>
    <row r="14" spans="2:12" s="100" customFormat="1" ht="14.1" hidden="1" customHeight="1" outlineLevel="1" x14ac:dyDescent="0.25">
      <c r="B14" s="101" t="s">
        <v>295</v>
      </c>
      <c r="C14" s="112">
        <v>63</v>
      </c>
      <c r="D14" s="112">
        <v>9964</v>
      </c>
      <c r="E14" s="112">
        <v>5676</v>
      </c>
      <c r="F14" s="112">
        <v>190</v>
      </c>
      <c r="G14" s="112">
        <v>11</v>
      </c>
      <c r="H14" s="112">
        <v>131</v>
      </c>
      <c r="I14" s="112">
        <v>1680</v>
      </c>
      <c r="J14" s="112">
        <v>423</v>
      </c>
      <c r="K14" s="112">
        <v>11</v>
      </c>
      <c r="L14" s="112">
        <v>31</v>
      </c>
    </row>
    <row r="15" spans="2:12" s="100" customFormat="1" ht="14.1" hidden="1" customHeight="1" outlineLevel="1" x14ac:dyDescent="0.25">
      <c r="B15" s="101" t="s">
        <v>296</v>
      </c>
      <c r="C15" s="112">
        <v>38</v>
      </c>
      <c r="D15" s="112">
        <v>13077</v>
      </c>
      <c r="E15" s="112">
        <v>4871</v>
      </c>
      <c r="F15" s="112">
        <v>95</v>
      </c>
      <c r="G15" s="112">
        <v>5</v>
      </c>
      <c r="H15" s="112">
        <v>86</v>
      </c>
      <c r="I15" s="112">
        <v>1106</v>
      </c>
      <c r="J15" s="112">
        <v>193</v>
      </c>
      <c r="K15" s="112">
        <v>4</v>
      </c>
      <c r="L15" s="112">
        <v>11</v>
      </c>
    </row>
    <row r="16" spans="2:12" s="100" customFormat="1" ht="14.1" hidden="1" customHeight="1" outlineLevel="1" x14ac:dyDescent="0.25">
      <c r="B16" s="101" t="s">
        <v>297</v>
      </c>
      <c r="C16" s="112">
        <v>24</v>
      </c>
      <c r="D16" s="112">
        <v>7991</v>
      </c>
      <c r="E16" s="112">
        <v>4591</v>
      </c>
      <c r="F16" s="112">
        <v>44</v>
      </c>
      <c r="G16" s="112">
        <v>3</v>
      </c>
      <c r="H16" s="112">
        <v>51</v>
      </c>
      <c r="I16" s="112">
        <v>686</v>
      </c>
      <c r="J16" s="112">
        <v>134</v>
      </c>
      <c r="K16" s="112" t="s">
        <v>100</v>
      </c>
      <c r="L16" s="112">
        <v>9</v>
      </c>
    </row>
    <row r="17" spans="2:12" s="100" customFormat="1" ht="14.1" hidden="1" customHeight="1" outlineLevel="1" x14ac:dyDescent="0.25">
      <c r="B17" s="101" t="s">
        <v>298</v>
      </c>
      <c r="C17" s="112">
        <v>54</v>
      </c>
      <c r="D17" s="112">
        <v>6444</v>
      </c>
      <c r="E17" s="112">
        <v>3457</v>
      </c>
      <c r="F17" s="112">
        <v>85</v>
      </c>
      <c r="G17" s="112">
        <v>7</v>
      </c>
      <c r="H17" s="112">
        <v>125</v>
      </c>
      <c r="I17" s="112">
        <v>1149</v>
      </c>
      <c r="J17" s="112">
        <v>379</v>
      </c>
      <c r="K17" s="112">
        <v>16</v>
      </c>
      <c r="L17" s="112">
        <v>31</v>
      </c>
    </row>
    <row r="18" spans="2:12" s="100" customFormat="1" ht="14.1" hidden="1" customHeight="1" outlineLevel="1" x14ac:dyDescent="0.25">
      <c r="B18" s="101" t="s">
        <v>299</v>
      </c>
      <c r="C18" s="112">
        <v>19</v>
      </c>
      <c r="D18" s="112">
        <v>3524</v>
      </c>
      <c r="E18" s="112">
        <v>3970</v>
      </c>
      <c r="F18" s="112">
        <v>102</v>
      </c>
      <c r="G18" s="112">
        <v>4</v>
      </c>
      <c r="H18" s="112">
        <v>116</v>
      </c>
      <c r="I18" s="112">
        <v>1456</v>
      </c>
      <c r="J18" s="112">
        <v>472</v>
      </c>
      <c r="K18" s="112">
        <v>12</v>
      </c>
      <c r="L18" s="112">
        <v>10</v>
      </c>
    </row>
    <row r="19" spans="2:12" s="100" customFormat="1" ht="14.1" hidden="1" customHeight="1" outlineLevel="1" x14ac:dyDescent="0.25">
      <c r="B19" s="101" t="s">
        <v>300</v>
      </c>
      <c r="C19" s="112">
        <v>3</v>
      </c>
      <c r="D19" s="112">
        <v>1587</v>
      </c>
      <c r="E19" s="112">
        <v>1498</v>
      </c>
      <c r="F19" s="112">
        <v>24</v>
      </c>
      <c r="G19" s="112">
        <v>4</v>
      </c>
      <c r="H19" s="112">
        <v>53</v>
      </c>
      <c r="I19" s="112">
        <v>717</v>
      </c>
      <c r="J19" s="112">
        <v>86</v>
      </c>
      <c r="K19" s="112">
        <v>12</v>
      </c>
      <c r="L19" s="112">
        <v>2</v>
      </c>
    </row>
    <row r="20" spans="2:12" s="100" customFormat="1" ht="14.1" hidden="1" customHeight="1" outlineLevel="1" x14ac:dyDescent="0.25">
      <c r="B20" s="101" t="s">
        <v>301</v>
      </c>
      <c r="C20" s="112" t="s">
        <v>100</v>
      </c>
      <c r="D20" s="112">
        <v>155</v>
      </c>
      <c r="E20" s="112">
        <v>445</v>
      </c>
      <c r="F20" s="112">
        <v>3</v>
      </c>
      <c r="G20" s="112" t="s">
        <v>100</v>
      </c>
      <c r="H20" s="112">
        <v>50</v>
      </c>
      <c r="I20" s="112">
        <v>371</v>
      </c>
      <c r="J20" s="112">
        <v>80</v>
      </c>
      <c r="K20" s="112">
        <v>8</v>
      </c>
      <c r="L20" s="112">
        <v>6</v>
      </c>
    </row>
    <row r="21" spans="2:12" s="100" customFormat="1" ht="14.1" hidden="1" customHeight="1" outlineLevel="1" x14ac:dyDescent="0.25">
      <c r="B21" s="101" t="s">
        <v>302</v>
      </c>
      <c r="C21" s="112">
        <v>13</v>
      </c>
      <c r="D21" s="112">
        <v>2994</v>
      </c>
      <c r="E21" s="112">
        <v>3486</v>
      </c>
      <c r="F21" s="112">
        <v>52</v>
      </c>
      <c r="G21" s="112">
        <v>8</v>
      </c>
      <c r="H21" s="112">
        <v>161</v>
      </c>
      <c r="I21" s="112">
        <v>2005</v>
      </c>
      <c r="J21" s="112">
        <v>630</v>
      </c>
      <c r="K21" s="112">
        <v>67</v>
      </c>
      <c r="L21" s="112">
        <v>54</v>
      </c>
    </row>
    <row r="22" spans="2:12" s="100" customFormat="1" ht="14.1" hidden="1" customHeight="1" outlineLevel="1" x14ac:dyDescent="0.25">
      <c r="B22" s="101" t="s">
        <v>303</v>
      </c>
      <c r="C22" s="112">
        <v>1</v>
      </c>
      <c r="D22" s="112">
        <v>1282</v>
      </c>
      <c r="E22" s="112">
        <v>3153</v>
      </c>
      <c r="F22" s="112">
        <v>83</v>
      </c>
      <c r="G22" s="112" t="s">
        <v>100</v>
      </c>
      <c r="H22" s="112">
        <v>915</v>
      </c>
      <c r="I22" s="112">
        <v>1986</v>
      </c>
      <c r="J22" s="112">
        <v>1112</v>
      </c>
      <c r="K22" s="112">
        <v>125</v>
      </c>
      <c r="L22" s="112">
        <v>15</v>
      </c>
    </row>
    <row r="23" spans="2:12" s="100" customFormat="1" ht="14.1" hidden="1" customHeight="1" outlineLevel="1" x14ac:dyDescent="0.25">
      <c r="B23" s="101" t="s">
        <v>304</v>
      </c>
      <c r="C23" s="112">
        <v>22</v>
      </c>
      <c r="D23" s="112">
        <v>6727</v>
      </c>
      <c r="E23" s="112">
        <v>7459</v>
      </c>
      <c r="F23" s="112">
        <v>206</v>
      </c>
      <c r="G23" s="112">
        <v>12</v>
      </c>
      <c r="H23" s="112">
        <v>212</v>
      </c>
      <c r="I23" s="112">
        <v>2063</v>
      </c>
      <c r="J23" s="112">
        <v>691</v>
      </c>
      <c r="K23" s="112">
        <v>15</v>
      </c>
      <c r="L23" s="112">
        <v>66</v>
      </c>
    </row>
    <row r="24" spans="2:12" s="100" customFormat="1" ht="14.1" hidden="1" customHeight="1" outlineLevel="1" x14ac:dyDescent="0.25">
      <c r="B24" s="101" t="s">
        <v>305</v>
      </c>
      <c r="C24" s="112">
        <v>81</v>
      </c>
      <c r="D24" s="112">
        <v>8772</v>
      </c>
      <c r="E24" s="112">
        <v>6038</v>
      </c>
      <c r="F24" s="112">
        <v>109</v>
      </c>
      <c r="G24" s="112">
        <v>12</v>
      </c>
      <c r="H24" s="112">
        <v>218</v>
      </c>
      <c r="I24" s="112">
        <v>2001</v>
      </c>
      <c r="J24" s="112">
        <v>461</v>
      </c>
      <c r="K24" s="112">
        <v>17</v>
      </c>
      <c r="L24" s="112">
        <v>40</v>
      </c>
    </row>
    <row r="25" spans="2:12" s="100" customFormat="1" ht="14.1" hidden="1" customHeight="1" outlineLevel="1" x14ac:dyDescent="0.25">
      <c r="B25" s="101" t="s">
        <v>306</v>
      </c>
      <c r="C25" s="112">
        <v>14</v>
      </c>
      <c r="D25" s="112">
        <v>2946</v>
      </c>
      <c r="E25" s="112">
        <v>2087</v>
      </c>
      <c r="F25" s="112">
        <v>51</v>
      </c>
      <c r="G25" s="112">
        <v>3</v>
      </c>
      <c r="H25" s="112">
        <v>87</v>
      </c>
      <c r="I25" s="112">
        <v>719</v>
      </c>
      <c r="J25" s="112">
        <v>184</v>
      </c>
      <c r="K25" s="112">
        <v>1</v>
      </c>
      <c r="L25" s="112">
        <v>13</v>
      </c>
    </row>
    <row r="26" spans="2:12" s="100" customFormat="1" ht="14.1" hidden="1" customHeight="1" outlineLevel="1" x14ac:dyDescent="0.25">
      <c r="B26" s="101" t="s">
        <v>307</v>
      </c>
      <c r="C26" s="112">
        <v>55</v>
      </c>
      <c r="D26" s="112">
        <v>16458</v>
      </c>
      <c r="E26" s="112">
        <v>12495</v>
      </c>
      <c r="F26" s="112">
        <v>457</v>
      </c>
      <c r="G26" s="112">
        <v>73</v>
      </c>
      <c r="H26" s="112">
        <v>352</v>
      </c>
      <c r="I26" s="112">
        <v>3804</v>
      </c>
      <c r="J26" s="112">
        <v>1132</v>
      </c>
      <c r="K26" s="112">
        <v>25</v>
      </c>
      <c r="L26" s="112">
        <v>56</v>
      </c>
    </row>
    <row r="27" spans="2:12" s="100" customFormat="1" ht="14.1" hidden="1" customHeight="1" outlineLevel="1" x14ac:dyDescent="0.25">
      <c r="B27" s="101" t="s">
        <v>308</v>
      </c>
      <c r="C27" s="112">
        <v>7</v>
      </c>
      <c r="D27" s="112">
        <v>2784</v>
      </c>
      <c r="E27" s="112">
        <v>3618</v>
      </c>
      <c r="F27" s="112">
        <v>142</v>
      </c>
      <c r="G27" s="112">
        <v>8</v>
      </c>
      <c r="H27" s="112">
        <v>149</v>
      </c>
      <c r="I27" s="112">
        <v>2164</v>
      </c>
      <c r="J27" s="112">
        <v>1412</v>
      </c>
      <c r="K27" s="112">
        <v>70</v>
      </c>
      <c r="L27" s="112">
        <v>36</v>
      </c>
    </row>
    <row r="28" spans="2:12" s="100" customFormat="1" ht="14.1" hidden="1" customHeight="1" outlineLevel="1" x14ac:dyDescent="0.25">
      <c r="B28" s="101" t="s">
        <v>309</v>
      </c>
      <c r="C28" s="112">
        <v>3</v>
      </c>
      <c r="D28" s="112">
        <v>3824</v>
      </c>
      <c r="E28" s="112">
        <v>4697</v>
      </c>
      <c r="F28" s="112">
        <v>130</v>
      </c>
      <c r="G28" s="112">
        <v>37</v>
      </c>
      <c r="H28" s="112">
        <v>210</v>
      </c>
      <c r="I28" s="112">
        <v>2197</v>
      </c>
      <c r="J28" s="112">
        <v>970</v>
      </c>
      <c r="K28" s="112">
        <v>36</v>
      </c>
      <c r="L28" s="112">
        <v>42</v>
      </c>
    </row>
    <row r="29" spans="2:12" s="100" customFormat="1" ht="14.1" hidden="1" customHeight="1" outlineLevel="1" x14ac:dyDescent="0.25">
      <c r="B29" s="101" t="s">
        <v>310</v>
      </c>
      <c r="C29" s="112">
        <v>7</v>
      </c>
      <c r="D29" s="112">
        <v>5418</v>
      </c>
      <c r="E29" s="112">
        <v>5139</v>
      </c>
      <c r="F29" s="112">
        <v>273</v>
      </c>
      <c r="G29" s="112">
        <v>31</v>
      </c>
      <c r="H29" s="112">
        <v>186</v>
      </c>
      <c r="I29" s="112">
        <v>2187</v>
      </c>
      <c r="J29" s="112">
        <v>590</v>
      </c>
      <c r="K29" s="112">
        <v>18</v>
      </c>
      <c r="L29" s="112">
        <v>16</v>
      </c>
    </row>
    <row r="30" spans="2:12" s="100" customFormat="1" ht="14.1" hidden="1" customHeight="1" outlineLevel="1" x14ac:dyDescent="0.25">
      <c r="B30" s="101" t="s">
        <v>311</v>
      </c>
      <c r="C30" s="112">
        <v>17</v>
      </c>
      <c r="D30" s="112">
        <v>11618</v>
      </c>
      <c r="E30" s="112">
        <v>12055</v>
      </c>
      <c r="F30" s="112">
        <v>251</v>
      </c>
      <c r="G30" s="112">
        <v>78</v>
      </c>
      <c r="H30" s="112">
        <v>513</v>
      </c>
      <c r="I30" s="112">
        <v>3771</v>
      </c>
      <c r="J30" s="112">
        <v>1091</v>
      </c>
      <c r="K30" s="112">
        <v>10</v>
      </c>
      <c r="L30" s="112">
        <v>42</v>
      </c>
    </row>
    <row r="31" spans="2:12" s="100" customFormat="1" ht="14.1" hidden="1" customHeight="1" outlineLevel="1" x14ac:dyDescent="0.25">
      <c r="B31" s="101" t="s">
        <v>312</v>
      </c>
      <c r="C31" s="112">
        <v>1</v>
      </c>
      <c r="D31" s="112">
        <v>1423</v>
      </c>
      <c r="E31" s="112">
        <v>2113</v>
      </c>
      <c r="F31" s="112">
        <v>325</v>
      </c>
      <c r="G31" s="112">
        <v>4</v>
      </c>
      <c r="H31" s="112">
        <v>90</v>
      </c>
      <c r="I31" s="112">
        <v>621</v>
      </c>
      <c r="J31" s="112">
        <v>192</v>
      </c>
      <c r="K31" s="112">
        <v>1</v>
      </c>
      <c r="L31" s="112">
        <v>38</v>
      </c>
    </row>
    <row r="32" spans="2:12" s="100" customFormat="1" ht="14.1" hidden="1" customHeight="1" outlineLevel="1" x14ac:dyDescent="0.25">
      <c r="B32" s="101" t="s">
        <v>313</v>
      </c>
      <c r="C32" s="112">
        <v>20</v>
      </c>
      <c r="D32" s="112">
        <v>5461</v>
      </c>
      <c r="E32" s="112">
        <v>3033</v>
      </c>
      <c r="F32" s="112">
        <v>45</v>
      </c>
      <c r="G32" s="112">
        <v>12</v>
      </c>
      <c r="H32" s="112">
        <v>69</v>
      </c>
      <c r="I32" s="112">
        <v>822</v>
      </c>
      <c r="J32" s="112">
        <v>144</v>
      </c>
      <c r="K32" s="112">
        <v>9</v>
      </c>
      <c r="L32" s="112">
        <v>5</v>
      </c>
    </row>
    <row r="33" spans="2:12" s="100" customFormat="1" ht="14.1" hidden="1" customHeight="1" outlineLevel="1" x14ac:dyDescent="0.25">
      <c r="B33" s="101" t="s">
        <v>314</v>
      </c>
      <c r="C33" s="112">
        <v>3</v>
      </c>
      <c r="D33" s="112">
        <v>2933</v>
      </c>
      <c r="E33" s="112">
        <v>3477</v>
      </c>
      <c r="F33" s="112">
        <v>71</v>
      </c>
      <c r="G33" s="112">
        <v>10</v>
      </c>
      <c r="H33" s="112">
        <v>102</v>
      </c>
      <c r="I33" s="112">
        <v>998</v>
      </c>
      <c r="J33" s="112">
        <v>272</v>
      </c>
      <c r="K33" s="112">
        <v>14</v>
      </c>
      <c r="L33" s="112">
        <v>21</v>
      </c>
    </row>
    <row r="34" spans="2:12" s="100" customFormat="1" ht="14.1" hidden="1" customHeight="1" outlineLevel="1" x14ac:dyDescent="0.25">
      <c r="B34" s="101" t="s">
        <v>315</v>
      </c>
      <c r="C34" s="112">
        <v>31</v>
      </c>
      <c r="D34" s="112">
        <v>3353</v>
      </c>
      <c r="E34" s="112">
        <v>4231</v>
      </c>
      <c r="F34" s="112">
        <v>128</v>
      </c>
      <c r="G34" s="112">
        <v>9</v>
      </c>
      <c r="H34" s="112">
        <v>233</v>
      </c>
      <c r="I34" s="112">
        <v>1465</v>
      </c>
      <c r="J34" s="112">
        <v>435</v>
      </c>
      <c r="K34" s="112">
        <v>44</v>
      </c>
      <c r="L34" s="112">
        <v>41</v>
      </c>
    </row>
    <row r="35" spans="2:12" s="1" customFormat="1" ht="14.1" customHeight="1" collapsed="1" x14ac:dyDescent="0.2">
      <c r="B35" s="102" t="s">
        <v>57</v>
      </c>
      <c r="C35" s="14">
        <v>1</v>
      </c>
      <c r="D35" s="14">
        <v>559</v>
      </c>
      <c r="E35" s="14">
        <v>1678</v>
      </c>
      <c r="F35" s="14">
        <v>401</v>
      </c>
      <c r="G35" s="80">
        <v>9</v>
      </c>
      <c r="H35" s="80">
        <v>129</v>
      </c>
      <c r="I35" s="80">
        <v>1846</v>
      </c>
      <c r="J35" s="80">
        <v>1239</v>
      </c>
      <c r="K35" s="80">
        <v>18</v>
      </c>
      <c r="L35" s="80">
        <v>18</v>
      </c>
    </row>
    <row r="36" spans="2:12" s="1" customFormat="1" ht="14.1" customHeight="1" x14ac:dyDescent="0.2">
      <c r="B36" s="102" t="s">
        <v>58</v>
      </c>
      <c r="C36" s="14">
        <v>120</v>
      </c>
      <c r="D36" s="14">
        <v>10152</v>
      </c>
      <c r="E36" s="14">
        <v>5433</v>
      </c>
      <c r="F36" s="14">
        <v>82</v>
      </c>
      <c r="G36" s="80">
        <v>2</v>
      </c>
      <c r="H36" s="80">
        <v>208</v>
      </c>
      <c r="I36" s="80">
        <v>2990</v>
      </c>
      <c r="J36" s="80">
        <v>693</v>
      </c>
      <c r="K36" s="80">
        <v>24</v>
      </c>
      <c r="L36" s="80">
        <v>36</v>
      </c>
    </row>
    <row r="37" spans="2:12" s="1" customFormat="1" ht="14.1" customHeight="1" x14ac:dyDescent="0.2">
      <c r="B37" s="104" t="s">
        <v>49</v>
      </c>
      <c r="C37" s="14">
        <v>468</v>
      </c>
      <c r="D37" s="14">
        <v>44677</v>
      </c>
      <c r="E37" s="14">
        <v>18231</v>
      </c>
      <c r="F37" s="14">
        <v>370</v>
      </c>
      <c r="G37" s="80">
        <v>59</v>
      </c>
      <c r="H37" s="80">
        <v>960</v>
      </c>
      <c r="I37" s="80">
        <v>8403</v>
      </c>
      <c r="J37" s="80">
        <v>1879</v>
      </c>
      <c r="K37" s="80">
        <v>36</v>
      </c>
      <c r="L37" s="80">
        <v>273</v>
      </c>
    </row>
    <row r="38" spans="2:12" s="1" customFormat="1" ht="14.1" customHeight="1" x14ac:dyDescent="0.2">
      <c r="B38" s="102" t="s">
        <v>50</v>
      </c>
      <c r="C38" s="14">
        <f>+C39+C40+C41</f>
        <v>160</v>
      </c>
      <c r="D38" s="14">
        <f t="shared" ref="D38:L38" si="1">+D39+D40+D41</f>
        <v>72745</v>
      </c>
      <c r="E38" s="14">
        <f t="shared" si="1"/>
        <v>127978</v>
      </c>
      <c r="F38" s="14">
        <f t="shared" si="1"/>
        <v>1559</v>
      </c>
      <c r="G38" s="14">
        <f t="shared" si="1"/>
        <v>268</v>
      </c>
      <c r="H38" s="14">
        <f t="shared" si="1"/>
        <v>4137</v>
      </c>
      <c r="I38" s="14">
        <f t="shared" si="1"/>
        <v>43920</v>
      </c>
      <c r="J38" s="14">
        <f t="shared" si="1"/>
        <v>8126</v>
      </c>
      <c r="K38" s="14">
        <f t="shared" si="1"/>
        <v>200</v>
      </c>
      <c r="L38" s="14">
        <f t="shared" si="1"/>
        <v>341</v>
      </c>
    </row>
    <row r="39" spans="2:12" s="1" customFormat="1" ht="14.1" hidden="1" customHeight="1" outlineLevel="1" x14ac:dyDescent="0.2">
      <c r="B39" s="101" t="s">
        <v>316</v>
      </c>
      <c r="C39" s="112">
        <v>10</v>
      </c>
      <c r="D39" s="112">
        <v>7777</v>
      </c>
      <c r="E39" s="112">
        <v>10086</v>
      </c>
      <c r="F39" s="112">
        <v>217</v>
      </c>
      <c r="G39" s="112">
        <v>19</v>
      </c>
      <c r="H39" s="112">
        <v>317</v>
      </c>
      <c r="I39" s="112">
        <v>2926</v>
      </c>
      <c r="J39" s="112">
        <v>394</v>
      </c>
      <c r="K39" s="112">
        <v>7</v>
      </c>
      <c r="L39" s="112">
        <v>14</v>
      </c>
    </row>
    <row r="40" spans="2:12" s="1" customFormat="1" ht="14.1" hidden="1" customHeight="1" outlineLevel="1" x14ac:dyDescent="0.2">
      <c r="B40" s="101" t="s">
        <v>317</v>
      </c>
      <c r="C40" s="112">
        <v>73</v>
      </c>
      <c r="D40" s="112">
        <v>21667</v>
      </c>
      <c r="E40" s="112">
        <v>25715</v>
      </c>
      <c r="F40" s="112">
        <v>462</v>
      </c>
      <c r="G40" s="112">
        <v>63</v>
      </c>
      <c r="H40" s="112">
        <v>1861</v>
      </c>
      <c r="I40" s="112">
        <v>17739</v>
      </c>
      <c r="J40" s="112">
        <v>4404</v>
      </c>
      <c r="K40" s="112">
        <v>141</v>
      </c>
      <c r="L40" s="112">
        <v>150</v>
      </c>
    </row>
    <row r="41" spans="2:12" s="1" customFormat="1" ht="14.1" hidden="1" customHeight="1" outlineLevel="1" x14ac:dyDescent="0.2">
      <c r="B41" s="101" t="s">
        <v>318</v>
      </c>
      <c r="C41" s="112">
        <v>77</v>
      </c>
      <c r="D41" s="112">
        <v>43301</v>
      </c>
      <c r="E41" s="112">
        <v>92177</v>
      </c>
      <c r="F41" s="112">
        <v>880</v>
      </c>
      <c r="G41" s="112">
        <v>186</v>
      </c>
      <c r="H41" s="112">
        <v>1959</v>
      </c>
      <c r="I41" s="112">
        <v>23255</v>
      </c>
      <c r="J41" s="112">
        <v>3328</v>
      </c>
      <c r="K41" s="112">
        <v>52</v>
      </c>
      <c r="L41" s="112">
        <v>177</v>
      </c>
    </row>
    <row r="42" spans="2:12" ht="14.1" customHeight="1" collapsed="1" x14ac:dyDescent="0.2">
      <c r="B42" s="10" t="s">
        <v>51</v>
      </c>
      <c r="C42" s="14">
        <v>38</v>
      </c>
      <c r="D42" s="14">
        <v>30314</v>
      </c>
      <c r="E42" s="14">
        <v>32018</v>
      </c>
      <c r="F42" s="14">
        <v>160</v>
      </c>
      <c r="G42" s="14">
        <v>16</v>
      </c>
      <c r="H42" s="14">
        <v>954</v>
      </c>
      <c r="I42" s="14">
        <v>10855</v>
      </c>
      <c r="J42" s="14">
        <v>1535</v>
      </c>
      <c r="K42" s="14">
        <v>37</v>
      </c>
      <c r="L42" s="14">
        <v>118</v>
      </c>
    </row>
    <row r="43" spans="2:12" ht="14.1" customHeight="1" x14ac:dyDescent="0.2">
      <c r="B43" s="10" t="s">
        <v>52</v>
      </c>
      <c r="C43" s="14">
        <v>357</v>
      </c>
      <c r="D43" s="14">
        <v>34092</v>
      </c>
      <c r="E43" s="14">
        <v>37161</v>
      </c>
      <c r="F43" s="14">
        <v>542</v>
      </c>
      <c r="G43" s="14">
        <v>79</v>
      </c>
      <c r="H43" s="14">
        <v>838</v>
      </c>
      <c r="I43" s="14">
        <v>7348</v>
      </c>
      <c r="J43" s="14">
        <v>571</v>
      </c>
      <c r="K43" s="14">
        <v>8</v>
      </c>
      <c r="L43" s="14">
        <v>401</v>
      </c>
    </row>
    <row r="44" spans="2:12" ht="14.1" customHeight="1" x14ac:dyDescent="0.2">
      <c r="B44" s="10" t="s">
        <v>61</v>
      </c>
      <c r="C44" s="14" t="s">
        <v>100</v>
      </c>
      <c r="D44" s="14">
        <v>1534</v>
      </c>
      <c r="E44" s="14">
        <v>15008</v>
      </c>
      <c r="F44" s="14">
        <v>1089</v>
      </c>
      <c r="G44" s="14">
        <v>156</v>
      </c>
      <c r="H44" s="14">
        <v>3507</v>
      </c>
      <c r="I44" s="14">
        <v>35357</v>
      </c>
      <c r="J44" s="14">
        <v>11798</v>
      </c>
      <c r="K44" s="14">
        <v>326</v>
      </c>
      <c r="L44" s="14">
        <v>267</v>
      </c>
    </row>
    <row r="45" spans="2:12" ht="14.1" customHeight="1" x14ac:dyDescent="0.2">
      <c r="B45" s="10" t="s">
        <v>60</v>
      </c>
      <c r="C45" s="14">
        <v>1</v>
      </c>
      <c r="D45" s="14">
        <v>1538</v>
      </c>
      <c r="E45" s="14">
        <v>19041</v>
      </c>
      <c r="F45" s="14">
        <v>264</v>
      </c>
      <c r="G45" s="14">
        <v>12</v>
      </c>
      <c r="H45" s="14">
        <v>2023</v>
      </c>
      <c r="I45" s="14">
        <v>33032</v>
      </c>
      <c r="J45" s="14">
        <v>6170</v>
      </c>
      <c r="K45" s="14">
        <v>143</v>
      </c>
      <c r="L45" s="14">
        <v>91</v>
      </c>
    </row>
    <row r="46" spans="2:12" ht="14.1" customHeight="1" x14ac:dyDescent="0.2">
      <c r="B46" s="10" t="s">
        <v>59</v>
      </c>
      <c r="C46" s="14">
        <v>9</v>
      </c>
      <c r="D46" s="14">
        <v>1249</v>
      </c>
      <c r="E46" s="14">
        <v>2249</v>
      </c>
      <c r="F46" s="14">
        <v>25</v>
      </c>
      <c r="G46" s="14">
        <v>4</v>
      </c>
      <c r="H46" s="14">
        <v>167</v>
      </c>
      <c r="I46" s="14">
        <v>2401</v>
      </c>
      <c r="J46" s="14">
        <v>695</v>
      </c>
      <c r="K46" s="14">
        <v>11</v>
      </c>
      <c r="L46" s="14">
        <v>6</v>
      </c>
    </row>
    <row r="47" spans="2:12" ht="14.1" customHeight="1" x14ac:dyDescent="0.2">
      <c r="B47" s="10" t="s">
        <v>62</v>
      </c>
      <c r="C47" s="14">
        <v>20</v>
      </c>
      <c r="D47" s="14">
        <v>4921</v>
      </c>
      <c r="E47" s="14">
        <v>19598</v>
      </c>
      <c r="F47" s="14">
        <v>821</v>
      </c>
      <c r="G47" s="14">
        <v>101</v>
      </c>
      <c r="H47" s="14">
        <v>2129</v>
      </c>
      <c r="I47" s="14">
        <v>34199</v>
      </c>
      <c r="J47" s="14">
        <v>12935</v>
      </c>
      <c r="K47" s="14">
        <v>1119</v>
      </c>
      <c r="L47" s="14">
        <v>285</v>
      </c>
    </row>
    <row r="48" spans="2:12" ht="14.1" customHeight="1" x14ac:dyDescent="0.2">
      <c r="B48" s="10" t="s">
        <v>63</v>
      </c>
      <c r="C48" s="14">
        <v>354</v>
      </c>
      <c r="D48" s="14">
        <v>38160</v>
      </c>
      <c r="E48" s="14">
        <v>42061</v>
      </c>
      <c r="F48" s="14">
        <v>503</v>
      </c>
      <c r="G48" s="14">
        <v>57</v>
      </c>
      <c r="H48" s="14">
        <v>2344</v>
      </c>
      <c r="I48" s="14">
        <v>18787</v>
      </c>
      <c r="J48" s="14">
        <v>3110</v>
      </c>
      <c r="K48" s="14">
        <v>58</v>
      </c>
      <c r="L48" s="14">
        <v>651</v>
      </c>
    </row>
    <row r="49" spans="2:12" ht="14.1" customHeight="1" x14ac:dyDescent="0.2">
      <c r="B49" s="10" t="s">
        <v>69</v>
      </c>
      <c r="C49" s="14">
        <v>5</v>
      </c>
      <c r="D49" s="14">
        <v>1591</v>
      </c>
      <c r="E49" s="14">
        <v>2233</v>
      </c>
      <c r="F49" s="14">
        <v>19</v>
      </c>
      <c r="G49" s="14">
        <v>4</v>
      </c>
      <c r="H49" s="14">
        <v>103</v>
      </c>
      <c r="I49" s="14">
        <v>2468</v>
      </c>
      <c r="J49" s="14">
        <v>601</v>
      </c>
      <c r="K49" s="14">
        <v>35</v>
      </c>
      <c r="L49" s="14">
        <v>2</v>
      </c>
    </row>
    <row r="50" spans="2:12" ht="14.1" customHeight="1" x14ac:dyDescent="0.2">
      <c r="B50" s="10" t="s">
        <v>64</v>
      </c>
      <c r="C50" s="14">
        <v>42</v>
      </c>
      <c r="D50" s="14">
        <v>2904</v>
      </c>
      <c r="E50" s="14">
        <v>4159</v>
      </c>
      <c r="F50" s="14">
        <v>231</v>
      </c>
      <c r="G50" s="14">
        <v>25</v>
      </c>
      <c r="H50" s="14">
        <v>452</v>
      </c>
      <c r="I50" s="14">
        <v>8942</v>
      </c>
      <c r="J50" s="14">
        <v>2758</v>
      </c>
      <c r="K50" s="14">
        <v>1348</v>
      </c>
      <c r="L50" s="14">
        <v>15</v>
      </c>
    </row>
    <row r="51" spans="2:12" ht="14.1" customHeight="1" x14ac:dyDescent="0.2">
      <c r="B51" s="10" t="s">
        <v>65</v>
      </c>
      <c r="C51" s="14">
        <v>317</v>
      </c>
      <c r="D51" s="14">
        <v>34512</v>
      </c>
      <c r="E51" s="14">
        <v>37332</v>
      </c>
      <c r="F51" s="14">
        <v>619</v>
      </c>
      <c r="G51" s="14">
        <v>101</v>
      </c>
      <c r="H51" s="14">
        <v>1789</v>
      </c>
      <c r="I51" s="14">
        <v>44147</v>
      </c>
      <c r="J51" s="14">
        <v>5511</v>
      </c>
      <c r="K51" s="14">
        <v>233</v>
      </c>
      <c r="L51" s="14">
        <v>126</v>
      </c>
    </row>
    <row r="52" spans="2:12" ht="14.1" customHeight="1" x14ac:dyDescent="0.2">
      <c r="B52" s="10" t="s">
        <v>66</v>
      </c>
      <c r="C52" s="14">
        <v>8</v>
      </c>
      <c r="D52" s="14">
        <v>1560</v>
      </c>
      <c r="E52" s="14">
        <v>3288</v>
      </c>
      <c r="F52" s="14">
        <v>100</v>
      </c>
      <c r="G52" s="14">
        <v>11</v>
      </c>
      <c r="H52" s="14">
        <v>199</v>
      </c>
      <c r="I52" s="14">
        <v>2882</v>
      </c>
      <c r="J52" s="14">
        <v>611</v>
      </c>
      <c r="K52" s="14">
        <v>44</v>
      </c>
      <c r="L52" s="14">
        <v>37</v>
      </c>
    </row>
    <row r="53" spans="2:12" ht="14.1" customHeight="1" x14ac:dyDescent="0.2">
      <c r="B53" s="10" t="s">
        <v>67</v>
      </c>
      <c r="C53" s="14">
        <v>18</v>
      </c>
      <c r="D53" s="14">
        <v>4572</v>
      </c>
      <c r="E53" s="14">
        <v>5781</v>
      </c>
      <c r="F53" s="14">
        <v>125</v>
      </c>
      <c r="G53" s="14">
        <v>20</v>
      </c>
      <c r="H53" s="14">
        <v>347</v>
      </c>
      <c r="I53" s="14">
        <v>5797</v>
      </c>
      <c r="J53" s="14">
        <v>1121</v>
      </c>
      <c r="K53" s="14">
        <v>98</v>
      </c>
      <c r="L53" s="14">
        <v>34</v>
      </c>
    </row>
    <row r="54" spans="2:12" ht="14.1" customHeight="1" x14ac:dyDescent="0.2">
      <c r="B54" s="88" t="s">
        <v>68</v>
      </c>
      <c r="C54" s="147" t="s">
        <v>100</v>
      </c>
      <c r="D54" s="147">
        <v>1</v>
      </c>
      <c r="E54" s="147">
        <v>2</v>
      </c>
      <c r="F54" s="147" t="s">
        <v>100</v>
      </c>
      <c r="G54" s="147" t="s">
        <v>100</v>
      </c>
      <c r="H54" s="147" t="s">
        <v>100</v>
      </c>
      <c r="I54" s="147">
        <v>4</v>
      </c>
      <c r="J54" s="147">
        <v>7</v>
      </c>
      <c r="K54" s="147" t="s">
        <v>100</v>
      </c>
      <c r="L54" s="147" t="s">
        <v>100</v>
      </c>
    </row>
    <row r="55" spans="2:12" x14ac:dyDescent="0.2">
      <c r="B55" s="33" t="s">
        <v>98</v>
      </c>
    </row>
  </sheetData>
  <mergeCells count="12">
    <mergeCell ref="L5:L6"/>
    <mergeCell ref="B2:L2"/>
    <mergeCell ref="B3:L3"/>
    <mergeCell ref="G5:G6"/>
    <mergeCell ref="C5:C6"/>
    <mergeCell ref="D5:D6"/>
    <mergeCell ref="E5:E6"/>
    <mergeCell ref="F5:F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6"/>
  <sheetViews>
    <sheetView workbookViewId="0"/>
  </sheetViews>
  <sheetFormatPr defaultColWidth="9.140625" defaultRowHeight="12.75" outlineLevelRow="1" x14ac:dyDescent="0.2"/>
  <cols>
    <col min="1" max="1" width="3.5703125" style="1" customWidth="1"/>
    <col min="2" max="2" width="57" style="103" customWidth="1"/>
    <col min="3" max="7" width="9.140625" style="3" customWidth="1"/>
    <col min="8" max="8" width="10.7109375" style="1" customWidth="1"/>
    <col min="9" max="158" width="9.140625" style="1"/>
    <col min="159" max="159" width="51.140625" style="1" customWidth="1"/>
    <col min="160" max="167" width="9.7109375" style="1" customWidth="1"/>
    <col min="168" max="414" width="9.140625" style="1"/>
    <col min="415" max="415" width="51.140625" style="1" customWidth="1"/>
    <col min="416" max="423" width="9.7109375" style="1" customWidth="1"/>
    <col min="424" max="670" width="9.140625" style="1"/>
    <col min="671" max="671" width="51.140625" style="1" customWidth="1"/>
    <col min="672" max="679" width="9.7109375" style="1" customWidth="1"/>
    <col min="680" max="926" width="9.140625" style="1"/>
    <col min="927" max="927" width="51.140625" style="1" customWidth="1"/>
    <col min="928" max="935" width="9.7109375" style="1" customWidth="1"/>
    <col min="936" max="1182" width="9.140625" style="1"/>
    <col min="1183" max="1183" width="51.140625" style="1" customWidth="1"/>
    <col min="1184" max="1191" width="9.7109375" style="1" customWidth="1"/>
    <col min="1192" max="1438" width="9.140625" style="1"/>
    <col min="1439" max="1439" width="51.140625" style="1" customWidth="1"/>
    <col min="1440" max="1447" width="9.7109375" style="1" customWidth="1"/>
    <col min="1448" max="1694" width="9.140625" style="1"/>
    <col min="1695" max="1695" width="51.140625" style="1" customWidth="1"/>
    <col min="1696" max="1703" width="9.7109375" style="1" customWidth="1"/>
    <col min="1704" max="1950" width="9.140625" style="1"/>
    <col min="1951" max="1951" width="51.140625" style="1" customWidth="1"/>
    <col min="1952" max="1959" width="9.7109375" style="1" customWidth="1"/>
    <col min="1960" max="2206" width="9.140625" style="1"/>
    <col min="2207" max="2207" width="51.140625" style="1" customWidth="1"/>
    <col min="2208" max="2215" width="9.7109375" style="1" customWidth="1"/>
    <col min="2216" max="2462" width="9.140625" style="1"/>
    <col min="2463" max="2463" width="51.140625" style="1" customWidth="1"/>
    <col min="2464" max="2471" width="9.7109375" style="1" customWidth="1"/>
    <col min="2472" max="2718" width="9.140625" style="1"/>
    <col min="2719" max="2719" width="51.140625" style="1" customWidth="1"/>
    <col min="2720" max="2727" width="9.7109375" style="1" customWidth="1"/>
    <col min="2728" max="2974" width="9.140625" style="1"/>
    <col min="2975" max="2975" width="51.140625" style="1" customWidth="1"/>
    <col min="2976" max="2983" width="9.7109375" style="1" customWidth="1"/>
    <col min="2984" max="3230" width="9.140625" style="1"/>
    <col min="3231" max="3231" width="51.140625" style="1" customWidth="1"/>
    <col min="3232" max="3239" width="9.7109375" style="1" customWidth="1"/>
    <col min="3240" max="3486" width="9.140625" style="1"/>
    <col min="3487" max="3487" width="51.140625" style="1" customWidth="1"/>
    <col min="3488" max="3495" width="9.7109375" style="1" customWidth="1"/>
    <col min="3496" max="3742" width="9.140625" style="1"/>
    <col min="3743" max="3743" width="51.140625" style="1" customWidth="1"/>
    <col min="3744" max="3751" width="9.7109375" style="1" customWidth="1"/>
    <col min="3752" max="3998" width="9.140625" style="1"/>
    <col min="3999" max="3999" width="51.140625" style="1" customWidth="1"/>
    <col min="4000" max="4007" width="9.7109375" style="1" customWidth="1"/>
    <col min="4008" max="4254" width="9.140625" style="1"/>
    <col min="4255" max="4255" width="51.140625" style="1" customWidth="1"/>
    <col min="4256" max="4263" width="9.7109375" style="1" customWidth="1"/>
    <col min="4264" max="4510" width="9.140625" style="1"/>
    <col min="4511" max="4511" width="51.140625" style="1" customWidth="1"/>
    <col min="4512" max="4519" width="9.7109375" style="1" customWidth="1"/>
    <col min="4520" max="4766" width="9.140625" style="1"/>
    <col min="4767" max="4767" width="51.140625" style="1" customWidth="1"/>
    <col min="4768" max="4775" width="9.7109375" style="1" customWidth="1"/>
    <col min="4776" max="5022" width="9.140625" style="1"/>
    <col min="5023" max="5023" width="51.140625" style="1" customWidth="1"/>
    <col min="5024" max="5031" width="9.7109375" style="1" customWidth="1"/>
    <col min="5032" max="5278" width="9.140625" style="1"/>
    <col min="5279" max="5279" width="51.140625" style="1" customWidth="1"/>
    <col min="5280" max="5287" width="9.7109375" style="1" customWidth="1"/>
    <col min="5288" max="5534" width="9.140625" style="1"/>
    <col min="5535" max="5535" width="51.140625" style="1" customWidth="1"/>
    <col min="5536" max="5543" width="9.7109375" style="1" customWidth="1"/>
    <col min="5544" max="5790" width="9.140625" style="1"/>
    <col min="5791" max="5791" width="51.140625" style="1" customWidth="1"/>
    <col min="5792" max="5799" width="9.7109375" style="1" customWidth="1"/>
    <col min="5800" max="6046" width="9.140625" style="1"/>
    <col min="6047" max="6047" width="51.140625" style="1" customWidth="1"/>
    <col min="6048" max="6055" width="9.7109375" style="1" customWidth="1"/>
    <col min="6056" max="6302" width="9.140625" style="1"/>
    <col min="6303" max="6303" width="51.140625" style="1" customWidth="1"/>
    <col min="6304" max="6311" width="9.7109375" style="1" customWidth="1"/>
    <col min="6312" max="6558" width="9.140625" style="1"/>
    <col min="6559" max="6559" width="51.140625" style="1" customWidth="1"/>
    <col min="6560" max="6567" width="9.7109375" style="1" customWidth="1"/>
    <col min="6568" max="6814" width="9.140625" style="1"/>
    <col min="6815" max="6815" width="51.140625" style="1" customWidth="1"/>
    <col min="6816" max="6823" width="9.7109375" style="1" customWidth="1"/>
    <col min="6824" max="7070" width="9.140625" style="1"/>
    <col min="7071" max="7071" width="51.140625" style="1" customWidth="1"/>
    <col min="7072" max="7079" width="9.7109375" style="1" customWidth="1"/>
    <col min="7080" max="7326" width="9.140625" style="1"/>
    <col min="7327" max="7327" width="51.140625" style="1" customWidth="1"/>
    <col min="7328" max="7335" width="9.7109375" style="1" customWidth="1"/>
    <col min="7336" max="7582" width="9.140625" style="1"/>
    <col min="7583" max="7583" width="51.140625" style="1" customWidth="1"/>
    <col min="7584" max="7591" width="9.7109375" style="1" customWidth="1"/>
    <col min="7592" max="7838" width="9.140625" style="1"/>
    <col min="7839" max="7839" width="51.140625" style="1" customWidth="1"/>
    <col min="7840" max="7847" width="9.7109375" style="1" customWidth="1"/>
    <col min="7848" max="8094" width="9.140625" style="1"/>
    <col min="8095" max="8095" width="51.140625" style="1" customWidth="1"/>
    <col min="8096" max="8103" width="9.7109375" style="1" customWidth="1"/>
    <col min="8104" max="8350" width="9.140625" style="1"/>
    <col min="8351" max="8351" width="51.140625" style="1" customWidth="1"/>
    <col min="8352" max="8359" width="9.7109375" style="1" customWidth="1"/>
    <col min="8360" max="8606" width="9.140625" style="1"/>
    <col min="8607" max="8607" width="51.140625" style="1" customWidth="1"/>
    <col min="8608" max="8615" width="9.7109375" style="1" customWidth="1"/>
    <col min="8616" max="8862" width="9.140625" style="1"/>
    <col min="8863" max="8863" width="51.140625" style="1" customWidth="1"/>
    <col min="8864" max="8871" width="9.7109375" style="1" customWidth="1"/>
    <col min="8872" max="9118" width="9.140625" style="1"/>
    <col min="9119" max="9119" width="51.140625" style="1" customWidth="1"/>
    <col min="9120" max="9127" width="9.7109375" style="1" customWidth="1"/>
    <col min="9128" max="9374" width="9.140625" style="1"/>
    <col min="9375" max="9375" width="51.140625" style="1" customWidth="1"/>
    <col min="9376" max="9383" width="9.7109375" style="1" customWidth="1"/>
    <col min="9384" max="9630" width="9.140625" style="1"/>
    <col min="9631" max="9631" width="51.140625" style="1" customWidth="1"/>
    <col min="9632" max="9639" width="9.7109375" style="1" customWidth="1"/>
    <col min="9640" max="9886" width="9.140625" style="1"/>
    <col min="9887" max="9887" width="51.140625" style="1" customWidth="1"/>
    <col min="9888" max="9895" width="9.7109375" style="1" customWidth="1"/>
    <col min="9896" max="10142" width="9.140625" style="1"/>
    <col min="10143" max="10143" width="51.140625" style="1" customWidth="1"/>
    <col min="10144" max="10151" width="9.7109375" style="1" customWidth="1"/>
    <col min="10152" max="10398" width="9.140625" style="1"/>
    <col min="10399" max="10399" width="51.140625" style="1" customWidth="1"/>
    <col min="10400" max="10407" width="9.7109375" style="1" customWidth="1"/>
    <col min="10408" max="10654" width="9.140625" style="1"/>
    <col min="10655" max="10655" width="51.140625" style="1" customWidth="1"/>
    <col min="10656" max="10663" width="9.7109375" style="1" customWidth="1"/>
    <col min="10664" max="10910" width="9.140625" style="1"/>
    <col min="10911" max="10911" width="51.140625" style="1" customWidth="1"/>
    <col min="10912" max="10919" width="9.7109375" style="1" customWidth="1"/>
    <col min="10920" max="11166" width="9.140625" style="1"/>
    <col min="11167" max="11167" width="51.140625" style="1" customWidth="1"/>
    <col min="11168" max="11175" width="9.7109375" style="1" customWidth="1"/>
    <col min="11176" max="11422" width="9.140625" style="1"/>
    <col min="11423" max="11423" width="51.140625" style="1" customWidth="1"/>
    <col min="11424" max="11431" width="9.7109375" style="1" customWidth="1"/>
    <col min="11432" max="11678" width="9.140625" style="1"/>
    <col min="11679" max="11679" width="51.140625" style="1" customWidth="1"/>
    <col min="11680" max="11687" width="9.7109375" style="1" customWidth="1"/>
    <col min="11688" max="11934" width="9.140625" style="1"/>
    <col min="11935" max="11935" width="51.140625" style="1" customWidth="1"/>
    <col min="11936" max="11943" width="9.7109375" style="1" customWidth="1"/>
    <col min="11944" max="12190" width="9.140625" style="1"/>
    <col min="12191" max="12191" width="51.140625" style="1" customWidth="1"/>
    <col min="12192" max="12199" width="9.7109375" style="1" customWidth="1"/>
    <col min="12200" max="12446" width="9.140625" style="1"/>
    <col min="12447" max="12447" width="51.140625" style="1" customWidth="1"/>
    <col min="12448" max="12455" width="9.7109375" style="1" customWidth="1"/>
    <col min="12456" max="12702" width="9.140625" style="1"/>
    <col min="12703" max="12703" width="51.140625" style="1" customWidth="1"/>
    <col min="12704" max="12711" width="9.7109375" style="1" customWidth="1"/>
    <col min="12712" max="12958" width="9.140625" style="1"/>
    <col min="12959" max="12959" width="51.140625" style="1" customWidth="1"/>
    <col min="12960" max="12967" width="9.7109375" style="1" customWidth="1"/>
    <col min="12968" max="13214" width="9.140625" style="1"/>
    <col min="13215" max="13215" width="51.140625" style="1" customWidth="1"/>
    <col min="13216" max="13223" width="9.7109375" style="1" customWidth="1"/>
    <col min="13224" max="13470" width="9.140625" style="1"/>
    <col min="13471" max="13471" width="51.140625" style="1" customWidth="1"/>
    <col min="13472" max="13479" width="9.7109375" style="1" customWidth="1"/>
    <col min="13480" max="13726" width="9.140625" style="1"/>
    <col min="13727" max="13727" width="51.140625" style="1" customWidth="1"/>
    <col min="13728" max="13735" width="9.7109375" style="1" customWidth="1"/>
    <col min="13736" max="13982" width="9.140625" style="1"/>
    <col min="13983" max="13983" width="51.140625" style="1" customWidth="1"/>
    <col min="13984" max="13991" width="9.7109375" style="1" customWidth="1"/>
    <col min="13992" max="14238" width="9.140625" style="1"/>
    <col min="14239" max="14239" width="51.140625" style="1" customWidth="1"/>
    <col min="14240" max="14247" width="9.7109375" style="1" customWidth="1"/>
    <col min="14248" max="14494" width="9.140625" style="1"/>
    <col min="14495" max="14495" width="51.140625" style="1" customWidth="1"/>
    <col min="14496" max="14503" width="9.7109375" style="1" customWidth="1"/>
    <col min="14504" max="14750" width="9.140625" style="1"/>
    <col min="14751" max="14751" width="51.140625" style="1" customWidth="1"/>
    <col min="14752" max="14759" width="9.7109375" style="1" customWidth="1"/>
    <col min="14760" max="15006" width="9.140625" style="1"/>
    <col min="15007" max="15007" width="51.140625" style="1" customWidth="1"/>
    <col min="15008" max="15015" width="9.7109375" style="1" customWidth="1"/>
    <col min="15016" max="15262" width="9.140625" style="1"/>
    <col min="15263" max="15263" width="51.140625" style="1" customWidth="1"/>
    <col min="15264" max="15271" width="9.7109375" style="1" customWidth="1"/>
    <col min="15272" max="15518" width="9.140625" style="1"/>
    <col min="15519" max="15519" width="51.140625" style="1" customWidth="1"/>
    <col min="15520" max="15527" width="9.7109375" style="1" customWidth="1"/>
    <col min="15528" max="15774" width="9.140625" style="1"/>
    <col min="15775" max="15775" width="51.140625" style="1" customWidth="1"/>
    <col min="15776" max="15783" width="9.7109375" style="1" customWidth="1"/>
    <col min="15784" max="16030" width="9.140625" style="1"/>
    <col min="16031" max="16031" width="51.140625" style="1" customWidth="1"/>
    <col min="16032" max="16039" width="9.7109375" style="1" customWidth="1"/>
    <col min="16040" max="16384" width="9.140625" style="1"/>
  </cols>
  <sheetData>
    <row r="1" spans="2:9" ht="15" x14ac:dyDescent="0.2">
      <c r="H1" s="37" t="s">
        <v>138</v>
      </c>
    </row>
    <row r="2" spans="2:9" ht="29.1" customHeight="1" x14ac:dyDescent="0.2">
      <c r="B2" s="168" t="s">
        <v>139</v>
      </c>
      <c r="C2" s="168"/>
      <c r="D2" s="168"/>
      <c r="E2" s="168"/>
      <c r="F2" s="168"/>
      <c r="G2" s="168"/>
      <c r="H2" s="168"/>
    </row>
    <row r="3" spans="2:9" x14ac:dyDescent="0.2">
      <c r="B3" s="169">
        <v>2023</v>
      </c>
      <c r="C3" s="169"/>
      <c r="D3" s="169"/>
      <c r="E3" s="169"/>
      <c r="F3" s="169"/>
      <c r="G3" s="169"/>
      <c r="H3" s="169"/>
    </row>
    <row r="4" spans="2:9" x14ac:dyDescent="0.2">
      <c r="B4" s="104" t="s">
        <v>115</v>
      </c>
      <c r="C4" s="8"/>
      <c r="D4" s="8"/>
      <c r="E4" s="15"/>
      <c r="F4" s="15"/>
      <c r="G4" s="15"/>
      <c r="H4" s="15"/>
    </row>
    <row r="5" spans="2:9" x14ac:dyDescent="0.2">
      <c r="B5" s="38" t="s">
        <v>76</v>
      </c>
      <c r="C5" s="171" t="s">
        <v>0</v>
      </c>
      <c r="D5" s="170" t="s">
        <v>54</v>
      </c>
      <c r="E5" s="170" t="s">
        <v>44</v>
      </c>
      <c r="F5" s="170" t="s">
        <v>45</v>
      </c>
      <c r="G5" s="170" t="s">
        <v>55</v>
      </c>
      <c r="H5" s="170" t="s">
        <v>56</v>
      </c>
    </row>
    <row r="6" spans="2:9" x14ac:dyDescent="0.2">
      <c r="B6" s="105" t="s">
        <v>46</v>
      </c>
      <c r="C6" s="171"/>
      <c r="D6" s="170"/>
      <c r="E6" s="170"/>
      <c r="F6" s="170"/>
      <c r="G6" s="170"/>
      <c r="H6" s="170"/>
    </row>
    <row r="7" spans="2:9" ht="14.1" customHeight="1" x14ac:dyDescent="0.2">
      <c r="B7" s="107" t="s">
        <v>0</v>
      </c>
      <c r="C7" s="39">
        <v>3295853</v>
      </c>
      <c r="D7" s="40">
        <v>596793</v>
      </c>
      <c r="E7" s="40">
        <v>830881</v>
      </c>
      <c r="F7" s="40">
        <v>777537</v>
      </c>
      <c r="G7" s="40">
        <v>249582</v>
      </c>
      <c r="H7" s="40">
        <v>841060</v>
      </c>
    </row>
    <row r="8" spans="2:9" ht="14.1" customHeight="1" x14ac:dyDescent="0.2">
      <c r="B8" s="104" t="s">
        <v>53</v>
      </c>
      <c r="C8" s="61">
        <v>77364</v>
      </c>
      <c r="D8" s="15">
        <v>27370</v>
      </c>
      <c r="E8" s="15">
        <v>25426</v>
      </c>
      <c r="F8" s="15">
        <v>17580</v>
      </c>
      <c r="G8" s="15">
        <v>4228</v>
      </c>
      <c r="H8" s="15">
        <v>2760</v>
      </c>
    </row>
    <row r="9" spans="2:9" ht="14.1" customHeight="1" x14ac:dyDescent="0.2">
      <c r="B9" s="104" t="s">
        <v>47</v>
      </c>
      <c r="C9" s="61">
        <v>9208</v>
      </c>
      <c r="D9" s="15">
        <v>1111</v>
      </c>
      <c r="E9" s="15">
        <v>3088</v>
      </c>
      <c r="F9" s="15">
        <v>2709</v>
      </c>
      <c r="G9" s="15">
        <v>964</v>
      </c>
      <c r="H9" s="15">
        <v>1336</v>
      </c>
    </row>
    <row r="10" spans="2:9" ht="14.1" customHeight="1" x14ac:dyDescent="0.2">
      <c r="B10" s="104" t="s">
        <v>48</v>
      </c>
      <c r="C10" s="59">
        <f>+SUM(C11:C34)</f>
        <v>650185</v>
      </c>
      <c r="D10" s="14">
        <f t="shared" ref="D10:G10" si="0">+SUM(D11:D34)</f>
        <v>63545</v>
      </c>
      <c r="E10" s="14">
        <f t="shared" si="0"/>
        <v>175591</v>
      </c>
      <c r="F10" s="14">
        <f>+SUM(F11:F34)</f>
        <v>227090</v>
      </c>
      <c r="G10" s="14">
        <f t="shared" si="0"/>
        <v>69140</v>
      </c>
      <c r="H10" s="14">
        <f>+SUM(H11:H34)</f>
        <v>114819</v>
      </c>
    </row>
    <row r="11" spans="2:9" s="100" customFormat="1" ht="14.1" hidden="1" customHeight="1" outlineLevel="1" x14ac:dyDescent="0.25">
      <c r="B11" s="101" t="s">
        <v>292</v>
      </c>
      <c r="C11" s="111">
        <v>80232</v>
      </c>
      <c r="D11" s="112">
        <v>10396</v>
      </c>
      <c r="E11" s="112">
        <v>23139</v>
      </c>
      <c r="F11" s="112">
        <v>27127</v>
      </c>
      <c r="G11" s="112">
        <v>10121</v>
      </c>
      <c r="H11" s="112">
        <v>9449</v>
      </c>
      <c r="I11" s="14"/>
    </row>
    <row r="12" spans="2:9" s="100" customFormat="1" ht="14.1" hidden="1" customHeight="1" outlineLevel="1" x14ac:dyDescent="0.25">
      <c r="B12" s="101" t="s">
        <v>293</v>
      </c>
      <c r="C12" s="111">
        <v>14290</v>
      </c>
      <c r="D12" s="112">
        <v>1403</v>
      </c>
      <c r="E12" s="112">
        <v>3978</v>
      </c>
      <c r="F12" s="112">
        <v>4213</v>
      </c>
      <c r="G12" s="112">
        <v>646</v>
      </c>
      <c r="H12" s="112">
        <v>4050</v>
      </c>
      <c r="I12" s="14"/>
    </row>
    <row r="13" spans="2:9" s="100" customFormat="1" ht="14.1" hidden="1" customHeight="1" outlineLevel="1" x14ac:dyDescent="0.25">
      <c r="B13" s="101" t="s">
        <v>294</v>
      </c>
      <c r="C13" s="111">
        <v>455</v>
      </c>
      <c r="D13" s="112" t="s">
        <v>100</v>
      </c>
      <c r="E13" s="112" t="s">
        <v>100</v>
      </c>
      <c r="F13" s="112" t="s">
        <v>100</v>
      </c>
      <c r="G13" s="112">
        <v>455</v>
      </c>
      <c r="H13" s="112" t="s">
        <v>100</v>
      </c>
      <c r="I13" s="14"/>
    </row>
    <row r="14" spans="2:9" s="100" customFormat="1" ht="14.1" hidden="1" customHeight="1" outlineLevel="1" x14ac:dyDescent="0.25">
      <c r="B14" s="101" t="s">
        <v>295</v>
      </c>
      <c r="C14" s="111">
        <v>40902</v>
      </c>
      <c r="D14" s="112">
        <v>2656</v>
      </c>
      <c r="E14" s="112">
        <v>9557</v>
      </c>
      <c r="F14" s="112">
        <v>17446</v>
      </c>
      <c r="G14" s="112">
        <v>4347</v>
      </c>
      <c r="H14" s="112">
        <v>6896</v>
      </c>
      <c r="I14" s="14"/>
    </row>
    <row r="15" spans="2:9" s="100" customFormat="1" ht="14.1" hidden="1" customHeight="1" outlineLevel="1" x14ac:dyDescent="0.25">
      <c r="B15" s="101" t="s">
        <v>296</v>
      </c>
      <c r="C15" s="111">
        <v>64687</v>
      </c>
      <c r="D15" s="112">
        <v>5766</v>
      </c>
      <c r="E15" s="112">
        <v>23552</v>
      </c>
      <c r="F15" s="112">
        <v>30755</v>
      </c>
      <c r="G15" s="112">
        <v>3003</v>
      </c>
      <c r="H15" s="112">
        <v>1611</v>
      </c>
      <c r="I15" s="14"/>
    </row>
    <row r="16" spans="2:9" s="100" customFormat="1" ht="14.1" hidden="1" customHeight="1" outlineLevel="1" x14ac:dyDescent="0.25">
      <c r="B16" s="101" t="s">
        <v>297</v>
      </c>
      <c r="C16" s="111">
        <v>39554</v>
      </c>
      <c r="D16" s="112">
        <v>2521</v>
      </c>
      <c r="E16" s="112">
        <v>11798</v>
      </c>
      <c r="F16" s="112">
        <v>17276</v>
      </c>
      <c r="G16" s="112">
        <v>2822</v>
      </c>
      <c r="H16" s="112">
        <v>5137</v>
      </c>
      <c r="I16" s="14"/>
    </row>
    <row r="17" spans="2:9" s="100" customFormat="1" ht="14.1" hidden="1" customHeight="1" outlineLevel="1" x14ac:dyDescent="0.25">
      <c r="B17" s="101" t="s">
        <v>298</v>
      </c>
      <c r="C17" s="111">
        <v>24763</v>
      </c>
      <c r="D17" s="112">
        <v>4585</v>
      </c>
      <c r="E17" s="112">
        <v>8327</v>
      </c>
      <c r="F17" s="112">
        <v>7213</v>
      </c>
      <c r="G17" s="112">
        <v>2468</v>
      </c>
      <c r="H17" s="112">
        <v>2170</v>
      </c>
      <c r="I17" s="14"/>
    </row>
    <row r="18" spans="2:9" s="100" customFormat="1" ht="14.1" hidden="1" customHeight="1" outlineLevel="1" x14ac:dyDescent="0.25">
      <c r="B18" s="101" t="s">
        <v>299</v>
      </c>
      <c r="C18" s="111">
        <v>13553</v>
      </c>
      <c r="D18" s="112">
        <v>551</v>
      </c>
      <c r="E18" s="112">
        <v>2290</v>
      </c>
      <c r="F18" s="112">
        <v>6020</v>
      </c>
      <c r="G18" s="112">
        <v>2423</v>
      </c>
      <c r="H18" s="112">
        <v>2269</v>
      </c>
      <c r="I18" s="14"/>
    </row>
    <row r="19" spans="2:9" s="100" customFormat="1" ht="14.1" hidden="1" customHeight="1" outlineLevel="1" x14ac:dyDescent="0.25">
      <c r="B19" s="101" t="s">
        <v>300</v>
      </c>
      <c r="C19" s="111">
        <v>10619</v>
      </c>
      <c r="D19" s="112">
        <v>2189</v>
      </c>
      <c r="E19" s="112">
        <v>4725</v>
      </c>
      <c r="F19" s="112">
        <v>2633</v>
      </c>
      <c r="G19" s="112">
        <v>347</v>
      </c>
      <c r="H19" s="112">
        <v>725</v>
      </c>
      <c r="I19" s="14"/>
    </row>
    <row r="20" spans="2:9" s="100" customFormat="1" ht="14.1" hidden="1" customHeight="1" outlineLevel="1" x14ac:dyDescent="0.25">
      <c r="B20" s="101" t="s">
        <v>301</v>
      </c>
      <c r="C20" s="111">
        <v>1520</v>
      </c>
      <c r="D20" s="112">
        <v>24</v>
      </c>
      <c r="E20" s="112">
        <v>91</v>
      </c>
      <c r="F20" s="112">
        <v>194</v>
      </c>
      <c r="G20" s="112" t="s">
        <v>100</v>
      </c>
      <c r="H20" s="112">
        <v>1211</v>
      </c>
      <c r="I20" s="14"/>
    </row>
    <row r="21" spans="2:9" s="100" customFormat="1" ht="14.1" hidden="1" customHeight="1" outlineLevel="1" x14ac:dyDescent="0.25">
      <c r="B21" s="101" t="s">
        <v>302</v>
      </c>
      <c r="C21" s="111">
        <v>13234</v>
      </c>
      <c r="D21" s="112">
        <v>833</v>
      </c>
      <c r="E21" s="112">
        <v>3533</v>
      </c>
      <c r="F21" s="112">
        <v>5666</v>
      </c>
      <c r="G21" s="112">
        <v>2021</v>
      </c>
      <c r="H21" s="112">
        <v>1181</v>
      </c>
      <c r="I21" s="14"/>
    </row>
    <row r="22" spans="2:9" s="100" customFormat="1" ht="14.1" hidden="1" customHeight="1" outlineLevel="1" x14ac:dyDescent="0.25">
      <c r="B22" s="101" t="s">
        <v>303</v>
      </c>
      <c r="C22" s="111">
        <v>10793</v>
      </c>
      <c r="D22" s="112">
        <v>139</v>
      </c>
      <c r="E22" s="112">
        <v>739</v>
      </c>
      <c r="F22" s="112">
        <v>2632</v>
      </c>
      <c r="G22" s="112">
        <v>3231</v>
      </c>
      <c r="H22" s="112">
        <v>4052</v>
      </c>
      <c r="I22" s="14"/>
    </row>
    <row r="23" spans="2:9" s="100" customFormat="1" ht="14.1" hidden="1" customHeight="1" outlineLevel="1" x14ac:dyDescent="0.25">
      <c r="B23" s="101" t="s">
        <v>304</v>
      </c>
      <c r="C23" s="111">
        <v>27866</v>
      </c>
      <c r="D23" s="112">
        <v>973</v>
      </c>
      <c r="E23" s="112">
        <v>6714</v>
      </c>
      <c r="F23" s="112">
        <v>10553</v>
      </c>
      <c r="G23" s="112">
        <v>5871</v>
      </c>
      <c r="H23" s="112">
        <v>3755</v>
      </c>
      <c r="I23" s="14"/>
    </row>
    <row r="24" spans="2:9" s="100" customFormat="1" ht="14.1" hidden="1" customHeight="1" outlineLevel="1" x14ac:dyDescent="0.25">
      <c r="B24" s="101" t="s">
        <v>305</v>
      </c>
      <c r="C24" s="111">
        <v>39981</v>
      </c>
      <c r="D24" s="112">
        <v>3886</v>
      </c>
      <c r="E24" s="112">
        <v>10833</v>
      </c>
      <c r="F24" s="112">
        <v>13661</v>
      </c>
      <c r="G24" s="112">
        <v>5952</v>
      </c>
      <c r="H24" s="112">
        <v>5649</v>
      </c>
      <c r="I24" s="14"/>
    </row>
    <row r="25" spans="2:9" s="100" customFormat="1" ht="14.1" hidden="1" customHeight="1" outlineLevel="1" x14ac:dyDescent="0.25">
      <c r="B25" s="101" t="s">
        <v>306</v>
      </c>
      <c r="C25" s="111">
        <v>9160</v>
      </c>
      <c r="D25" s="112">
        <v>330</v>
      </c>
      <c r="E25" s="112">
        <v>1538</v>
      </c>
      <c r="F25" s="112">
        <v>4483</v>
      </c>
      <c r="G25" s="112">
        <v>2260</v>
      </c>
      <c r="H25" s="112">
        <v>549</v>
      </c>
      <c r="I25" s="14"/>
    </row>
    <row r="26" spans="2:9" s="100" customFormat="1" ht="14.1" hidden="1" customHeight="1" outlineLevel="1" x14ac:dyDescent="0.25">
      <c r="B26" s="101" t="s">
        <v>307</v>
      </c>
      <c r="C26" s="111">
        <v>83090</v>
      </c>
      <c r="D26" s="112">
        <v>13054</v>
      </c>
      <c r="E26" s="112">
        <v>29890</v>
      </c>
      <c r="F26" s="112">
        <v>30621</v>
      </c>
      <c r="G26" s="112">
        <v>4351</v>
      </c>
      <c r="H26" s="112">
        <v>5174</v>
      </c>
      <c r="I26" s="14"/>
    </row>
    <row r="27" spans="2:9" s="100" customFormat="1" ht="14.1" hidden="1" customHeight="1" outlineLevel="1" x14ac:dyDescent="0.25">
      <c r="B27" s="101" t="s">
        <v>308</v>
      </c>
      <c r="C27" s="111">
        <v>13573</v>
      </c>
      <c r="D27" s="112">
        <v>284</v>
      </c>
      <c r="E27" s="112">
        <v>1037</v>
      </c>
      <c r="F27" s="112">
        <v>2736</v>
      </c>
      <c r="G27" s="112">
        <v>907</v>
      </c>
      <c r="H27" s="112">
        <v>8609</v>
      </c>
      <c r="I27" s="14"/>
    </row>
    <row r="28" spans="2:9" s="100" customFormat="1" ht="14.1" hidden="1" customHeight="1" outlineLevel="1" x14ac:dyDescent="0.25">
      <c r="B28" s="101" t="s">
        <v>309</v>
      </c>
      <c r="C28" s="111">
        <v>19236</v>
      </c>
      <c r="D28" s="112">
        <v>554</v>
      </c>
      <c r="E28" s="112">
        <v>2564</v>
      </c>
      <c r="F28" s="112">
        <v>4008</v>
      </c>
      <c r="G28" s="112">
        <v>2954</v>
      </c>
      <c r="H28" s="112">
        <v>9156</v>
      </c>
      <c r="I28" s="14"/>
    </row>
    <row r="29" spans="2:9" s="100" customFormat="1" ht="14.1" hidden="1" customHeight="1" outlineLevel="1" x14ac:dyDescent="0.25">
      <c r="B29" s="101" t="s">
        <v>310</v>
      </c>
      <c r="C29" s="111">
        <v>24321</v>
      </c>
      <c r="D29" s="112">
        <v>1785</v>
      </c>
      <c r="E29" s="112">
        <v>6693</v>
      </c>
      <c r="F29" s="112">
        <v>10997</v>
      </c>
      <c r="G29" s="112">
        <v>1781</v>
      </c>
      <c r="H29" s="112">
        <v>3065</v>
      </c>
      <c r="I29" s="14"/>
    </row>
    <row r="30" spans="2:9" s="100" customFormat="1" ht="14.1" hidden="1" customHeight="1" outlineLevel="1" x14ac:dyDescent="0.25">
      <c r="B30" s="101" t="s">
        <v>311</v>
      </c>
      <c r="C30" s="111">
        <v>42288</v>
      </c>
      <c r="D30" s="112">
        <v>477</v>
      </c>
      <c r="E30" s="112">
        <v>2122</v>
      </c>
      <c r="F30" s="112">
        <v>7621</v>
      </c>
      <c r="G30" s="112">
        <v>7956</v>
      </c>
      <c r="H30" s="112">
        <v>24112</v>
      </c>
      <c r="I30" s="14"/>
    </row>
    <row r="31" spans="2:9" s="100" customFormat="1" ht="14.1" hidden="1" customHeight="1" outlineLevel="1" x14ac:dyDescent="0.25">
      <c r="B31" s="101" t="s">
        <v>312</v>
      </c>
      <c r="C31" s="111">
        <v>7349</v>
      </c>
      <c r="D31" s="112">
        <v>277</v>
      </c>
      <c r="E31" s="112">
        <v>837</v>
      </c>
      <c r="F31" s="112">
        <v>3332</v>
      </c>
      <c r="G31" s="112">
        <v>1139</v>
      </c>
      <c r="H31" s="112">
        <v>1764</v>
      </c>
      <c r="I31" s="14"/>
    </row>
    <row r="32" spans="2:9" s="100" customFormat="1" ht="14.1" hidden="1" customHeight="1" outlineLevel="1" x14ac:dyDescent="0.25">
      <c r="B32" s="101" t="s">
        <v>313</v>
      </c>
      <c r="C32" s="111">
        <v>30824</v>
      </c>
      <c r="D32" s="112">
        <v>5337</v>
      </c>
      <c r="E32" s="112">
        <v>11901</v>
      </c>
      <c r="F32" s="112">
        <v>8725</v>
      </c>
      <c r="G32" s="112">
        <v>647</v>
      </c>
      <c r="H32" s="112">
        <v>4214</v>
      </c>
      <c r="I32" s="14"/>
    </row>
    <row r="33" spans="2:9" s="100" customFormat="1" ht="14.1" hidden="1" customHeight="1" outlineLevel="1" x14ac:dyDescent="0.25">
      <c r="B33" s="101" t="s">
        <v>314</v>
      </c>
      <c r="C33" s="111">
        <v>14882</v>
      </c>
      <c r="D33" s="112">
        <v>2171</v>
      </c>
      <c r="E33" s="112">
        <v>3824</v>
      </c>
      <c r="F33" s="112">
        <v>4261</v>
      </c>
      <c r="G33" s="112">
        <v>1405</v>
      </c>
      <c r="H33" s="112">
        <v>3221</v>
      </c>
      <c r="I33" s="14"/>
    </row>
    <row r="34" spans="2:9" s="100" customFormat="1" ht="14.1" hidden="1" customHeight="1" outlineLevel="1" x14ac:dyDescent="0.25">
      <c r="B34" s="101" t="s">
        <v>315</v>
      </c>
      <c r="C34" s="111">
        <v>23013</v>
      </c>
      <c r="D34" s="112">
        <v>3354</v>
      </c>
      <c r="E34" s="112">
        <v>5909</v>
      </c>
      <c r="F34" s="112">
        <v>4917</v>
      </c>
      <c r="G34" s="112">
        <v>2033</v>
      </c>
      <c r="H34" s="112">
        <v>6800</v>
      </c>
      <c r="I34" s="14"/>
    </row>
    <row r="35" spans="2:9" ht="14.1" customHeight="1" collapsed="1" x14ac:dyDescent="0.2">
      <c r="B35" s="102" t="s">
        <v>57</v>
      </c>
      <c r="C35" s="62">
        <v>6962</v>
      </c>
      <c r="D35" s="14">
        <v>473</v>
      </c>
      <c r="E35" s="14">
        <v>1044</v>
      </c>
      <c r="F35" s="14">
        <v>1500</v>
      </c>
      <c r="G35" s="14" t="s">
        <v>100</v>
      </c>
      <c r="H35" s="14">
        <v>3945</v>
      </c>
    </row>
    <row r="36" spans="2:9" ht="14.1" customHeight="1" x14ac:dyDescent="0.2">
      <c r="B36" s="102" t="s">
        <v>58</v>
      </c>
      <c r="C36" s="62">
        <v>29369</v>
      </c>
      <c r="D36" s="14">
        <v>1089</v>
      </c>
      <c r="E36" s="14">
        <v>4274</v>
      </c>
      <c r="F36" s="14">
        <v>9374</v>
      </c>
      <c r="G36" s="14">
        <v>6789</v>
      </c>
      <c r="H36" s="14">
        <v>7843</v>
      </c>
    </row>
    <row r="37" spans="2:9" ht="14.1" customHeight="1" x14ac:dyDescent="0.2">
      <c r="B37" s="104" t="s">
        <v>49</v>
      </c>
      <c r="C37" s="62">
        <v>274773</v>
      </c>
      <c r="D37" s="14">
        <v>80153</v>
      </c>
      <c r="E37" s="14">
        <v>104640</v>
      </c>
      <c r="F37" s="14">
        <v>61764</v>
      </c>
      <c r="G37" s="14">
        <v>14252</v>
      </c>
      <c r="H37" s="14">
        <v>13964</v>
      </c>
    </row>
    <row r="38" spans="2:9" ht="14.1" customHeight="1" x14ac:dyDescent="0.2">
      <c r="B38" s="102" t="s">
        <v>50</v>
      </c>
      <c r="C38" s="61">
        <f>+C39+C40+C41</f>
        <v>585193</v>
      </c>
      <c r="D38" s="15">
        <f t="shared" ref="D38:H38" si="1">+D39+D40+D41</f>
        <v>149039</v>
      </c>
      <c r="E38" s="15">
        <f t="shared" si="1"/>
        <v>151929</v>
      </c>
      <c r="F38" s="15">
        <f t="shared" si="1"/>
        <v>96858</v>
      </c>
      <c r="G38" s="15">
        <f t="shared" si="1"/>
        <v>28203</v>
      </c>
      <c r="H38" s="15">
        <f t="shared" si="1"/>
        <v>159164</v>
      </c>
    </row>
    <row r="39" spans="2:9" ht="14.1" hidden="1" customHeight="1" outlineLevel="1" x14ac:dyDescent="0.2">
      <c r="B39" s="101" t="s">
        <v>316</v>
      </c>
      <c r="C39" s="113">
        <v>73048</v>
      </c>
      <c r="D39" s="114">
        <v>28153</v>
      </c>
      <c r="E39" s="114">
        <v>19899</v>
      </c>
      <c r="F39" s="114">
        <v>17077</v>
      </c>
      <c r="G39" s="114">
        <v>4135</v>
      </c>
      <c r="H39" s="114">
        <v>3784</v>
      </c>
    </row>
    <row r="40" spans="2:9" ht="14.1" hidden="1" customHeight="1" outlineLevel="1" x14ac:dyDescent="0.2">
      <c r="B40" s="101" t="s">
        <v>317</v>
      </c>
      <c r="C40" s="113">
        <v>177806</v>
      </c>
      <c r="D40" s="114">
        <v>42336</v>
      </c>
      <c r="E40" s="114">
        <v>67114</v>
      </c>
      <c r="F40" s="114">
        <v>41712</v>
      </c>
      <c r="G40" s="114">
        <v>9316</v>
      </c>
      <c r="H40" s="114">
        <v>17328</v>
      </c>
    </row>
    <row r="41" spans="2:9" ht="14.1" hidden="1" customHeight="1" outlineLevel="1" x14ac:dyDescent="0.2">
      <c r="B41" s="101" t="s">
        <v>318</v>
      </c>
      <c r="C41" s="113">
        <v>334339</v>
      </c>
      <c r="D41" s="114">
        <v>78550</v>
      </c>
      <c r="E41" s="114">
        <v>64916</v>
      </c>
      <c r="F41" s="114">
        <v>38069</v>
      </c>
      <c r="G41" s="114">
        <v>14752</v>
      </c>
      <c r="H41" s="114">
        <v>138052</v>
      </c>
    </row>
    <row r="42" spans="2:9" ht="14.1" customHeight="1" collapsed="1" x14ac:dyDescent="0.2">
      <c r="B42" s="104" t="s">
        <v>51</v>
      </c>
      <c r="C42" s="61">
        <v>159986</v>
      </c>
      <c r="D42" s="15">
        <v>19015</v>
      </c>
      <c r="E42" s="15">
        <v>31096</v>
      </c>
      <c r="F42" s="15">
        <v>34986</v>
      </c>
      <c r="G42" s="15">
        <v>11174</v>
      </c>
      <c r="H42" s="15">
        <v>63715</v>
      </c>
    </row>
    <row r="43" spans="2:9" ht="14.1" customHeight="1" x14ac:dyDescent="0.2">
      <c r="B43" s="104" t="s">
        <v>52</v>
      </c>
      <c r="C43" s="61">
        <v>283529</v>
      </c>
      <c r="D43" s="15">
        <v>81119</v>
      </c>
      <c r="E43" s="15">
        <v>99078</v>
      </c>
      <c r="F43" s="15">
        <v>51783</v>
      </c>
      <c r="G43" s="15">
        <v>10282</v>
      </c>
      <c r="H43" s="15">
        <v>41267</v>
      </c>
    </row>
    <row r="44" spans="2:9" ht="14.1" customHeight="1" x14ac:dyDescent="0.2">
      <c r="B44" s="104" t="s">
        <v>61</v>
      </c>
      <c r="C44" s="61">
        <v>129458</v>
      </c>
      <c r="D44" s="15">
        <v>11491</v>
      </c>
      <c r="E44" s="15">
        <v>21677</v>
      </c>
      <c r="F44" s="15">
        <v>35576</v>
      </c>
      <c r="G44" s="15">
        <v>14696</v>
      </c>
      <c r="H44" s="15">
        <v>46018</v>
      </c>
    </row>
    <row r="45" spans="2:9" ht="14.1" customHeight="1" x14ac:dyDescent="0.2">
      <c r="B45" s="104" t="s">
        <v>60</v>
      </c>
      <c r="C45" s="61">
        <v>81281</v>
      </c>
      <c r="D45" s="15">
        <v>6785</v>
      </c>
      <c r="E45" s="15">
        <v>7402</v>
      </c>
      <c r="F45" s="15">
        <v>13123</v>
      </c>
      <c r="G45" s="15">
        <v>6414</v>
      </c>
      <c r="H45" s="15">
        <v>47557</v>
      </c>
    </row>
    <row r="46" spans="2:9" ht="14.1" customHeight="1" x14ac:dyDescent="0.2">
      <c r="B46" s="104" t="s">
        <v>59</v>
      </c>
      <c r="C46" s="61">
        <v>32148</v>
      </c>
      <c r="D46" s="15">
        <v>19266</v>
      </c>
      <c r="E46" s="15">
        <v>8751</v>
      </c>
      <c r="F46" s="15">
        <v>2747</v>
      </c>
      <c r="G46" s="15">
        <v>1384</v>
      </c>
      <c r="H46" s="14" t="s">
        <v>100</v>
      </c>
    </row>
    <row r="47" spans="2:9" ht="14.1" customHeight="1" x14ac:dyDescent="0.2">
      <c r="B47" s="104" t="s">
        <v>62</v>
      </c>
      <c r="C47" s="61">
        <v>172296</v>
      </c>
      <c r="D47" s="15">
        <v>51491</v>
      </c>
      <c r="E47" s="15">
        <v>42683</v>
      </c>
      <c r="F47" s="15">
        <v>34591</v>
      </c>
      <c r="G47" s="15">
        <v>16156</v>
      </c>
      <c r="H47" s="15">
        <v>27375</v>
      </c>
    </row>
    <row r="48" spans="2:9" ht="14.1" customHeight="1" x14ac:dyDescent="0.2">
      <c r="B48" s="104" t="s">
        <v>63</v>
      </c>
      <c r="C48" s="61">
        <v>319273</v>
      </c>
      <c r="D48" s="15">
        <v>16976</v>
      </c>
      <c r="E48" s="15">
        <v>26583</v>
      </c>
      <c r="F48" s="15">
        <v>41630</v>
      </c>
      <c r="G48" s="15">
        <v>30938</v>
      </c>
      <c r="H48" s="15">
        <v>203146</v>
      </c>
    </row>
    <row r="49" spans="2:8" ht="14.1" customHeight="1" x14ac:dyDescent="0.2">
      <c r="B49" s="104" t="s">
        <v>69</v>
      </c>
      <c r="C49" s="61">
        <v>18589</v>
      </c>
      <c r="D49" s="15">
        <v>431</v>
      </c>
      <c r="E49" s="15">
        <v>9472</v>
      </c>
      <c r="F49" s="15">
        <v>3394</v>
      </c>
      <c r="G49" s="15">
        <v>947</v>
      </c>
      <c r="H49" s="15">
        <v>4345</v>
      </c>
    </row>
    <row r="50" spans="2:8" ht="14.1" customHeight="1" x14ac:dyDescent="0.2">
      <c r="B50" s="104" t="s">
        <v>64</v>
      </c>
      <c r="C50" s="61">
        <v>63573</v>
      </c>
      <c r="D50" s="15">
        <v>7218</v>
      </c>
      <c r="E50" s="15">
        <v>19486</v>
      </c>
      <c r="F50" s="15">
        <v>21041</v>
      </c>
      <c r="G50" s="15">
        <v>4639</v>
      </c>
      <c r="H50" s="15">
        <v>11189</v>
      </c>
    </row>
    <row r="51" spans="2:8" ht="14.1" customHeight="1" x14ac:dyDescent="0.2">
      <c r="B51" s="104" t="s">
        <v>65</v>
      </c>
      <c r="C51" s="61">
        <v>304365</v>
      </c>
      <c r="D51" s="15">
        <v>27872</v>
      </c>
      <c r="E51" s="15">
        <v>70422</v>
      </c>
      <c r="F51" s="15">
        <v>97521</v>
      </c>
      <c r="G51" s="15">
        <v>21614</v>
      </c>
      <c r="H51" s="15">
        <v>86936</v>
      </c>
    </row>
    <row r="52" spans="2:8" ht="14.1" customHeight="1" x14ac:dyDescent="0.2">
      <c r="B52" s="104" t="s">
        <v>66</v>
      </c>
      <c r="C52" s="61">
        <v>34215</v>
      </c>
      <c r="D52" s="15">
        <v>8645</v>
      </c>
      <c r="E52" s="15">
        <v>9495</v>
      </c>
      <c r="F52" s="15">
        <v>8871</v>
      </c>
      <c r="G52" s="15">
        <v>5479</v>
      </c>
      <c r="H52" s="15">
        <v>1725</v>
      </c>
    </row>
    <row r="53" spans="2:8" ht="14.1" customHeight="1" x14ac:dyDescent="0.2">
      <c r="B53" s="104" t="s">
        <v>67</v>
      </c>
      <c r="C53" s="61">
        <v>63941</v>
      </c>
      <c r="D53" s="15">
        <v>23650</v>
      </c>
      <c r="E53" s="15">
        <v>18653</v>
      </c>
      <c r="F53" s="15">
        <v>15399</v>
      </c>
      <c r="G53" s="15">
        <v>2283</v>
      </c>
      <c r="H53" s="15">
        <v>3956</v>
      </c>
    </row>
    <row r="54" spans="2:8" ht="14.1" customHeight="1" x14ac:dyDescent="0.2">
      <c r="B54" s="106" t="s">
        <v>68</v>
      </c>
      <c r="C54" s="146">
        <v>145</v>
      </c>
      <c r="D54" s="145">
        <v>54</v>
      </c>
      <c r="E54" s="145">
        <v>91</v>
      </c>
      <c r="F54" s="147" t="s">
        <v>100</v>
      </c>
      <c r="G54" s="147" t="s">
        <v>100</v>
      </c>
      <c r="H54" s="147" t="s">
        <v>100</v>
      </c>
    </row>
    <row r="55" spans="2:8" x14ac:dyDescent="0.2">
      <c r="B55" s="104"/>
      <c r="C55" s="11"/>
      <c r="D55" s="11"/>
      <c r="E55" s="11"/>
      <c r="F55" s="11"/>
      <c r="G55" s="11"/>
      <c r="H55" s="10"/>
    </row>
    <row r="56" spans="2:8" x14ac:dyDescent="0.2">
      <c r="C56" s="9"/>
      <c r="D56" s="9"/>
      <c r="E56" s="9"/>
      <c r="F56" s="9"/>
      <c r="G56" s="9"/>
      <c r="H56" s="9"/>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56"/>
  <sheetViews>
    <sheetView zoomScaleNormal="100" workbookViewId="0"/>
  </sheetViews>
  <sheetFormatPr defaultColWidth="9.140625" defaultRowHeight="11.25" outlineLevelRow="1" x14ac:dyDescent="0.2"/>
  <cols>
    <col min="1" max="1" width="3.5703125" style="10" customWidth="1"/>
    <col min="2" max="2" width="60.85546875" style="10" customWidth="1"/>
    <col min="3" max="3" width="10" style="11" customWidth="1"/>
    <col min="4" max="5" width="6.5703125" style="11" customWidth="1"/>
    <col min="6" max="6" width="10.85546875" style="11" customWidth="1"/>
    <col min="7" max="11" width="8.140625" style="10" customWidth="1"/>
    <col min="12" max="167" width="9.140625" style="10"/>
    <col min="168" max="168" width="51.140625" style="10" customWidth="1"/>
    <col min="169" max="176" width="9.7109375" style="10" customWidth="1"/>
    <col min="177" max="423" width="9.140625" style="10"/>
    <col min="424" max="424" width="51.140625" style="10" customWidth="1"/>
    <col min="425" max="432" width="9.7109375" style="10" customWidth="1"/>
    <col min="433" max="679" width="9.140625" style="10"/>
    <col min="680" max="680" width="51.140625" style="10" customWidth="1"/>
    <col min="681" max="688" width="9.7109375" style="10" customWidth="1"/>
    <col min="689" max="935" width="9.140625" style="10"/>
    <col min="936" max="936" width="51.140625" style="10" customWidth="1"/>
    <col min="937" max="944" width="9.7109375" style="10" customWidth="1"/>
    <col min="945" max="1191" width="9.140625" style="10"/>
    <col min="1192" max="1192" width="51.140625" style="10" customWidth="1"/>
    <col min="1193" max="1200" width="9.7109375" style="10" customWidth="1"/>
    <col min="1201" max="1447" width="9.140625" style="10"/>
    <col min="1448" max="1448" width="51.140625" style="10" customWidth="1"/>
    <col min="1449" max="1456" width="9.7109375" style="10" customWidth="1"/>
    <col min="1457" max="1703" width="9.140625" style="10"/>
    <col min="1704" max="1704" width="51.140625" style="10" customWidth="1"/>
    <col min="1705" max="1712" width="9.7109375" style="10" customWidth="1"/>
    <col min="1713" max="1959" width="9.140625" style="10"/>
    <col min="1960" max="1960" width="51.140625" style="10" customWidth="1"/>
    <col min="1961" max="1968" width="9.7109375" style="10" customWidth="1"/>
    <col min="1969" max="2215" width="9.140625" style="10"/>
    <col min="2216" max="2216" width="51.140625" style="10" customWidth="1"/>
    <col min="2217" max="2224" width="9.7109375" style="10" customWidth="1"/>
    <col min="2225" max="2471" width="9.140625" style="10"/>
    <col min="2472" max="2472" width="51.140625" style="10" customWidth="1"/>
    <col min="2473" max="2480" width="9.7109375" style="10" customWidth="1"/>
    <col min="2481" max="2727" width="9.140625" style="10"/>
    <col min="2728" max="2728" width="51.140625" style="10" customWidth="1"/>
    <col min="2729" max="2736" width="9.7109375" style="10" customWidth="1"/>
    <col min="2737" max="2983" width="9.140625" style="10"/>
    <col min="2984" max="2984" width="51.140625" style="10" customWidth="1"/>
    <col min="2985" max="2992" width="9.7109375" style="10" customWidth="1"/>
    <col min="2993" max="3239" width="9.140625" style="10"/>
    <col min="3240" max="3240" width="51.140625" style="10" customWidth="1"/>
    <col min="3241" max="3248" width="9.7109375" style="10" customWidth="1"/>
    <col min="3249" max="3495" width="9.140625" style="10"/>
    <col min="3496" max="3496" width="51.140625" style="10" customWidth="1"/>
    <col min="3497" max="3504" width="9.7109375" style="10" customWidth="1"/>
    <col min="3505" max="3751" width="9.140625" style="10"/>
    <col min="3752" max="3752" width="51.140625" style="10" customWidth="1"/>
    <col min="3753" max="3760" width="9.7109375" style="10" customWidth="1"/>
    <col min="3761" max="4007" width="9.140625" style="10"/>
    <col min="4008" max="4008" width="51.140625" style="10" customWidth="1"/>
    <col min="4009" max="4016" width="9.7109375" style="10" customWidth="1"/>
    <col min="4017" max="4263" width="9.140625" style="10"/>
    <col min="4264" max="4264" width="51.140625" style="10" customWidth="1"/>
    <col min="4265" max="4272" width="9.7109375" style="10" customWidth="1"/>
    <col min="4273" max="4519" width="9.140625" style="10"/>
    <col min="4520" max="4520" width="51.140625" style="10" customWidth="1"/>
    <col min="4521" max="4528" width="9.7109375" style="10" customWidth="1"/>
    <col min="4529" max="4775" width="9.140625" style="10"/>
    <col min="4776" max="4776" width="51.140625" style="10" customWidth="1"/>
    <col min="4777" max="4784" width="9.7109375" style="10" customWidth="1"/>
    <col min="4785" max="5031" width="9.140625" style="10"/>
    <col min="5032" max="5032" width="51.140625" style="10" customWidth="1"/>
    <col min="5033" max="5040" width="9.7109375" style="10" customWidth="1"/>
    <col min="5041" max="5287" width="9.140625" style="10"/>
    <col min="5288" max="5288" width="51.140625" style="10" customWidth="1"/>
    <col min="5289" max="5296" width="9.7109375" style="10" customWidth="1"/>
    <col min="5297" max="5543" width="9.140625" style="10"/>
    <col min="5544" max="5544" width="51.140625" style="10" customWidth="1"/>
    <col min="5545" max="5552" width="9.7109375" style="10" customWidth="1"/>
    <col min="5553" max="5799" width="9.140625" style="10"/>
    <col min="5800" max="5800" width="51.140625" style="10" customWidth="1"/>
    <col min="5801" max="5808" width="9.7109375" style="10" customWidth="1"/>
    <col min="5809" max="6055" width="9.140625" style="10"/>
    <col min="6056" max="6056" width="51.140625" style="10" customWidth="1"/>
    <col min="6057" max="6064" width="9.7109375" style="10" customWidth="1"/>
    <col min="6065" max="6311" width="9.140625" style="10"/>
    <col min="6312" max="6312" width="51.140625" style="10" customWidth="1"/>
    <col min="6313" max="6320" width="9.7109375" style="10" customWidth="1"/>
    <col min="6321" max="6567" width="9.140625" style="10"/>
    <col min="6568" max="6568" width="51.140625" style="10" customWidth="1"/>
    <col min="6569" max="6576" width="9.7109375" style="10" customWidth="1"/>
    <col min="6577" max="6823" width="9.140625" style="10"/>
    <col min="6824" max="6824" width="51.140625" style="10" customWidth="1"/>
    <col min="6825" max="6832" width="9.7109375" style="10" customWidth="1"/>
    <col min="6833" max="7079" width="9.140625" style="10"/>
    <col min="7080" max="7080" width="51.140625" style="10" customWidth="1"/>
    <col min="7081" max="7088" width="9.7109375" style="10" customWidth="1"/>
    <col min="7089" max="7335" width="9.140625" style="10"/>
    <col min="7336" max="7336" width="51.140625" style="10" customWidth="1"/>
    <col min="7337" max="7344" width="9.7109375" style="10" customWidth="1"/>
    <col min="7345" max="7591" width="9.140625" style="10"/>
    <col min="7592" max="7592" width="51.140625" style="10" customWidth="1"/>
    <col min="7593" max="7600" width="9.7109375" style="10" customWidth="1"/>
    <col min="7601" max="7847" width="9.140625" style="10"/>
    <col min="7848" max="7848" width="51.140625" style="10" customWidth="1"/>
    <col min="7849" max="7856" width="9.7109375" style="10" customWidth="1"/>
    <col min="7857" max="8103" width="9.140625" style="10"/>
    <col min="8104" max="8104" width="51.140625" style="10" customWidth="1"/>
    <col min="8105" max="8112" width="9.7109375" style="10" customWidth="1"/>
    <col min="8113" max="8359" width="9.140625" style="10"/>
    <col min="8360" max="8360" width="51.140625" style="10" customWidth="1"/>
    <col min="8361" max="8368" width="9.7109375" style="10" customWidth="1"/>
    <col min="8369" max="8615" width="9.140625" style="10"/>
    <col min="8616" max="8616" width="51.140625" style="10" customWidth="1"/>
    <col min="8617" max="8624" width="9.7109375" style="10" customWidth="1"/>
    <col min="8625" max="8871" width="9.140625" style="10"/>
    <col min="8872" max="8872" width="51.140625" style="10" customWidth="1"/>
    <col min="8873" max="8880" width="9.7109375" style="10" customWidth="1"/>
    <col min="8881" max="9127" width="9.140625" style="10"/>
    <col min="9128" max="9128" width="51.140625" style="10" customWidth="1"/>
    <col min="9129" max="9136" width="9.7109375" style="10" customWidth="1"/>
    <col min="9137" max="9383" width="9.140625" style="10"/>
    <col min="9384" max="9384" width="51.140625" style="10" customWidth="1"/>
    <col min="9385" max="9392" width="9.7109375" style="10" customWidth="1"/>
    <col min="9393" max="9639" width="9.140625" style="10"/>
    <col min="9640" max="9640" width="51.140625" style="10" customWidth="1"/>
    <col min="9641" max="9648" width="9.7109375" style="10" customWidth="1"/>
    <col min="9649" max="9895" width="9.140625" style="10"/>
    <col min="9896" max="9896" width="51.140625" style="10" customWidth="1"/>
    <col min="9897" max="9904" width="9.7109375" style="10" customWidth="1"/>
    <col min="9905" max="10151" width="9.140625" style="10"/>
    <col min="10152" max="10152" width="51.140625" style="10" customWidth="1"/>
    <col min="10153" max="10160" width="9.7109375" style="10" customWidth="1"/>
    <col min="10161" max="10407" width="9.140625" style="10"/>
    <col min="10408" max="10408" width="51.140625" style="10" customWidth="1"/>
    <col min="10409" max="10416" width="9.7109375" style="10" customWidth="1"/>
    <col min="10417" max="10663" width="9.140625" style="10"/>
    <col min="10664" max="10664" width="51.140625" style="10" customWidth="1"/>
    <col min="10665" max="10672" width="9.7109375" style="10" customWidth="1"/>
    <col min="10673" max="10919" width="9.140625" style="10"/>
    <col min="10920" max="10920" width="51.140625" style="10" customWidth="1"/>
    <col min="10921" max="10928" width="9.7109375" style="10" customWidth="1"/>
    <col min="10929" max="11175" width="9.140625" style="10"/>
    <col min="11176" max="11176" width="51.140625" style="10" customWidth="1"/>
    <col min="11177" max="11184" width="9.7109375" style="10" customWidth="1"/>
    <col min="11185" max="11431" width="9.140625" style="10"/>
    <col min="11432" max="11432" width="51.140625" style="10" customWidth="1"/>
    <col min="11433" max="11440" width="9.7109375" style="10" customWidth="1"/>
    <col min="11441" max="11687" width="9.140625" style="10"/>
    <col min="11688" max="11688" width="51.140625" style="10" customWidth="1"/>
    <col min="11689" max="11696" width="9.7109375" style="10" customWidth="1"/>
    <col min="11697" max="11943" width="9.140625" style="10"/>
    <col min="11944" max="11944" width="51.140625" style="10" customWidth="1"/>
    <col min="11945" max="11952" width="9.7109375" style="10" customWidth="1"/>
    <col min="11953" max="12199" width="9.140625" style="10"/>
    <col min="12200" max="12200" width="51.140625" style="10" customWidth="1"/>
    <col min="12201" max="12208" width="9.7109375" style="10" customWidth="1"/>
    <col min="12209" max="12455" width="9.140625" style="10"/>
    <col min="12456" max="12456" width="51.140625" style="10" customWidth="1"/>
    <col min="12457" max="12464" width="9.7109375" style="10" customWidth="1"/>
    <col min="12465" max="12711" width="9.140625" style="10"/>
    <col min="12712" max="12712" width="51.140625" style="10" customWidth="1"/>
    <col min="12713" max="12720" width="9.7109375" style="10" customWidth="1"/>
    <col min="12721" max="12967" width="9.140625" style="10"/>
    <col min="12968" max="12968" width="51.140625" style="10" customWidth="1"/>
    <col min="12969" max="12976" width="9.7109375" style="10" customWidth="1"/>
    <col min="12977" max="13223" width="9.140625" style="10"/>
    <col min="13224" max="13224" width="51.140625" style="10" customWidth="1"/>
    <col min="13225" max="13232" width="9.7109375" style="10" customWidth="1"/>
    <col min="13233" max="13479" width="9.140625" style="10"/>
    <col min="13480" max="13480" width="51.140625" style="10" customWidth="1"/>
    <col min="13481" max="13488" width="9.7109375" style="10" customWidth="1"/>
    <col min="13489" max="13735" width="9.140625" style="10"/>
    <col min="13736" max="13736" width="51.140625" style="10" customWidth="1"/>
    <col min="13737" max="13744" width="9.7109375" style="10" customWidth="1"/>
    <col min="13745" max="13991" width="9.140625" style="10"/>
    <col min="13992" max="13992" width="51.140625" style="10" customWidth="1"/>
    <col min="13993" max="14000" width="9.7109375" style="10" customWidth="1"/>
    <col min="14001" max="14247" width="9.140625" style="10"/>
    <col min="14248" max="14248" width="51.140625" style="10" customWidth="1"/>
    <col min="14249" max="14256" width="9.7109375" style="10" customWidth="1"/>
    <col min="14257" max="14503" width="9.140625" style="10"/>
    <col min="14504" max="14504" width="51.140625" style="10" customWidth="1"/>
    <col min="14505" max="14512" width="9.7109375" style="10" customWidth="1"/>
    <col min="14513" max="14759" width="9.140625" style="10"/>
    <col min="14760" max="14760" width="51.140625" style="10" customWidth="1"/>
    <col min="14761" max="14768" width="9.7109375" style="10" customWidth="1"/>
    <col min="14769" max="15015" width="9.140625" style="10"/>
    <col min="15016" max="15016" width="51.140625" style="10" customWidth="1"/>
    <col min="15017" max="15024" width="9.7109375" style="10" customWidth="1"/>
    <col min="15025" max="15271" width="9.140625" style="10"/>
    <col min="15272" max="15272" width="51.140625" style="10" customWidth="1"/>
    <col min="15273" max="15280" width="9.7109375" style="10" customWidth="1"/>
    <col min="15281" max="15527" width="9.140625" style="10"/>
    <col min="15528" max="15528" width="51.140625" style="10" customWidth="1"/>
    <col min="15529" max="15536" width="9.7109375" style="10" customWidth="1"/>
    <col min="15537" max="15783" width="9.140625" style="10"/>
    <col min="15784" max="15784" width="51.140625" style="10" customWidth="1"/>
    <col min="15785" max="15792" width="9.7109375" style="10" customWidth="1"/>
    <col min="15793" max="16039" width="9.140625" style="10"/>
    <col min="16040" max="16040" width="51.140625" style="10" customWidth="1"/>
    <col min="16041" max="16048" width="9.7109375" style="10" customWidth="1"/>
    <col min="16049" max="16384" width="9.140625" style="10"/>
  </cols>
  <sheetData>
    <row r="1" spans="2:11" s="1" customFormat="1" ht="17.25" customHeight="1" x14ac:dyDescent="0.2">
      <c r="B1" s="41"/>
      <c r="C1" s="42"/>
      <c r="D1" s="43"/>
      <c r="K1" s="37" t="s">
        <v>209</v>
      </c>
    </row>
    <row r="2" spans="2:11" s="1" customFormat="1" ht="19.5" customHeight="1" x14ac:dyDescent="0.2">
      <c r="B2" s="168" t="s">
        <v>208</v>
      </c>
      <c r="C2" s="168"/>
      <c r="D2" s="168"/>
      <c r="E2" s="168"/>
      <c r="F2" s="168"/>
      <c r="G2" s="168"/>
      <c r="H2" s="168"/>
      <c r="I2" s="168"/>
      <c r="J2" s="168"/>
      <c r="K2" s="168"/>
    </row>
    <row r="3" spans="2:11" s="1" customFormat="1" ht="15.75" customHeight="1" x14ac:dyDescent="0.2">
      <c r="B3" s="169">
        <v>2023</v>
      </c>
      <c r="C3" s="169"/>
      <c r="D3" s="169"/>
      <c r="E3" s="169"/>
      <c r="F3" s="169"/>
      <c r="G3" s="169"/>
      <c r="H3" s="169"/>
      <c r="I3" s="169"/>
      <c r="J3" s="169"/>
      <c r="K3" s="169"/>
    </row>
    <row r="4" spans="2:11" ht="12.6" customHeight="1" x14ac:dyDescent="0.2">
      <c r="B4" s="10" t="s">
        <v>115</v>
      </c>
      <c r="G4" s="11"/>
    </row>
    <row r="5" spans="2:11" ht="14.45" customHeight="1" x14ac:dyDescent="0.2">
      <c r="B5" s="38" t="s">
        <v>99</v>
      </c>
      <c r="C5" s="173" t="s">
        <v>89</v>
      </c>
      <c r="D5" s="173" t="s">
        <v>87</v>
      </c>
      <c r="E5" s="173" t="s">
        <v>86</v>
      </c>
      <c r="F5" s="173" t="s">
        <v>88</v>
      </c>
      <c r="G5" s="173" t="s">
        <v>207</v>
      </c>
      <c r="H5" s="174" t="s">
        <v>85</v>
      </c>
      <c r="I5" s="174" t="s">
        <v>84</v>
      </c>
      <c r="J5" s="174" t="s">
        <v>83</v>
      </c>
      <c r="K5" s="173" t="s">
        <v>82</v>
      </c>
    </row>
    <row r="6" spans="2:11" ht="51" customHeight="1" x14ac:dyDescent="0.2">
      <c r="B6" s="44" t="s">
        <v>46</v>
      </c>
      <c r="C6" s="183" t="s">
        <v>22</v>
      </c>
      <c r="D6" s="183" t="s">
        <v>23</v>
      </c>
      <c r="E6" s="183" t="s">
        <v>24</v>
      </c>
      <c r="F6" s="183" t="s">
        <v>25</v>
      </c>
      <c r="G6" s="183" t="s">
        <v>26</v>
      </c>
      <c r="H6" s="187" t="s">
        <v>26</v>
      </c>
      <c r="I6" s="187" t="s">
        <v>27</v>
      </c>
      <c r="J6" s="187" t="s">
        <v>28</v>
      </c>
      <c r="K6" s="183" t="s">
        <v>29</v>
      </c>
    </row>
    <row r="7" spans="2:11" ht="14.1" customHeight="1" x14ac:dyDescent="0.2">
      <c r="B7" s="41" t="s">
        <v>0</v>
      </c>
      <c r="C7" s="65">
        <f>+'Q29'!C7/'Q5'!D7*100</f>
        <v>27.138002643005478</v>
      </c>
      <c r="D7" s="65">
        <f>+'Q29'!D7/'Q5'!E7*100</f>
        <v>32.3891645712336</v>
      </c>
      <c r="E7" s="65">
        <f>+'Q29'!E7/'Q5'!F7*100</f>
        <v>43.281941425184492</v>
      </c>
      <c r="F7" s="65">
        <f>+'Q29'!F7/'Q5'!G7*100</f>
        <v>43.466689560439562</v>
      </c>
      <c r="G7" s="65">
        <f>+'Q29'!G7/'Q5'!H7*100</f>
        <v>38.972989017512617</v>
      </c>
      <c r="H7" s="65">
        <f>+'Q29'!H7/'Q5'!I7*100</f>
        <v>51.513117754728491</v>
      </c>
      <c r="I7" s="65">
        <f>+'Q29'!I7/'Q5'!J7*100</f>
        <v>52.584008671862904</v>
      </c>
      <c r="J7" s="65">
        <f>+'Q29'!J7/'Q5'!K7*100</f>
        <v>60.52081321431271</v>
      </c>
      <c r="K7" s="65">
        <f>+'Q29'!K7/'Q5'!L7*100</f>
        <v>37.356820548420686</v>
      </c>
    </row>
    <row r="8" spans="2:11" ht="14.1" customHeight="1" x14ac:dyDescent="0.2">
      <c r="B8" s="10" t="s">
        <v>53</v>
      </c>
      <c r="C8" s="32">
        <f>+'Q29'!C8/'Q5'!D8*100</f>
        <v>12.707182320441991</v>
      </c>
      <c r="D8" s="32">
        <f>+'Q29'!D8/'Q5'!E8*100</f>
        <v>17.688775213625529</v>
      </c>
      <c r="E8" s="32">
        <f>+'Q29'!E8/'Q5'!F8*100</f>
        <v>29.220979798603818</v>
      </c>
      <c r="F8" s="32">
        <f>+'Q29'!F8/'Q5'!G8*100</f>
        <v>32.863849765258216</v>
      </c>
      <c r="G8" s="32">
        <f>+'Q29'!G8/'Q5'!H8*100</f>
        <v>34.722222222222221</v>
      </c>
      <c r="H8" s="32">
        <f>+'Q29'!H8/'Q5'!I8*100</f>
        <v>38.524590163934427</v>
      </c>
      <c r="I8" s="32">
        <f>+'Q29'!I8/'Q5'!J8*100</f>
        <v>37.494376968061175</v>
      </c>
      <c r="J8" s="32">
        <f>+'Q29'!J8/'Q5'!K8*100</f>
        <v>53.067993366500829</v>
      </c>
      <c r="K8" s="32">
        <f>+'Q29'!K8/'Q5'!L8*100</f>
        <v>15.625</v>
      </c>
    </row>
    <row r="9" spans="2:11" ht="14.1" customHeight="1" x14ac:dyDescent="0.2">
      <c r="B9" s="10" t="s">
        <v>47</v>
      </c>
      <c r="C9" s="32">
        <f>+'Q29'!C9/'Q5'!D9*100</f>
        <v>47.692307692307693</v>
      </c>
      <c r="D9" s="32">
        <f>+'Q29'!D9/'Q5'!E9*100</f>
        <v>48.550185873605948</v>
      </c>
      <c r="E9" s="32">
        <f>+'Q29'!E9/'Q5'!F9*100</f>
        <v>67.471819645732694</v>
      </c>
      <c r="F9" s="32">
        <f>+'Q29'!F9/'Q5'!G9*100</f>
        <v>78.378378378378372</v>
      </c>
      <c r="G9" s="32">
        <f>+'Q29'!G9/'Q5'!H9*100</f>
        <v>80</v>
      </c>
      <c r="H9" s="32">
        <f>+'Q29'!H9/'Q5'!I9*100</f>
        <v>73.387096774193552</v>
      </c>
      <c r="I9" s="32">
        <f>+'Q29'!I9/'Q5'!J9*100</f>
        <v>65.587529976019184</v>
      </c>
      <c r="J9" s="32">
        <f>+'Q29'!J9/'Q5'!K9*100</f>
        <v>75.968992248062023</v>
      </c>
      <c r="K9" s="32">
        <f>+'Q29'!K9/'Q5'!L9*100</f>
        <v>85.714285714285708</v>
      </c>
    </row>
    <row r="10" spans="2:11" ht="14.1" customHeight="1" x14ac:dyDescent="0.2">
      <c r="B10" s="10" t="s">
        <v>48</v>
      </c>
      <c r="C10" s="32">
        <f>+'Q29'!C10/'Q5'!D10*100</f>
        <v>35.765673175745114</v>
      </c>
      <c r="D10" s="32">
        <f>+'Q29'!D10/'Q5'!E10*100</f>
        <v>40.78781956860972</v>
      </c>
      <c r="E10" s="32">
        <f>+'Q29'!E10/'Q5'!F10*100</f>
        <v>53.864086779193677</v>
      </c>
      <c r="F10" s="32">
        <f>+'Q29'!F10/'Q5'!G10*100</f>
        <v>61.406619385342786</v>
      </c>
      <c r="G10" s="32">
        <f>+'Q29'!G10/'Q5'!H10*100</f>
        <v>63.157894736842103</v>
      </c>
      <c r="H10" s="32">
        <f>+'Q29'!H10/'Q5'!I10*100</f>
        <v>62.544308782985425</v>
      </c>
      <c r="I10" s="32">
        <f>+'Q29'!I10/'Q5'!J10*100</f>
        <v>62.088491731049679</v>
      </c>
      <c r="J10" s="32">
        <f>+'Q29'!J10/'Q5'!K10*100</f>
        <v>73.737679143738291</v>
      </c>
      <c r="K10" s="32">
        <f>+'Q29'!K10/'Q5'!L10*100</f>
        <v>70.379746835443029</v>
      </c>
    </row>
    <row r="11" spans="2:11" s="100" customFormat="1" ht="14.1" hidden="1" customHeight="1" outlineLevel="1" x14ac:dyDescent="0.25">
      <c r="B11" s="101" t="s">
        <v>292</v>
      </c>
      <c r="C11" s="115">
        <f>+'Q29'!C11/'Q5'!D11*100</f>
        <v>45.794392523364486</v>
      </c>
      <c r="D11" s="115">
        <f>+'Q29'!D11/'Q5'!E11*100</f>
        <v>41.476168130321113</v>
      </c>
      <c r="E11" s="115">
        <f>+'Q29'!E11/'Q5'!F11*100</f>
        <v>48.731626363205308</v>
      </c>
      <c r="F11" s="115">
        <f>+'Q29'!F11/'Q5'!G11*100</f>
        <v>52.238805970149251</v>
      </c>
      <c r="G11" s="115">
        <f>+'Q29'!G11/'Q5'!H11*100</f>
        <v>52.083333333333336</v>
      </c>
      <c r="H11" s="115">
        <f>+'Q29'!H11/'Q5'!I11*100</f>
        <v>60.947503201024325</v>
      </c>
      <c r="I11" s="115">
        <f>+'Q29'!I11/'Q5'!J11*100</f>
        <v>61.036165327210099</v>
      </c>
      <c r="J11" s="115">
        <f>+'Q29'!J11/'Q5'!K11*100</f>
        <v>65.104602510460253</v>
      </c>
      <c r="K11" s="115">
        <f>+'Q29'!K11/'Q5'!L11*100</f>
        <v>58.928571428571431</v>
      </c>
    </row>
    <row r="12" spans="2:11" s="100" customFormat="1" ht="14.1" hidden="1" customHeight="1" outlineLevel="1" x14ac:dyDescent="0.25">
      <c r="B12" s="101" t="s">
        <v>293</v>
      </c>
      <c r="C12" s="115">
        <f>+'Q29'!C12/'Q5'!D12*100</f>
        <v>27.906976744186046</v>
      </c>
      <c r="D12" s="115">
        <f>+'Q29'!D12/'Q5'!E12*100</f>
        <v>43.524676233811697</v>
      </c>
      <c r="E12" s="115">
        <f>+'Q29'!E12/'Q5'!F12*100</f>
        <v>53.909740840035745</v>
      </c>
      <c r="F12" s="115">
        <f>+'Q29'!F12/'Q5'!G12*100</f>
        <v>38.834951456310677</v>
      </c>
      <c r="G12" s="115">
        <f>+'Q29'!G12/'Q5'!H12*100</f>
        <v>40</v>
      </c>
      <c r="H12" s="115">
        <f>+'Q29'!H12/'Q5'!I12*100</f>
        <v>58.865248226950349</v>
      </c>
      <c r="I12" s="115">
        <f>+'Q29'!I12/'Q5'!J12*100</f>
        <v>58.98709036742801</v>
      </c>
      <c r="J12" s="115">
        <f>+'Q29'!J12/'Q5'!K12*100</f>
        <v>57.735849056603769</v>
      </c>
      <c r="K12" s="115">
        <f>+'Q29'!K12/'Q5'!L12*100</f>
        <v>47.058823529411761</v>
      </c>
    </row>
    <row r="13" spans="2:11" s="100" customFormat="1" ht="14.1" hidden="1" customHeight="1" outlineLevel="1" x14ac:dyDescent="0.25">
      <c r="B13" s="101" t="s">
        <v>294</v>
      </c>
      <c r="C13" s="158" t="s">
        <v>100</v>
      </c>
      <c r="D13" s="115">
        <f>+'Q29'!D13/'Q5'!E13*100</f>
        <v>64.367816091954026</v>
      </c>
      <c r="E13" s="115">
        <f>+'Q29'!E13/'Q5'!F13*100</f>
        <v>67.391304347826093</v>
      </c>
      <c r="F13" s="115">
        <f>+'Q29'!F13/'Q5'!G13*100</f>
        <v>100</v>
      </c>
      <c r="G13" s="158" t="s">
        <v>100</v>
      </c>
      <c r="H13" s="115">
        <f>+'Q29'!H13/'Q5'!I13*100</f>
        <v>81.25</v>
      </c>
      <c r="I13" s="115">
        <f>+'Q29'!I13/'Q5'!J13*100</f>
        <v>52.941176470588239</v>
      </c>
      <c r="J13" s="115">
        <f>+'Q29'!J13/'Q5'!K13*100</f>
        <v>75</v>
      </c>
      <c r="K13" s="158" t="s">
        <v>100</v>
      </c>
    </row>
    <row r="14" spans="2:11" s="100" customFormat="1" ht="14.1" hidden="1" customHeight="1" outlineLevel="1" x14ac:dyDescent="0.25">
      <c r="B14" s="101" t="s">
        <v>295</v>
      </c>
      <c r="C14" s="115">
        <f>+'Q29'!C14/'Q5'!D14*100</f>
        <v>48.46153846153846</v>
      </c>
      <c r="D14" s="115">
        <f>+'Q29'!D14/'Q5'!E14*100</f>
        <v>39.899091018299764</v>
      </c>
      <c r="E14" s="115">
        <f>+'Q29'!E14/'Q5'!F14*100</f>
        <v>49.202496532593621</v>
      </c>
      <c r="F14" s="115">
        <f>+'Q29'!F14/'Q5'!G14*100</f>
        <v>57.228915662650607</v>
      </c>
      <c r="G14" s="115">
        <f>+'Q29'!G14/'Q5'!H14*100</f>
        <v>55.000000000000007</v>
      </c>
      <c r="H14" s="115">
        <f>+'Q29'!H14/'Q5'!I14*100</f>
        <v>51.372549019607838</v>
      </c>
      <c r="I14" s="115">
        <f>+'Q29'!I14/'Q5'!J14*100</f>
        <v>57.162300102075534</v>
      </c>
      <c r="J14" s="115">
        <f>+'Q29'!J14/'Q5'!K14*100</f>
        <v>65.07692307692308</v>
      </c>
      <c r="K14" s="115">
        <f>+'Q29'!K14/'Q5'!L14*100</f>
        <v>44</v>
      </c>
    </row>
    <row r="15" spans="2:11" s="100" customFormat="1" ht="14.1" hidden="1" customHeight="1" outlineLevel="1" x14ac:dyDescent="0.25">
      <c r="B15" s="101" t="s">
        <v>296</v>
      </c>
      <c r="C15" s="115">
        <f>+'Q29'!C15/'Q5'!D15*100</f>
        <v>17.674418604651162</v>
      </c>
      <c r="D15" s="115">
        <f>+'Q29'!D15/'Q5'!E15*100</f>
        <v>27.426018749606762</v>
      </c>
      <c r="E15" s="115">
        <f>+'Q29'!E15/'Q5'!F15*100</f>
        <v>36.169896784733055</v>
      </c>
      <c r="F15" s="115">
        <f>+'Q29'!F15/'Q5'!G15*100</f>
        <v>49.479166666666671</v>
      </c>
      <c r="G15" s="115">
        <f>+'Q29'!G15/'Q5'!H15*100</f>
        <v>22.727272727272727</v>
      </c>
      <c r="H15" s="115">
        <f>+'Q29'!H15/'Q5'!I15*100</f>
        <v>43.43434343434344</v>
      </c>
      <c r="I15" s="115">
        <f>+'Q29'!I15/'Q5'!J15*100</f>
        <v>44.686868686868685</v>
      </c>
      <c r="J15" s="115">
        <f>+'Q29'!J15/'Q5'!K15*100</f>
        <v>52.732240437158474</v>
      </c>
      <c r="K15" s="115">
        <f>+'Q29'!K15/'Q5'!L15*100</f>
        <v>26.666666666666668</v>
      </c>
    </row>
    <row r="16" spans="2:11" s="100" customFormat="1" ht="14.1" hidden="1" customHeight="1" outlineLevel="1" x14ac:dyDescent="0.25">
      <c r="B16" s="101" t="s">
        <v>297</v>
      </c>
      <c r="C16" s="115">
        <f>+'Q29'!C16/'Q5'!D16*100</f>
        <v>31.578947368421051</v>
      </c>
      <c r="D16" s="115">
        <f>+'Q29'!D16/'Q5'!E16*100</f>
        <v>29.314013206162876</v>
      </c>
      <c r="E16" s="115">
        <f>+'Q29'!E16/'Q5'!F16*100</f>
        <v>43.987735939446196</v>
      </c>
      <c r="F16" s="115">
        <f>+'Q29'!F16/'Q5'!G16*100</f>
        <v>42.718446601941743</v>
      </c>
      <c r="G16" s="115">
        <f>+'Q29'!G16/'Q5'!H16*100</f>
        <v>60</v>
      </c>
      <c r="H16" s="115">
        <f>+'Q29'!H16/'Q5'!I16*100</f>
        <v>43.220338983050851</v>
      </c>
      <c r="I16" s="115">
        <f>+'Q29'!I16/'Q5'!J16*100</f>
        <v>51.773584905660371</v>
      </c>
      <c r="J16" s="115">
        <f>+'Q29'!J16/'Q5'!K16*100</f>
        <v>62.325581395348841</v>
      </c>
      <c r="K16" s="158" t="s">
        <v>100</v>
      </c>
    </row>
    <row r="17" spans="2:11" s="100" customFormat="1" ht="14.1" hidden="1" customHeight="1" outlineLevel="1" x14ac:dyDescent="0.25">
      <c r="B17" s="101" t="s">
        <v>298</v>
      </c>
      <c r="C17" s="115">
        <f>+'Q29'!C17/'Q5'!D17*100</f>
        <v>35.526315789473685</v>
      </c>
      <c r="D17" s="115">
        <f>+'Q29'!D17/'Q5'!E17*100</f>
        <v>42.60495867768595</v>
      </c>
      <c r="E17" s="115">
        <f>+'Q29'!E17/'Q5'!F17*100</f>
        <v>53.52221706146463</v>
      </c>
      <c r="F17" s="115">
        <f>+'Q29'!F17/'Q5'!G17*100</f>
        <v>57.823129251700678</v>
      </c>
      <c r="G17" s="115">
        <f>+'Q29'!G17/'Q5'!H17*100</f>
        <v>50</v>
      </c>
      <c r="H17" s="115">
        <f>+'Q29'!H17/'Q5'!I17*100</f>
        <v>56.81818181818182</v>
      </c>
      <c r="I17" s="115">
        <f>+'Q29'!I17/'Q5'!J17*100</f>
        <v>56.994047619047613</v>
      </c>
      <c r="J17" s="115">
        <f>+'Q29'!J17/'Q5'!K17*100</f>
        <v>72.744721689059503</v>
      </c>
      <c r="K17" s="115">
        <f>+'Q29'!K17/'Q5'!L17*100</f>
        <v>53.333333333333336</v>
      </c>
    </row>
    <row r="18" spans="2:11" s="100" customFormat="1" ht="14.1" hidden="1" customHeight="1" outlineLevel="1" x14ac:dyDescent="0.25">
      <c r="B18" s="101" t="s">
        <v>299</v>
      </c>
      <c r="C18" s="115">
        <f>+'Q29'!C18/'Q5'!D18*100</f>
        <v>65.517241379310349</v>
      </c>
      <c r="D18" s="115">
        <f>+'Q29'!D18/'Q5'!E18*100</f>
        <v>63.748191027496382</v>
      </c>
      <c r="E18" s="115">
        <f>+'Q29'!E18/'Q5'!F18*100</f>
        <v>74.948083821030778</v>
      </c>
      <c r="F18" s="115">
        <f>+'Q29'!F18/'Q5'!G18*100</f>
        <v>87.179487179487182</v>
      </c>
      <c r="G18" s="115">
        <f>+'Q29'!G18/'Q5'!H18*100</f>
        <v>57.142857142857139</v>
      </c>
      <c r="H18" s="115">
        <f>+'Q29'!H18/'Q5'!I18*100</f>
        <v>66.666666666666657</v>
      </c>
      <c r="I18" s="115">
        <f>+'Q29'!I18/'Q5'!J18*100</f>
        <v>79.302832244008712</v>
      </c>
      <c r="J18" s="115">
        <f>+'Q29'!J18/'Q5'!K18*100</f>
        <v>87.084870848708491</v>
      </c>
      <c r="K18" s="115">
        <f>+'Q29'!K18/'Q5'!L18*100</f>
        <v>92.307692307692307</v>
      </c>
    </row>
    <row r="19" spans="2:11" s="100" customFormat="1" ht="14.1" hidden="1" customHeight="1" outlineLevel="1" x14ac:dyDescent="0.25">
      <c r="B19" s="101" t="s">
        <v>300</v>
      </c>
      <c r="C19" s="115">
        <f>+'Q29'!C19/'Q5'!D19*100</f>
        <v>21.428571428571427</v>
      </c>
      <c r="D19" s="115">
        <f>+'Q29'!D19/'Q5'!E19*100</f>
        <v>34.004713949003637</v>
      </c>
      <c r="E19" s="115">
        <f>+'Q29'!E19/'Q5'!F19*100</f>
        <v>35.940499040307103</v>
      </c>
      <c r="F19" s="115">
        <f>+'Q29'!F19/'Q5'!G19*100</f>
        <v>33.333333333333329</v>
      </c>
      <c r="G19" s="115">
        <f>+'Q29'!G19/'Q5'!H19*100</f>
        <v>50</v>
      </c>
      <c r="H19" s="115">
        <f>+'Q29'!H19/'Q5'!I19*100</f>
        <v>41.732283464566926</v>
      </c>
      <c r="I19" s="115">
        <f>+'Q29'!I19/'Q5'!J19*100</f>
        <v>51.434720229555239</v>
      </c>
      <c r="J19" s="115">
        <f>+'Q29'!J19/'Q5'!K19*100</f>
        <v>57.333333333333336</v>
      </c>
      <c r="K19" s="115">
        <f>+'Q29'!K19/'Q5'!L19*100</f>
        <v>100</v>
      </c>
    </row>
    <row r="20" spans="2:11" s="100" customFormat="1" ht="14.1" hidden="1" customHeight="1" outlineLevel="1" x14ac:dyDescent="0.25">
      <c r="B20" s="101" t="s">
        <v>301</v>
      </c>
      <c r="C20" s="158" t="s">
        <v>100</v>
      </c>
      <c r="D20" s="115">
        <f>+'Q29'!D20/'Q5'!E20*100</f>
        <v>74.162679425837325</v>
      </c>
      <c r="E20" s="115">
        <f>+'Q29'!E20/'Q5'!F20*100</f>
        <v>75.168918918918919</v>
      </c>
      <c r="F20" s="115">
        <f>+'Q29'!F20/'Q5'!G20*100</f>
        <v>100</v>
      </c>
      <c r="G20" s="158" t="s">
        <v>100</v>
      </c>
      <c r="H20" s="115">
        <f>+'Q29'!H20/'Q5'!I20*100</f>
        <v>80.645161290322577</v>
      </c>
      <c r="I20" s="115">
        <f>+'Q29'!I20/'Q5'!J20*100</f>
        <v>69.475655430711612</v>
      </c>
      <c r="J20" s="115">
        <f>+'Q29'!J20/'Q5'!K20*100</f>
        <v>78.431372549019613</v>
      </c>
      <c r="K20" s="115">
        <f>+'Q29'!K20/'Q5'!L20*100</f>
        <v>88.888888888888886</v>
      </c>
    </row>
    <row r="21" spans="2:11" s="100" customFormat="1" ht="14.1" hidden="1" customHeight="1" outlineLevel="1" x14ac:dyDescent="0.25">
      <c r="B21" s="101" t="s">
        <v>302</v>
      </c>
      <c r="C21" s="115">
        <f>+'Q29'!C21/'Q5'!D21*100</f>
        <v>59.090909090909093</v>
      </c>
      <c r="D21" s="115">
        <f>+'Q29'!D21/'Q5'!E21*100</f>
        <v>65.860096788385391</v>
      </c>
      <c r="E21" s="115">
        <f>+'Q29'!E21/'Q5'!F21*100</f>
        <v>74.249201277955265</v>
      </c>
      <c r="F21" s="115">
        <f>+'Q29'!F21/'Q5'!G21*100</f>
        <v>68.421052631578945</v>
      </c>
      <c r="G21" s="115">
        <f>+'Q29'!G21/'Q5'!H21*100</f>
        <v>100</v>
      </c>
      <c r="H21" s="115">
        <f>+'Q29'!H21/'Q5'!I21*100</f>
        <v>69.098712446351925</v>
      </c>
      <c r="I21" s="115">
        <f>+'Q29'!I21/'Q5'!J21*100</f>
        <v>73.957949096274433</v>
      </c>
      <c r="J21" s="115">
        <f>+'Q29'!J21/'Q5'!K21*100</f>
        <v>79.646017699115049</v>
      </c>
      <c r="K21" s="115">
        <f>+'Q29'!K21/'Q5'!L21*100</f>
        <v>84.810126582278471</v>
      </c>
    </row>
    <row r="22" spans="2:11" s="100" customFormat="1" ht="14.1" hidden="1" customHeight="1" outlineLevel="1" x14ac:dyDescent="0.25">
      <c r="B22" s="101" t="s">
        <v>303</v>
      </c>
      <c r="C22" s="115">
        <f>+'Q29'!C22/'Q5'!D22*100</f>
        <v>100</v>
      </c>
      <c r="D22" s="115">
        <f>+'Q29'!D22/'Q5'!E22*100</f>
        <v>68.446342765616649</v>
      </c>
      <c r="E22" s="115">
        <f>+'Q29'!E22/'Q5'!F22*100</f>
        <v>81.137416366443645</v>
      </c>
      <c r="F22" s="115">
        <f>+'Q29'!F22/'Q5'!G22*100</f>
        <v>71.551724137931032</v>
      </c>
      <c r="G22" s="158" t="s">
        <v>100</v>
      </c>
      <c r="H22" s="115">
        <f>+'Q29'!H22/'Q5'!I22*100</f>
        <v>90.773809523809518</v>
      </c>
      <c r="I22" s="115">
        <f>+'Q29'!I22/'Q5'!J22*100</f>
        <v>81.527093596059103</v>
      </c>
      <c r="J22" s="115">
        <f>+'Q29'!J22/'Q5'!K22*100</f>
        <v>85.276073619631902</v>
      </c>
      <c r="K22" s="115">
        <f>+'Q29'!K22/'Q5'!L22*100</f>
        <v>86.206896551724128</v>
      </c>
    </row>
    <row r="23" spans="2:11" s="100" customFormat="1" ht="14.1" hidden="1" customHeight="1" outlineLevel="1" x14ac:dyDescent="0.25">
      <c r="B23" s="101" t="s">
        <v>304</v>
      </c>
      <c r="C23" s="115">
        <f>+'Q29'!C23/'Q5'!D23*100</f>
        <v>43.137254901960787</v>
      </c>
      <c r="D23" s="115">
        <f>+'Q29'!D23/'Q5'!E23*100</f>
        <v>54.914285714285718</v>
      </c>
      <c r="E23" s="115">
        <f>+'Q29'!E23/'Q5'!F23*100</f>
        <v>68.930782737270121</v>
      </c>
      <c r="F23" s="115">
        <f>+'Q29'!F23/'Q5'!G23*100</f>
        <v>79.230769230769226</v>
      </c>
      <c r="G23" s="115">
        <f>+'Q29'!G23/'Q5'!H23*100</f>
        <v>75</v>
      </c>
      <c r="H23" s="115">
        <f>+'Q29'!H23/'Q5'!I23*100</f>
        <v>58.563535911602202</v>
      </c>
      <c r="I23" s="115">
        <f>+'Q29'!I23/'Q5'!J23*100</f>
        <v>67.067620286085827</v>
      </c>
      <c r="J23" s="115">
        <f>+'Q29'!J23/'Q5'!K23*100</f>
        <v>78.791334093500566</v>
      </c>
      <c r="K23" s="115">
        <f>+'Q29'!K23/'Q5'!L23*100</f>
        <v>65.217391304347828</v>
      </c>
    </row>
    <row r="24" spans="2:11" s="100" customFormat="1" ht="14.1" hidden="1" customHeight="1" outlineLevel="1" x14ac:dyDescent="0.25">
      <c r="B24" s="101" t="s">
        <v>305</v>
      </c>
      <c r="C24" s="115">
        <f>+'Q29'!C24/'Q5'!D24*100</f>
        <v>35.526315789473685</v>
      </c>
      <c r="D24" s="115">
        <f>+'Q29'!D24/'Q5'!E24*100</f>
        <v>38.960692871419056</v>
      </c>
      <c r="E24" s="115">
        <f>+'Q29'!E24/'Q5'!F24*100</f>
        <v>49.773308053746604</v>
      </c>
      <c r="F24" s="115">
        <f>+'Q29'!F24/'Q5'!G24*100</f>
        <v>53.431372549019606</v>
      </c>
      <c r="G24" s="115">
        <f>+'Q29'!G24/'Q5'!H24*100</f>
        <v>63.157894736842103</v>
      </c>
      <c r="H24" s="115">
        <f>+'Q29'!H24/'Q5'!I24*100</f>
        <v>50.934579439252339</v>
      </c>
      <c r="I24" s="115">
        <f>+'Q29'!I24/'Q5'!J24*100</f>
        <v>54.597544338335602</v>
      </c>
      <c r="J24" s="115">
        <f>+'Q29'!J24/'Q5'!K24*100</f>
        <v>68.703427719821164</v>
      </c>
      <c r="K24" s="115">
        <f>+'Q29'!K24/'Q5'!L24*100</f>
        <v>68</v>
      </c>
    </row>
    <row r="25" spans="2:11" s="100" customFormat="1" ht="14.1" hidden="1" customHeight="1" outlineLevel="1" x14ac:dyDescent="0.25">
      <c r="B25" s="101" t="s">
        <v>306</v>
      </c>
      <c r="C25" s="115">
        <f>+'Q29'!C25/'Q5'!D25*100</f>
        <v>43.75</v>
      </c>
      <c r="D25" s="115">
        <f>+'Q29'!D25/'Q5'!E25*100</f>
        <v>62.349206349206355</v>
      </c>
      <c r="E25" s="115">
        <f>+'Q29'!E25/'Q5'!F25*100</f>
        <v>69.105960264900673</v>
      </c>
      <c r="F25" s="115">
        <f>+'Q29'!F25/'Q5'!G25*100</f>
        <v>85</v>
      </c>
      <c r="G25" s="115">
        <f>+'Q29'!G25/'Q5'!H25*100</f>
        <v>75</v>
      </c>
      <c r="H25" s="115">
        <f>+'Q29'!H25/'Q5'!I25*100</f>
        <v>69.047619047619051</v>
      </c>
      <c r="I25" s="115">
        <f>+'Q29'!I25/'Q5'!J25*100</f>
        <v>75.287958115183244</v>
      </c>
      <c r="J25" s="115">
        <f>+'Q29'!J25/'Q5'!K25*100</f>
        <v>84.018264840182638</v>
      </c>
      <c r="K25" s="115">
        <f>+'Q29'!K25/'Q5'!L25*100</f>
        <v>25</v>
      </c>
    </row>
    <row r="26" spans="2:11" s="100" customFormat="1" ht="14.1" hidden="1" customHeight="1" outlineLevel="1" x14ac:dyDescent="0.25">
      <c r="B26" s="101" t="s">
        <v>307</v>
      </c>
      <c r="C26" s="115">
        <f>+'Q29'!C26/'Q5'!D26*100</f>
        <v>34.591194968553459</v>
      </c>
      <c r="D26" s="115">
        <f>+'Q29'!D26/'Q5'!E26*100</f>
        <v>37.079259225882033</v>
      </c>
      <c r="E26" s="115">
        <f>+'Q29'!E26/'Q5'!F26*100</f>
        <v>45.012428401599479</v>
      </c>
      <c r="F26" s="115">
        <f>+'Q29'!F26/'Q5'!G26*100</f>
        <v>57.412060301507537</v>
      </c>
      <c r="G26" s="115">
        <f>+'Q29'!G26/'Q5'!H26*100</f>
        <v>62.393162393162392</v>
      </c>
      <c r="H26" s="115">
        <f>+'Q29'!H26/'Q5'!I26*100</f>
        <v>46.870838881491345</v>
      </c>
      <c r="I26" s="115">
        <f>+'Q29'!I26/'Q5'!J26*100</f>
        <v>53.069196428571431</v>
      </c>
      <c r="J26" s="115">
        <f>+'Q29'!J26/'Q5'!K26*100</f>
        <v>65.661252900232014</v>
      </c>
      <c r="K26" s="115">
        <f>+'Q29'!K26/'Q5'!L26*100</f>
        <v>50</v>
      </c>
    </row>
    <row r="27" spans="2:11" s="100" customFormat="1" ht="14.1" hidden="1" customHeight="1" outlineLevel="1" x14ac:dyDescent="0.25">
      <c r="B27" s="101" t="s">
        <v>308</v>
      </c>
      <c r="C27" s="115">
        <f>+'Q29'!C27/'Q5'!D27*100</f>
        <v>87.5</v>
      </c>
      <c r="D27" s="115">
        <f>+'Q29'!D27/'Q5'!E27*100</f>
        <v>76.42053252813615</v>
      </c>
      <c r="E27" s="115">
        <f>+'Q29'!E27/'Q5'!F27*100</f>
        <v>71.957040572792366</v>
      </c>
      <c r="F27" s="115">
        <f>+'Q29'!F27/'Q5'!G27*100</f>
        <v>76.756756756756758</v>
      </c>
      <c r="G27" s="115">
        <f>+'Q29'!G27/'Q5'!H27*100</f>
        <v>88.888888888888886</v>
      </c>
      <c r="H27" s="115">
        <f>+'Q29'!H27/'Q5'!I27*100</f>
        <v>79.679144385026731</v>
      </c>
      <c r="I27" s="115">
        <f>+'Q29'!I27/'Q5'!J27*100</f>
        <v>78.434215295396882</v>
      </c>
      <c r="J27" s="115">
        <f>+'Q29'!J27/'Q5'!K27*100</f>
        <v>86.945812807881779</v>
      </c>
      <c r="K27" s="115">
        <f>+'Q29'!K27/'Q5'!L27*100</f>
        <v>83.333333333333343</v>
      </c>
    </row>
    <row r="28" spans="2:11" s="100" customFormat="1" ht="14.1" hidden="1" customHeight="1" outlineLevel="1" x14ac:dyDescent="0.25">
      <c r="B28" s="101" t="s">
        <v>309</v>
      </c>
      <c r="C28" s="115">
        <f>+'Q29'!C28/'Q5'!D28*100</f>
        <v>25</v>
      </c>
      <c r="D28" s="115">
        <f>+'Q29'!D28/'Q5'!E28*100</f>
        <v>57.271229594129103</v>
      </c>
      <c r="E28" s="115">
        <f>+'Q29'!E28/'Q5'!F28*100</f>
        <v>63.5158891142664</v>
      </c>
      <c r="F28" s="115">
        <f>+'Q29'!F28/'Q5'!G28*100</f>
        <v>71.823204419889507</v>
      </c>
      <c r="G28" s="115">
        <f>+'Q29'!G28/'Q5'!H28*100</f>
        <v>88.095238095238088</v>
      </c>
      <c r="H28" s="115">
        <f>+'Q29'!H28/'Q5'!I28*100</f>
        <v>59.82905982905983</v>
      </c>
      <c r="I28" s="115">
        <f>+'Q29'!I28/'Q5'!J28*100</f>
        <v>68.018575851393194</v>
      </c>
      <c r="J28" s="115">
        <f>+'Q29'!J28/'Q5'!K28*100</f>
        <v>77.414205905826023</v>
      </c>
      <c r="K28" s="115">
        <f>+'Q29'!K28/'Q5'!L28*100</f>
        <v>81.818181818181827</v>
      </c>
    </row>
    <row r="29" spans="2:11" s="100" customFormat="1" ht="14.1" hidden="1" customHeight="1" outlineLevel="1" x14ac:dyDescent="0.25">
      <c r="B29" s="101" t="s">
        <v>310</v>
      </c>
      <c r="C29" s="115">
        <f>+'Q29'!C29/'Q5'!D29*100</f>
        <v>29.166666666666668</v>
      </c>
      <c r="D29" s="115">
        <f>+'Q29'!D29/'Q5'!E29*100</f>
        <v>52.126226669232246</v>
      </c>
      <c r="E29" s="115">
        <f>+'Q29'!E29/'Q5'!F29*100</f>
        <v>58.751571967531724</v>
      </c>
      <c r="F29" s="115">
        <f>+'Q29'!F29/'Q5'!G29*100</f>
        <v>67.741935483870961</v>
      </c>
      <c r="G29" s="115">
        <f>+'Q29'!G29/'Q5'!H29*100</f>
        <v>55.357142857142861</v>
      </c>
      <c r="H29" s="115">
        <f>+'Q29'!H29/'Q5'!I29*100</f>
        <v>56.88073394495413</v>
      </c>
      <c r="I29" s="115">
        <f>+'Q29'!I29/'Q5'!J29*100</f>
        <v>63.372935381048968</v>
      </c>
      <c r="J29" s="115">
        <f>+'Q29'!J29/'Q5'!K29*100</f>
        <v>68.684516880093128</v>
      </c>
      <c r="K29" s="115">
        <f>+'Q29'!K29/'Q5'!L29*100</f>
        <v>64.285714285714292</v>
      </c>
    </row>
    <row r="30" spans="2:11" s="100" customFormat="1" ht="14.1" hidden="1" customHeight="1" outlineLevel="1" x14ac:dyDescent="0.25">
      <c r="B30" s="101" t="s">
        <v>311</v>
      </c>
      <c r="C30" s="115">
        <f>+'Q29'!C30/'Q5'!D30*100</f>
        <v>41.463414634146339</v>
      </c>
      <c r="D30" s="115">
        <f>+'Q29'!D30/'Q5'!E30*100</f>
        <v>64.469230342378339</v>
      </c>
      <c r="E30" s="115">
        <f>+'Q29'!E30/'Q5'!F30*100</f>
        <v>71.811520819681903</v>
      </c>
      <c r="F30" s="115">
        <f>+'Q29'!F30/'Q5'!G30*100</f>
        <v>71.714285714285722</v>
      </c>
      <c r="G30" s="115">
        <f>+'Q29'!G30/'Q5'!H30*100</f>
        <v>89.65517241379311</v>
      </c>
      <c r="H30" s="115">
        <f>+'Q29'!H30/'Q5'!I30*100</f>
        <v>76.339285714285708</v>
      </c>
      <c r="I30" s="115">
        <f>+'Q29'!I30/'Q5'!J30*100</f>
        <v>76.661923155112831</v>
      </c>
      <c r="J30" s="115">
        <f>+'Q29'!J30/'Q5'!K30*100</f>
        <v>81.296572280178836</v>
      </c>
      <c r="K30" s="115">
        <f>+'Q29'!K30/'Q5'!L30*100</f>
        <v>62.5</v>
      </c>
    </row>
    <row r="31" spans="2:11" s="100" customFormat="1" ht="14.1" hidden="1" customHeight="1" outlineLevel="1" x14ac:dyDescent="0.25">
      <c r="B31" s="101" t="s">
        <v>312</v>
      </c>
      <c r="C31" s="115">
        <f>+'Q29'!C31/'Q5'!D31*100</f>
        <v>16.666666666666664</v>
      </c>
      <c r="D31" s="115">
        <f>+'Q29'!D31/'Q5'!E31*100</f>
        <v>55.782046256370052</v>
      </c>
      <c r="E31" s="115">
        <f>+'Q29'!E31/'Q5'!F31*100</f>
        <v>67.058076801015559</v>
      </c>
      <c r="F31" s="115">
        <f>+'Q29'!F31/'Q5'!G31*100</f>
        <v>91.036414565826334</v>
      </c>
      <c r="G31" s="115">
        <f>+'Q29'!G31/'Q5'!H31*100</f>
        <v>66.666666666666657</v>
      </c>
      <c r="H31" s="115">
        <f>+'Q29'!H31/'Q5'!I31*100</f>
        <v>83.333333333333343</v>
      </c>
      <c r="I31" s="115">
        <f>+'Q29'!I31/'Q5'!J31*100</f>
        <v>71.79190751445087</v>
      </c>
      <c r="J31" s="115">
        <f>+'Q29'!J31/'Q5'!K31*100</f>
        <v>76.494023904382473</v>
      </c>
      <c r="K31" s="115">
        <f>+'Q29'!K31/'Q5'!L31*100</f>
        <v>33.333333333333329</v>
      </c>
    </row>
    <row r="32" spans="2:11" s="100" customFormat="1" ht="14.1" hidden="1" customHeight="1" outlineLevel="1" x14ac:dyDescent="0.25">
      <c r="B32" s="101" t="s">
        <v>313</v>
      </c>
      <c r="C32" s="115">
        <f>+'Q29'!C32/'Q5'!D32*100</f>
        <v>19.801980198019802</v>
      </c>
      <c r="D32" s="115">
        <f>+'Q29'!D32/'Q5'!E32*100</f>
        <v>27.422918549763985</v>
      </c>
      <c r="E32" s="115">
        <f>+'Q29'!E32/'Q5'!F32*100</f>
        <v>37.430581266197706</v>
      </c>
      <c r="F32" s="115">
        <f>+'Q29'!F32/'Q5'!G32*100</f>
        <v>34.615384615384613</v>
      </c>
      <c r="G32" s="115">
        <f>+'Q29'!G32/'Q5'!H32*100</f>
        <v>54.54545454545454</v>
      </c>
      <c r="H32" s="115">
        <f>+'Q29'!H32/'Q5'!I32*100</f>
        <v>33.658536585365859</v>
      </c>
      <c r="I32" s="115">
        <f>+'Q29'!I32/'Q5'!J32*100</f>
        <v>40.875186474390851</v>
      </c>
      <c r="J32" s="115">
        <f>+'Q29'!J32/'Q5'!K32*100</f>
        <v>46.753246753246749</v>
      </c>
      <c r="K32" s="115">
        <f>+'Q29'!K32/'Q5'!L32*100</f>
        <v>64.285714285714292</v>
      </c>
    </row>
    <row r="33" spans="2:11" s="100" customFormat="1" ht="14.1" hidden="1" customHeight="1" outlineLevel="1" x14ac:dyDescent="0.25">
      <c r="B33" s="101" t="s">
        <v>314</v>
      </c>
      <c r="C33" s="115">
        <f>+'Q29'!C33/'Q5'!D33*100</f>
        <v>27.27272727272727</v>
      </c>
      <c r="D33" s="115">
        <f>+'Q29'!D33/'Q5'!E33*100</f>
        <v>48.23219865153758</v>
      </c>
      <c r="E33" s="115">
        <f>+'Q29'!E33/'Q5'!F33*100</f>
        <v>57.786272228685384</v>
      </c>
      <c r="F33" s="115">
        <f>+'Q29'!F33/'Q5'!G33*100</f>
        <v>40.571428571428569</v>
      </c>
      <c r="G33" s="115">
        <f>+'Q29'!G33/'Q5'!H33*100</f>
        <v>43.478260869565219</v>
      </c>
      <c r="H33" s="115">
        <f>+'Q29'!H33/'Q5'!I33*100</f>
        <v>47.887323943661968</v>
      </c>
      <c r="I33" s="115">
        <f>+'Q29'!I33/'Q5'!J33*100</f>
        <v>51.790347690710945</v>
      </c>
      <c r="J33" s="115">
        <f>+'Q29'!J33/'Q5'!K33*100</f>
        <v>71.76781002638522</v>
      </c>
      <c r="K33" s="115">
        <f>+'Q29'!K33/'Q5'!L33*100</f>
        <v>56.000000000000007</v>
      </c>
    </row>
    <row r="34" spans="2:11" s="100" customFormat="1" ht="14.1" hidden="1" customHeight="1" outlineLevel="1" x14ac:dyDescent="0.25">
      <c r="B34" s="101" t="s">
        <v>315</v>
      </c>
      <c r="C34" s="115">
        <f>+'Q29'!C34/'Q5'!D34*100</f>
        <v>25.833333333333336</v>
      </c>
      <c r="D34" s="115">
        <f>+'Q29'!D34/'Q5'!E34*100</f>
        <v>36.15484149234419</v>
      </c>
      <c r="E34" s="115">
        <f>+'Q29'!E34/'Q5'!F34*100</f>
        <v>45.290087775636913</v>
      </c>
      <c r="F34" s="115">
        <f>+'Q29'!F34/'Q5'!G34*100</f>
        <v>41.157556270096464</v>
      </c>
      <c r="G34" s="115">
        <f>+'Q29'!G34/'Q5'!H34*100</f>
        <v>34.615384615384613</v>
      </c>
      <c r="H34" s="115">
        <f>+'Q29'!H34/'Q5'!I34*100</f>
        <v>56.416464891041166</v>
      </c>
      <c r="I34" s="115">
        <f>+'Q29'!I34/'Q5'!J34*100</f>
        <v>53.408676631425443</v>
      </c>
      <c r="J34" s="115">
        <f>+'Q29'!J34/'Q5'!K34*100</f>
        <v>69.267515923566876</v>
      </c>
      <c r="K34" s="115">
        <f>+'Q29'!K34/'Q5'!L34*100</f>
        <v>60.273972602739725</v>
      </c>
    </row>
    <row r="35" spans="2:11" s="1" customFormat="1" ht="14.1" customHeight="1" collapsed="1" x14ac:dyDescent="0.2">
      <c r="B35" s="102" t="s">
        <v>57</v>
      </c>
      <c r="C35" s="32">
        <f>+'Q29'!C35/'Q5'!D35*100</f>
        <v>100</v>
      </c>
      <c r="D35" s="32">
        <f>+'Q29'!D35/'Q5'!E35*100</f>
        <v>71.119592875318062</v>
      </c>
      <c r="E35" s="32">
        <f>+'Q29'!E35/'Q5'!F35*100</f>
        <v>82.782437099161328</v>
      </c>
      <c r="F35" s="32">
        <f>+'Q29'!F35/'Q5'!G35*100</f>
        <v>96.626506024096386</v>
      </c>
      <c r="G35" s="32">
        <f>+'Q29'!G35/'Q5'!H35*100</f>
        <v>64.285714285714292</v>
      </c>
      <c r="H35" s="32">
        <f>+'Q29'!H35/'Q5'!I35*100</f>
        <v>77.710843373493972</v>
      </c>
      <c r="I35" s="32">
        <f>+'Q29'!I35/'Q5'!J35*100</f>
        <v>84.369287020109681</v>
      </c>
      <c r="J35" s="32">
        <f>+'Q29'!J35/'Q5'!K35*100</f>
        <v>93.721633888048416</v>
      </c>
      <c r="K35" s="32">
        <f>+'Q29'!K35/'Q5'!L35*100</f>
        <v>90</v>
      </c>
    </row>
    <row r="36" spans="2:11" s="1" customFormat="1" ht="14.1" customHeight="1" x14ac:dyDescent="0.2">
      <c r="B36" s="102" t="s">
        <v>58</v>
      </c>
      <c r="C36" s="32">
        <f>+'Q29'!C36/'Q5'!D36*100</f>
        <v>60.913705583756354</v>
      </c>
      <c r="D36" s="32">
        <f>+'Q29'!D36/'Q5'!E36*100</f>
        <v>63.481740870435225</v>
      </c>
      <c r="E36" s="32">
        <f>+'Q29'!E36/'Q5'!F36*100</f>
        <v>68.54655563966692</v>
      </c>
      <c r="F36" s="32">
        <f>+'Q29'!F36/'Q5'!G36*100</f>
        <v>64.0625</v>
      </c>
      <c r="G36" s="32">
        <f>+'Q29'!G36/'Q5'!H36*100</f>
        <v>50</v>
      </c>
      <c r="H36" s="32">
        <f>+'Q29'!H36/'Q5'!I36*100</f>
        <v>73.239436619718319</v>
      </c>
      <c r="I36" s="32">
        <f>+'Q29'!I36/'Q5'!J36*100</f>
        <v>77.803799115274529</v>
      </c>
      <c r="J36" s="32">
        <f>+'Q29'!J36/'Q5'!K36*100</f>
        <v>79.563719862227316</v>
      </c>
      <c r="K36" s="32">
        <f>+'Q29'!K36/'Q5'!L36*100</f>
        <v>70.588235294117652</v>
      </c>
    </row>
    <row r="37" spans="2:11" s="1" customFormat="1" ht="14.1" customHeight="1" x14ac:dyDescent="0.2">
      <c r="B37" s="104" t="s">
        <v>49</v>
      </c>
      <c r="C37" s="32">
        <f>+'Q29'!C37/'Q5'!D37*100</f>
        <v>26.989619377162633</v>
      </c>
      <c r="D37" s="32">
        <f>+'Q29'!D37/'Q5'!E37*100</f>
        <v>25.143368469629522</v>
      </c>
      <c r="E37" s="32">
        <f>+'Q29'!E37/'Q5'!F37*100</f>
        <v>28.287922045680236</v>
      </c>
      <c r="F37" s="32">
        <f>+'Q29'!F37/'Q5'!G37*100</f>
        <v>32.173913043478258</v>
      </c>
      <c r="G37" s="32">
        <f>+'Q29'!G37/'Q5'!H37*100</f>
        <v>28.095238095238095</v>
      </c>
      <c r="H37" s="32">
        <f>+'Q29'!H37/'Q5'!I37*100</f>
        <v>38.616251005631533</v>
      </c>
      <c r="I37" s="32">
        <f>+'Q29'!I37/'Q5'!J37*100</f>
        <v>39.145625640547841</v>
      </c>
      <c r="J37" s="32">
        <f>+'Q29'!J37/'Q5'!K37*100</f>
        <v>47.318055905313521</v>
      </c>
      <c r="K37" s="32">
        <f>+'Q29'!K37/'Q5'!L37*100</f>
        <v>25.352112676056336</v>
      </c>
    </row>
    <row r="38" spans="2:11" s="1" customFormat="1" ht="14.1" customHeight="1" x14ac:dyDescent="0.2">
      <c r="B38" s="102" t="s">
        <v>50</v>
      </c>
      <c r="C38" s="32">
        <f>+'Q29'!C38/'Q5'!D38*100</f>
        <v>21.052631578947366</v>
      </c>
      <c r="D38" s="32">
        <f>+'Q29'!D38/'Q5'!E38*100</f>
        <v>34.58661988237364</v>
      </c>
      <c r="E38" s="32">
        <f>+'Q29'!E38/'Q5'!F38*100</f>
        <v>48.187390806675104</v>
      </c>
      <c r="F38" s="32">
        <f>+'Q29'!F38/'Q5'!G38*100</f>
        <v>42.595628415300546</v>
      </c>
      <c r="G38" s="32">
        <f>+'Q29'!G38/'Q5'!H38*100</f>
        <v>43.017656500802573</v>
      </c>
      <c r="H38" s="32">
        <f>+'Q29'!H38/'Q5'!I38*100</f>
        <v>52.513328255902515</v>
      </c>
      <c r="I38" s="32">
        <f>+'Q29'!I38/'Q5'!J38*100</f>
        <v>53.991591473459053</v>
      </c>
      <c r="J38" s="32">
        <f>+'Q29'!J38/'Q5'!K38*100</f>
        <v>61.32830188679246</v>
      </c>
      <c r="K38" s="32">
        <f>+'Q29'!K38/'Q5'!L38*100</f>
        <v>47.393364928909953</v>
      </c>
    </row>
    <row r="39" spans="2:11" s="1" customFormat="1" ht="14.1" hidden="1" customHeight="1" outlineLevel="1" x14ac:dyDescent="0.2">
      <c r="B39" s="101" t="s">
        <v>316</v>
      </c>
      <c r="C39" s="115">
        <f>+'Q29'!C39/'Q5'!D39*100</f>
        <v>9.6153846153846168</v>
      </c>
      <c r="D39" s="115">
        <f>+'Q29'!D39/'Q5'!E39*100</f>
        <v>22.50028931836593</v>
      </c>
      <c r="E39" s="115">
        <f>+'Q29'!E39/'Q5'!F39*100</f>
        <v>33.533929580742758</v>
      </c>
      <c r="F39" s="115">
        <f>+'Q29'!F39/'Q5'!G39*100</f>
        <v>39.670932358318097</v>
      </c>
      <c r="G39" s="115">
        <f>+'Q29'!G39/'Q5'!H39*100</f>
        <v>30.64516129032258</v>
      </c>
      <c r="H39" s="115">
        <f>+'Q29'!H39/'Q5'!I39*100</f>
        <v>41.875825627476878</v>
      </c>
      <c r="I39" s="115">
        <f>+'Q29'!I39/'Q5'!J39*100</f>
        <v>47.888707037643208</v>
      </c>
      <c r="J39" s="115">
        <f>+'Q29'!J39/'Q5'!K39*100</f>
        <v>53.972602739726028</v>
      </c>
      <c r="K39" s="115">
        <f>+'Q29'!K39/'Q5'!L39*100</f>
        <v>30.434782608695656</v>
      </c>
    </row>
    <row r="40" spans="2:11" s="1" customFormat="1" ht="14.1" hidden="1" customHeight="1" outlineLevel="1" x14ac:dyDescent="0.2">
      <c r="B40" s="101" t="s">
        <v>317</v>
      </c>
      <c r="C40" s="115">
        <f>+'Q29'!C40/'Q5'!D40*100</f>
        <v>26.353790613718413</v>
      </c>
      <c r="D40" s="115">
        <f>+'Q29'!D40/'Q5'!E40*100</f>
        <v>33.082924892736628</v>
      </c>
      <c r="E40" s="115">
        <f>+'Q29'!E40/'Q5'!F40*100</f>
        <v>38.645927261797411</v>
      </c>
      <c r="F40" s="115">
        <f>+'Q29'!F40/'Q5'!G40*100</f>
        <v>37.622149837133549</v>
      </c>
      <c r="G40" s="115">
        <f>+'Q29'!G40/'Q5'!H40*100</f>
        <v>30.14354066985646</v>
      </c>
      <c r="H40" s="115">
        <f>+'Q29'!H40/'Q5'!I40*100</f>
        <v>52.854302754899173</v>
      </c>
      <c r="I40" s="115">
        <f>+'Q29'!I40/'Q5'!J40*100</f>
        <v>53.310293012772348</v>
      </c>
      <c r="J40" s="115">
        <f>+'Q29'!J40/'Q5'!K40*100</f>
        <v>67.021762288844926</v>
      </c>
      <c r="K40" s="115">
        <f>+'Q29'!K40/'Q5'!L40*100</f>
        <v>56.399999999999991</v>
      </c>
    </row>
    <row r="41" spans="2:11" s="1" customFormat="1" ht="14.1" hidden="1" customHeight="1" outlineLevel="1" x14ac:dyDescent="0.2">
      <c r="B41" s="101" t="s">
        <v>318</v>
      </c>
      <c r="C41" s="115">
        <f>+'Q29'!C41/'Q5'!D41*100</f>
        <v>20.316622691292878</v>
      </c>
      <c r="D41" s="115">
        <f>+'Q29'!D41/'Q5'!E41*100</f>
        <v>39.268159970980321</v>
      </c>
      <c r="E41" s="115">
        <f>+'Q29'!E41/'Q5'!F41*100</f>
        <v>54.553255961223201</v>
      </c>
      <c r="F41" s="115">
        <f>+'Q29'!F41/'Q5'!G41*100</f>
        <v>46.684350132625994</v>
      </c>
      <c r="G41" s="115">
        <f>+'Q29'!G41/'Q5'!H41*100</f>
        <v>52.840909090909093</v>
      </c>
      <c r="H41" s="115">
        <f>+'Q29'!H41/'Q5'!I41*100</f>
        <v>54.416666666666671</v>
      </c>
      <c r="I41" s="115">
        <f>+'Q29'!I41/'Q5'!J41*100</f>
        <v>55.420509520745455</v>
      </c>
      <c r="J41" s="115">
        <f>+'Q29'!J41/'Q5'!K41*100</f>
        <v>55.942175155488314</v>
      </c>
      <c r="K41" s="115">
        <f>+'Q29'!K41/'Q5'!L41*100</f>
        <v>34.899328859060404</v>
      </c>
    </row>
    <row r="42" spans="2:11" ht="14.1" customHeight="1" collapsed="1" x14ac:dyDescent="0.2">
      <c r="B42" s="10" t="s">
        <v>51</v>
      </c>
      <c r="C42" s="32">
        <f>+'Q29'!C42/'Q5'!D42*100</f>
        <v>35.514018691588781</v>
      </c>
      <c r="D42" s="32">
        <f>+'Q29'!D42/'Q5'!E42*100</f>
        <v>41.802611801370716</v>
      </c>
      <c r="E42" s="32">
        <f>+'Q29'!E42/'Q5'!F42*100</f>
        <v>49.142032722472912</v>
      </c>
      <c r="F42" s="32">
        <f>+'Q29'!F42/'Q5'!G42*100</f>
        <v>32.323232323232325</v>
      </c>
      <c r="G42" s="32">
        <f>+'Q29'!G42/'Q5'!H42*100</f>
        <v>29.09090909090909</v>
      </c>
      <c r="H42" s="32">
        <f>+'Q29'!H42/'Q5'!I42*100</f>
        <v>58.599508599508596</v>
      </c>
      <c r="I42" s="32">
        <f>+'Q29'!I42/'Q5'!J42*100</f>
        <v>61.725235983168425</v>
      </c>
      <c r="J42" s="32">
        <f>+'Q29'!J42/'Q5'!K42*100</f>
        <v>71.930646672914705</v>
      </c>
      <c r="K42" s="32">
        <f>+'Q29'!K42/'Q5'!L42*100</f>
        <v>54.411764705882348</v>
      </c>
    </row>
    <row r="43" spans="2:11" ht="14.1" customHeight="1" x14ac:dyDescent="0.2">
      <c r="B43" s="10" t="s">
        <v>52</v>
      </c>
      <c r="C43" s="32">
        <f>+'Q29'!C43/'Q5'!D43*100</f>
        <v>30.643776824034337</v>
      </c>
      <c r="D43" s="32">
        <f>+'Q29'!D43/'Q5'!E43*100</f>
        <v>25.037638712425547</v>
      </c>
      <c r="E43" s="32">
        <f>+'Q29'!E43/'Q5'!F43*100</f>
        <v>30.690011149192713</v>
      </c>
      <c r="F43" s="32">
        <f>+'Q29'!F43/'Q5'!G43*100</f>
        <v>34.238787113076434</v>
      </c>
      <c r="G43" s="32">
        <f>+'Q29'!G43/'Q5'!H43*100</f>
        <v>34.649122807017548</v>
      </c>
      <c r="H43" s="32">
        <f>+'Q29'!H43/'Q5'!I43*100</f>
        <v>38.212494300045599</v>
      </c>
      <c r="I43" s="32">
        <f>+'Q29'!I43/'Q5'!J43*100</f>
        <v>41.667139211794726</v>
      </c>
      <c r="J43" s="32">
        <f>+'Q29'!J43/'Q5'!K43*100</f>
        <v>43.554538520213576</v>
      </c>
      <c r="K43" s="32">
        <f>+'Q29'!K43/'Q5'!L43*100</f>
        <v>20</v>
      </c>
    </row>
    <row r="44" spans="2:11" ht="14.1" customHeight="1" x14ac:dyDescent="0.2">
      <c r="B44" s="10" t="s">
        <v>61</v>
      </c>
      <c r="C44" s="144" t="s">
        <v>100</v>
      </c>
      <c r="D44" s="32">
        <f>+'Q29'!D44/'Q5'!E44*100</f>
        <v>33.500764359030356</v>
      </c>
      <c r="E44" s="32">
        <f>+'Q29'!E44/'Q5'!F44*100</f>
        <v>48.713038397870747</v>
      </c>
      <c r="F44" s="32">
        <f>+'Q29'!F44/'Q5'!G44*100</f>
        <v>46.618150684931507</v>
      </c>
      <c r="G44" s="32">
        <f>+'Q29'!G44/'Q5'!H44*100</f>
        <v>42.857142857142854</v>
      </c>
      <c r="H44" s="32">
        <f>+'Q29'!H44/'Q5'!I44*100</f>
        <v>53.49298352654057</v>
      </c>
      <c r="I44" s="32">
        <f>+'Q29'!I44/'Q5'!J44*100</f>
        <v>54.260151622111039</v>
      </c>
      <c r="J44" s="32">
        <f>+'Q29'!J44/'Q5'!K44*100</f>
        <v>63.498385360602796</v>
      </c>
      <c r="K44" s="32">
        <f>+'Q29'!K44/'Q5'!L44*100</f>
        <v>58.951175406871613</v>
      </c>
    </row>
    <row r="45" spans="2:11" ht="14.1" customHeight="1" x14ac:dyDescent="0.2">
      <c r="B45" s="10" t="s">
        <v>60</v>
      </c>
      <c r="C45" s="32">
        <f>+'Q29'!C45/'Q5'!D45*100</f>
        <v>10</v>
      </c>
      <c r="D45" s="32">
        <f>+'Q29'!D45/'Q5'!E45*100</f>
        <v>44.540978858963221</v>
      </c>
      <c r="E45" s="32">
        <f>+'Q29'!E45/'Q5'!F45*100</f>
        <v>74.489476566778805</v>
      </c>
      <c r="F45" s="32">
        <f>+'Q29'!F45/'Q5'!G45*100</f>
        <v>41.971383147853736</v>
      </c>
      <c r="G45" s="32">
        <f>+'Q29'!G45/'Q5'!H45*100</f>
        <v>40</v>
      </c>
      <c r="H45" s="32">
        <f>+'Q29'!H45/'Q5'!I45*100</f>
        <v>78.5631067961165</v>
      </c>
      <c r="I45" s="32">
        <f>+'Q29'!I45/'Q5'!J45*100</f>
        <v>81.026320308092323</v>
      </c>
      <c r="J45" s="32">
        <f>+'Q29'!J45/'Q5'!K45*100</f>
        <v>78.051865907653379</v>
      </c>
      <c r="K45" s="32">
        <f>+'Q29'!K45/'Q5'!L45*100</f>
        <v>67.452830188679243</v>
      </c>
    </row>
    <row r="46" spans="2:11" ht="14.1" customHeight="1" x14ac:dyDescent="0.2">
      <c r="B46" s="10" t="s">
        <v>59</v>
      </c>
      <c r="C46" s="32">
        <f>+'Q29'!C46/'Q5'!D46*100</f>
        <v>11.842105263157894</v>
      </c>
      <c r="D46" s="32">
        <f>+'Q29'!D46/'Q5'!E46*100</f>
        <v>12.953744036506947</v>
      </c>
      <c r="E46" s="32">
        <f>+'Q29'!E46/'Q5'!F46*100</f>
        <v>17.869060861274434</v>
      </c>
      <c r="F46" s="32">
        <f>+'Q29'!F46/'Q5'!G46*100</f>
        <v>9.765625</v>
      </c>
      <c r="G46" s="32">
        <f>+'Q29'!G46/'Q5'!H46*100</f>
        <v>9.0909090909090917</v>
      </c>
      <c r="H46" s="32">
        <f>+'Q29'!H46/'Q5'!I46*100</f>
        <v>27.740863787375414</v>
      </c>
      <c r="I46" s="32">
        <f>+'Q29'!I46/'Q5'!J46*100</f>
        <v>31.953686451956347</v>
      </c>
      <c r="J46" s="32">
        <f>+'Q29'!J46/'Q5'!K46*100</f>
        <v>54.681353265145546</v>
      </c>
      <c r="K46" s="32">
        <f>+'Q29'!K46/'Q5'!L46*100</f>
        <v>27.500000000000004</v>
      </c>
    </row>
    <row r="47" spans="2:11" ht="14.1" customHeight="1" x14ac:dyDescent="0.2">
      <c r="B47" s="10" t="s">
        <v>62</v>
      </c>
      <c r="C47" s="32">
        <f>+'Q29'!C47/'Q5'!D47*100</f>
        <v>24.390243902439025</v>
      </c>
      <c r="D47" s="32">
        <f>+'Q29'!D47/'Q5'!E47*100</f>
        <v>28.145733241821091</v>
      </c>
      <c r="E47" s="32">
        <f>+'Q29'!E47/'Q5'!F47*100</f>
        <v>39.995918367346938</v>
      </c>
      <c r="F47" s="32">
        <f>+'Q29'!F47/'Q5'!G47*100</f>
        <v>42.037890424987204</v>
      </c>
      <c r="G47" s="32">
        <f>+'Q29'!G47/'Q5'!H47*100</f>
        <v>26.649076517150394</v>
      </c>
      <c r="H47" s="32">
        <f>+'Q29'!H47/'Q5'!I47*100</f>
        <v>43.404689092762489</v>
      </c>
      <c r="I47" s="32">
        <f>+'Q29'!I47/'Q5'!J47*100</f>
        <v>46.719307113290803</v>
      </c>
      <c r="J47" s="32">
        <f>+'Q29'!J47/'Q5'!K47*100</f>
        <v>58.819517075167113</v>
      </c>
      <c r="K47" s="32">
        <f>+'Q29'!K47/'Q5'!L47*100</f>
        <v>41.675977653631286</v>
      </c>
    </row>
    <row r="48" spans="2:11" ht="14.1" customHeight="1" x14ac:dyDescent="0.2">
      <c r="B48" s="10" t="s">
        <v>63</v>
      </c>
      <c r="C48" s="32">
        <f>+'Q29'!C48/'Q5'!D48*100</f>
        <v>24.532224532224532</v>
      </c>
      <c r="D48" s="32">
        <f>+'Q29'!D48/'Q5'!E48*100</f>
        <v>24.83114043649709</v>
      </c>
      <c r="E48" s="32">
        <f>+'Q29'!E48/'Q5'!F48*100</f>
        <v>36.515405384288158</v>
      </c>
      <c r="F48" s="32">
        <f>+'Q29'!F48/'Q5'!G48*100</f>
        <v>26.826666666666664</v>
      </c>
      <c r="G48" s="32">
        <f>+'Q29'!G48/'Q5'!H48*100</f>
        <v>41.605839416058394</v>
      </c>
      <c r="H48" s="32">
        <f>+'Q29'!H48/'Q5'!I48*100</f>
        <v>54.083987078910937</v>
      </c>
      <c r="I48" s="32">
        <f>+'Q29'!I48/'Q5'!J48*100</f>
        <v>52.070399113082047</v>
      </c>
      <c r="J48" s="32">
        <f>+'Q29'!J48/'Q5'!K48*100</f>
        <v>63.275686673448625</v>
      </c>
      <c r="K48" s="32">
        <f>+'Q29'!K48/'Q5'!L48*100</f>
        <v>44.61538461538462</v>
      </c>
    </row>
    <row r="49" spans="2:11" ht="14.1" customHeight="1" x14ac:dyDescent="0.2">
      <c r="B49" s="10" t="s">
        <v>69</v>
      </c>
      <c r="C49" s="32">
        <f>+'Q29'!C49/'Q5'!D49*100</f>
        <v>21.739130434782609</v>
      </c>
      <c r="D49" s="32">
        <f>+'Q29'!D49/'Q5'!E49*100</f>
        <v>23.950022580159565</v>
      </c>
      <c r="E49" s="32">
        <f>+'Q29'!E49/'Q5'!F49*100</f>
        <v>31.763869132290186</v>
      </c>
      <c r="F49" s="32">
        <f>+'Q29'!F49/'Q5'!G49*100</f>
        <v>32.20338983050847</v>
      </c>
      <c r="G49" s="32">
        <f>+'Q29'!G49/'Q5'!H49*100</f>
        <v>30.76923076923077</v>
      </c>
      <c r="H49" s="32">
        <f>+'Q29'!H49/'Q5'!I49*100</f>
        <v>62.048192771084345</v>
      </c>
      <c r="I49" s="32">
        <f>+'Q29'!I49/'Q5'!J49*100</f>
        <v>65.135919767748746</v>
      </c>
      <c r="J49" s="32">
        <f>+'Q29'!J49/'Q5'!K49*100</f>
        <v>73.471882640586799</v>
      </c>
      <c r="K49" s="32">
        <f>+'Q29'!K49/'Q5'!L49*100</f>
        <v>79.545454545454547</v>
      </c>
    </row>
    <row r="50" spans="2:11" ht="14.1" customHeight="1" x14ac:dyDescent="0.2">
      <c r="B50" s="10" t="s">
        <v>64</v>
      </c>
      <c r="C50" s="32">
        <f>+'Q29'!C50/'Q5'!D50*100</f>
        <v>34.42622950819672</v>
      </c>
      <c r="D50" s="32">
        <f>+'Q29'!D50/'Q5'!E50*100</f>
        <v>27.09460720283635</v>
      </c>
      <c r="E50" s="32">
        <f>+'Q29'!E50/'Q5'!F50*100</f>
        <v>28.627477973568283</v>
      </c>
      <c r="F50" s="32">
        <f>+'Q29'!F50/'Q5'!G50*100</f>
        <v>33.920704845814981</v>
      </c>
      <c r="G50" s="32">
        <f>+'Q29'!G50/'Q5'!H50*100</f>
        <v>20.325203252032519</v>
      </c>
      <c r="H50" s="32">
        <f>+'Q29'!H50/'Q5'!I50*100</f>
        <v>32.753623188405797</v>
      </c>
      <c r="I50" s="32">
        <f>+'Q29'!I50/'Q5'!J50*100</f>
        <v>37.03151530210792</v>
      </c>
      <c r="J50" s="32">
        <f>+'Q29'!J50/'Q5'!K50*100</f>
        <v>41.318352059925097</v>
      </c>
      <c r="K50" s="32">
        <f>+'Q29'!K50/'Q5'!L50*100</f>
        <v>26.200194363459673</v>
      </c>
    </row>
    <row r="51" spans="2:11" ht="14.1" customHeight="1" x14ac:dyDescent="0.2">
      <c r="B51" s="10" t="s">
        <v>65</v>
      </c>
      <c r="C51" s="32">
        <f>+'Q29'!C51/'Q5'!D51*100</f>
        <v>38.285024154589372</v>
      </c>
      <c r="D51" s="32">
        <f>+'Q29'!D51/'Q5'!E51*100</f>
        <v>34.786465210510933</v>
      </c>
      <c r="E51" s="32">
        <f>+'Q29'!E51/'Q5'!F51*100</f>
        <v>40.12812795597214</v>
      </c>
      <c r="F51" s="32">
        <f>+'Q29'!F51/'Q5'!G51*100</f>
        <v>36.030267753201393</v>
      </c>
      <c r="G51" s="32">
        <f>+'Q29'!G51/'Q5'!H51*100</f>
        <v>30.606060606060602</v>
      </c>
      <c r="H51" s="32">
        <f>+'Q29'!H51/'Q5'!I51*100</f>
        <v>43.5809987819732</v>
      </c>
      <c r="I51" s="32">
        <f>+'Q29'!I51/'Q5'!J51*100</f>
        <v>48.216996690658483</v>
      </c>
      <c r="J51" s="32">
        <f>+'Q29'!J51/'Q5'!K51*100</f>
        <v>44.493783303730019</v>
      </c>
      <c r="K51" s="32">
        <f>+'Q29'!K51/'Q5'!L51*100</f>
        <v>29.234629861982437</v>
      </c>
    </row>
    <row r="52" spans="2:11" ht="14.1" customHeight="1" x14ac:dyDescent="0.2">
      <c r="B52" s="10" t="s">
        <v>66</v>
      </c>
      <c r="C52" s="32">
        <f>+'Q29'!C52/'Q5'!D52*100</f>
        <v>20</v>
      </c>
      <c r="D52" s="32">
        <f>+'Q29'!D52/'Q5'!E52*100</f>
        <v>19.294990723562151</v>
      </c>
      <c r="E52" s="32">
        <f>+'Q29'!E52/'Q5'!F52*100</f>
        <v>23.760659054776699</v>
      </c>
      <c r="F52" s="32">
        <f>+'Q29'!F52/'Q5'!G52*100</f>
        <v>21.1864406779661</v>
      </c>
      <c r="G52" s="32">
        <f>+'Q29'!G52/'Q5'!H52*100</f>
        <v>13.924050632911392</v>
      </c>
      <c r="H52" s="32">
        <f>+'Q29'!H52/'Q5'!I52*100</f>
        <v>31.240188383045524</v>
      </c>
      <c r="I52" s="32">
        <f>+'Q29'!I52/'Q5'!J52*100</f>
        <v>31.183726466132871</v>
      </c>
      <c r="J52" s="32">
        <f>+'Q29'!J52/'Q5'!K52*100</f>
        <v>37.623152709359609</v>
      </c>
      <c r="K52" s="32">
        <f>+'Q29'!K52/'Q5'!L52*100</f>
        <v>53.01204819277109</v>
      </c>
    </row>
    <row r="53" spans="2:11" ht="14.1" customHeight="1" x14ac:dyDescent="0.2">
      <c r="B53" s="10" t="s">
        <v>67</v>
      </c>
      <c r="C53" s="32">
        <f>+'Q29'!C53/'Q5'!D53*100</f>
        <v>10</v>
      </c>
      <c r="D53" s="32">
        <f>+'Q29'!D53/'Q5'!E53*100</f>
        <v>21.408503465068364</v>
      </c>
      <c r="E53" s="32">
        <f>+'Q29'!E53/'Q5'!F53*100</f>
        <v>26.587867359609991</v>
      </c>
      <c r="F53" s="32">
        <f>+'Q29'!F53/'Q5'!G53*100</f>
        <v>22.321428571428573</v>
      </c>
      <c r="G53" s="32">
        <f>+'Q29'!G53/'Q5'!H53*100</f>
        <v>22.727272727272727</v>
      </c>
      <c r="H53" s="32">
        <f>+'Q29'!H53/'Q5'!I53*100</f>
        <v>33.205741626794264</v>
      </c>
      <c r="I53" s="32">
        <f>+'Q29'!I53/'Q5'!J53*100</f>
        <v>36.585673714105397</v>
      </c>
      <c r="J53" s="32">
        <f>+'Q29'!J53/'Q5'!K53*100</f>
        <v>42.317855794639485</v>
      </c>
      <c r="K53" s="32">
        <f>+'Q29'!K53/'Q5'!L53*100</f>
        <v>35</v>
      </c>
    </row>
    <row r="54" spans="2:11" ht="14.1" customHeight="1" x14ac:dyDescent="0.2">
      <c r="B54" s="88" t="s">
        <v>68</v>
      </c>
      <c r="C54" s="159" t="s">
        <v>100</v>
      </c>
      <c r="D54" s="52">
        <f>+'Q29'!D54/'Q5'!E54*100</f>
        <v>7.6923076923076925</v>
      </c>
      <c r="E54" s="52">
        <f>+'Q29'!E54/'Q5'!F54*100</f>
        <v>5.5555555555555554</v>
      </c>
      <c r="F54" s="159" t="s">
        <v>100</v>
      </c>
      <c r="G54" s="159" t="s">
        <v>100</v>
      </c>
      <c r="H54" s="159" t="s">
        <v>100</v>
      </c>
      <c r="I54" s="52">
        <f>+'Q29'!I54/'Q5'!J54*100</f>
        <v>4.8780487804878048</v>
      </c>
      <c r="J54" s="52">
        <f>+'Q29'!J54/'Q5'!K54*100</f>
        <v>58.333333333333336</v>
      </c>
      <c r="K54" s="159" t="s">
        <v>100</v>
      </c>
    </row>
    <row r="55" spans="2:11" ht="7.5" customHeight="1" x14ac:dyDescent="0.2"/>
    <row r="56" spans="2:11" x14ac:dyDescent="0.2">
      <c r="B56" s="176" t="s">
        <v>246</v>
      </c>
      <c r="C56" s="176"/>
      <c r="D56" s="176"/>
      <c r="E56" s="176"/>
      <c r="F56" s="176"/>
    </row>
  </sheetData>
  <mergeCells count="12">
    <mergeCell ref="B56:F56"/>
    <mergeCell ref="B2:K2"/>
    <mergeCell ref="B3:K3"/>
    <mergeCell ref="C5:C6"/>
    <mergeCell ref="D5:D6"/>
    <mergeCell ref="E5:E6"/>
    <mergeCell ref="F5:F6"/>
    <mergeCell ref="G5:G6"/>
    <mergeCell ref="H5:H6"/>
    <mergeCell ref="I5:I6"/>
    <mergeCell ref="J5:J6"/>
    <mergeCell ref="K5:K6"/>
  </mergeCells>
  <printOptions horizontalCentered="1"/>
  <pageMargins left="0" right="0" top="0.98425196850393704" bottom="0" header="0.23622047244094491" footer="0.51181102362204722"/>
  <pageSetup paperSize="9" scale="9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L55"/>
  <sheetViews>
    <sheetView zoomScale="90" zoomScaleNormal="90" workbookViewId="0"/>
  </sheetViews>
  <sheetFormatPr defaultColWidth="9.140625" defaultRowHeight="11.25" outlineLevelRow="1" x14ac:dyDescent="0.2"/>
  <cols>
    <col min="1" max="1" width="3.28515625" style="10" customWidth="1"/>
    <col min="2" max="2" width="54.85546875" style="10" customWidth="1"/>
    <col min="3" max="3" width="7.5703125" style="11" customWidth="1"/>
    <col min="4" max="4" width="9" style="11" customWidth="1"/>
    <col min="5" max="5" width="8" style="11" customWidth="1"/>
    <col min="6" max="6" width="7.7109375" style="10" customWidth="1"/>
    <col min="7" max="7" width="12.42578125" style="10" customWidth="1"/>
    <col min="8" max="8" width="10.7109375" style="10" customWidth="1"/>
    <col min="9" max="9" width="9.85546875" style="10" customWidth="1"/>
    <col min="10" max="10" width="10.28515625" style="10" customWidth="1"/>
    <col min="11" max="11" width="6.5703125" style="10" customWidth="1"/>
    <col min="12" max="12" width="5.5703125" style="10" customWidth="1"/>
    <col min="13" max="198" width="9.140625" style="10"/>
    <col min="199" max="199" width="51.140625" style="10" customWidth="1"/>
    <col min="200" max="207" width="9.7109375" style="10" customWidth="1"/>
    <col min="208" max="454" width="9.140625" style="10"/>
    <col min="455" max="455" width="51.140625" style="10" customWidth="1"/>
    <col min="456" max="463" width="9.7109375" style="10" customWidth="1"/>
    <col min="464" max="710" width="9.140625" style="10"/>
    <col min="711" max="711" width="51.140625" style="10" customWidth="1"/>
    <col min="712" max="719" width="9.7109375" style="10" customWidth="1"/>
    <col min="720" max="966" width="9.140625" style="10"/>
    <col min="967" max="967" width="51.140625" style="10" customWidth="1"/>
    <col min="968" max="975" width="9.7109375" style="10" customWidth="1"/>
    <col min="976" max="1222" width="9.140625" style="10"/>
    <col min="1223" max="1223" width="51.140625" style="10" customWidth="1"/>
    <col min="1224" max="1231" width="9.7109375" style="10" customWidth="1"/>
    <col min="1232" max="1478" width="9.140625" style="10"/>
    <col min="1479" max="1479" width="51.140625" style="10" customWidth="1"/>
    <col min="1480" max="1487" width="9.7109375" style="10" customWidth="1"/>
    <col min="1488" max="1734" width="9.140625" style="10"/>
    <col min="1735" max="1735" width="51.140625" style="10" customWidth="1"/>
    <col min="1736" max="1743" width="9.7109375" style="10" customWidth="1"/>
    <col min="1744" max="1990" width="9.140625" style="10"/>
    <col min="1991" max="1991" width="51.140625" style="10" customWidth="1"/>
    <col min="1992" max="1999" width="9.7109375" style="10" customWidth="1"/>
    <col min="2000" max="2246" width="9.140625" style="10"/>
    <col min="2247" max="2247" width="51.140625" style="10" customWidth="1"/>
    <col min="2248" max="2255" width="9.7109375" style="10" customWidth="1"/>
    <col min="2256" max="2502" width="9.140625" style="10"/>
    <col min="2503" max="2503" width="51.140625" style="10" customWidth="1"/>
    <col min="2504" max="2511" width="9.7109375" style="10" customWidth="1"/>
    <col min="2512" max="2758" width="9.140625" style="10"/>
    <col min="2759" max="2759" width="51.140625" style="10" customWidth="1"/>
    <col min="2760" max="2767" width="9.7109375" style="10" customWidth="1"/>
    <col min="2768" max="3014" width="9.140625" style="10"/>
    <col min="3015" max="3015" width="51.140625" style="10" customWidth="1"/>
    <col min="3016" max="3023" width="9.7109375" style="10" customWidth="1"/>
    <col min="3024" max="3270" width="9.140625" style="10"/>
    <col min="3271" max="3271" width="51.140625" style="10" customWidth="1"/>
    <col min="3272" max="3279" width="9.7109375" style="10" customWidth="1"/>
    <col min="3280" max="3526" width="9.140625" style="10"/>
    <col min="3527" max="3527" width="51.140625" style="10" customWidth="1"/>
    <col min="3528" max="3535" width="9.7109375" style="10" customWidth="1"/>
    <col min="3536" max="3782" width="9.140625" style="10"/>
    <col min="3783" max="3783" width="51.140625" style="10" customWidth="1"/>
    <col min="3784" max="3791" width="9.7109375" style="10" customWidth="1"/>
    <col min="3792" max="4038" width="9.140625" style="10"/>
    <col min="4039" max="4039" width="51.140625" style="10" customWidth="1"/>
    <col min="4040" max="4047" width="9.7109375" style="10" customWidth="1"/>
    <col min="4048" max="4294" width="9.140625" style="10"/>
    <col min="4295" max="4295" width="51.140625" style="10" customWidth="1"/>
    <col min="4296" max="4303" width="9.7109375" style="10" customWidth="1"/>
    <col min="4304" max="4550" width="9.140625" style="10"/>
    <col min="4551" max="4551" width="51.140625" style="10" customWidth="1"/>
    <col min="4552" max="4559" width="9.7109375" style="10" customWidth="1"/>
    <col min="4560" max="4806" width="9.140625" style="10"/>
    <col min="4807" max="4807" width="51.140625" style="10" customWidth="1"/>
    <col min="4808" max="4815" width="9.7109375" style="10" customWidth="1"/>
    <col min="4816" max="5062" width="9.140625" style="10"/>
    <col min="5063" max="5063" width="51.140625" style="10" customWidth="1"/>
    <col min="5064" max="5071" width="9.7109375" style="10" customWidth="1"/>
    <col min="5072" max="5318" width="9.140625" style="10"/>
    <col min="5319" max="5319" width="51.140625" style="10" customWidth="1"/>
    <col min="5320" max="5327" width="9.7109375" style="10" customWidth="1"/>
    <col min="5328" max="5574" width="9.140625" style="10"/>
    <col min="5575" max="5575" width="51.140625" style="10" customWidth="1"/>
    <col min="5576" max="5583" width="9.7109375" style="10" customWidth="1"/>
    <col min="5584" max="5830" width="9.140625" style="10"/>
    <col min="5831" max="5831" width="51.140625" style="10" customWidth="1"/>
    <col min="5832" max="5839" width="9.7109375" style="10" customWidth="1"/>
    <col min="5840" max="6086" width="9.140625" style="10"/>
    <col min="6087" max="6087" width="51.140625" style="10" customWidth="1"/>
    <col min="6088" max="6095" width="9.7109375" style="10" customWidth="1"/>
    <col min="6096" max="6342" width="9.140625" style="10"/>
    <col min="6343" max="6343" width="51.140625" style="10" customWidth="1"/>
    <col min="6344" max="6351" width="9.7109375" style="10" customWidth="1"/>
    <col min="6352" max="6598" width="9.140625" style="10"/>
    <col min="6599" max="6599" width="51.140625" style="10" customWidth="1"/>
    <col min="6600" max="6607" width="9.7109375" style="10" customWidth="1"/>
    <col min="6608" max="6854" width="9.140625" style="10"/>
    <col min="6855" max="6855" width="51.140625" style="10" customWidth="1"/>
    <col min="6856" max="6863" width="9.7109375" style="10" customWidth="1"/>
    <col min="6864" max="7110" width="9.140625" style="10"/>
    <col min="7111" max="7111" width="51.140625" style="10" customWidth="1"/>
    <col min="7112" max="7119" width="9.7109375" style="10" customWidth="1"/>
    <col min="7120" max="7366" width="9.140625" style="10"/>
    <col min="7367" max="7367" width="51.140625" style="10" customWidth="1"/>
    <col min="7368" max="7375" width="9.7109375" style="10" customWidth="1"/>
    <col min="7376" max="7622" width="9.140625" style="10"/>
    <col min="7623" max="7623" width="51.140625" style="10" customWidth="1"/>
    <col min="7624" max="7631" width="9.7109375" style="10" customWidth="1"/>
    <col min="7632" max="7878" width="9.140625" style="10"/>
    <col min="7879" max="7879" width="51.140625" style="10" customWidth="1"/>
    <col min="7880" max="7887" width="9.7109375" style="10" customWidth="1"/>
    <col min="7888" max="8134" width="9.140625" style="10"/>
    <col min="8135" max="8135" width="51.140625" style="10" customWidth="1"/>
    <col min="8136" max="8143" width="9.7109375" style="10" customWidth="1"/>
    <col min="8144" max="8390" width="9.140625" style="10"/>
    <col min="8391" max="8391" width="51.140625" style="10" customWidth="1"/>
    <col min="8392" max="8399" width="9.7109375" style="10" customWidth="1"/>
    <col min="8400" max="8646" width="9.140625" style="10"/>
    <col min="8647" max="8647" width="51.140625" style="10" customWidth="1"/>
    <col min="8648" max="8655" width="9.7109375" style="10" customWidth="1"/>
    <col min="8656" max="8902" width="9.140625" style="10"/>
    <col min="8903" max="8903" width="51.140625" style="10" customWidth="1"/>
    <col min="8904" max="8911" width="9.7109375" style="10" customWidth="1"/>
    <col min="8912" max="9158" width="9.140625" style="10"/>
    <col min="9159" max="9159" width="51.140625" style="10" customWidth="1"/>
    <col min="9160" max="9167" width="9.7109375" style="10" customWidth="1"/>
    <col min="9168" max="9414" width="9.140625" style="10"/>
    <col min="9415" max="9415" width="51.140625" style="10" customWidth="1"/>
    <col min="9416" max="9423" width="9.7109375" style="10" customWidth="1"/>
    <col min="9424" max="9670" width="9.140625" style="10"/>
    <col min="9671" max="9671" width="51.140625" style="10" customWidth="1"/>
    <col min="9672" max="9679" width="9.7109375" style="10" customWidth="1"/>
    <col min="9680" max="9926" width="9.140625" style="10"/>
    <col min="9927" max="9927" width="51.140625" style="10" customWidth="1"/>
    <col min="9928" max="9935" width="9.7109375" style="10" customWidth="1"/>
    <col min="9936" max="10182" width="9.140625" style="10"/>
    <col min="10183" max="10183" width="51.140625" style="10" customWidth="1"/>
    <col min="10184" max="10191" width="9.7109375" style="10" customWidth="1"/>
    <col min="10192" max="10438" width="9.140625" style="10"/>
    <col min="10439" max="10439" width="51.140625" style="10" customWidth="1"/>
    <col min="10440" max="10447" width="9.7109375" style="10" customWidth="1"/>
    <col min="10448" max="10694" width="9.140625" style="10"/>
    <col min="10695" max="10695" width="51.140625" style="10" customWidth="1"/>
    <col min="10696" max="10703" width="9.7109375" style="10" customWidth="1"/>
    <col min="10704" max="10950" width="9.140625" style="10"/>
    <col min="10951" max="10951" width="51.140625" style="10" customWidth="1"/>
    <col min="10952" max="10959" width="9.7109375" style="10" customWidth="1"/>
    <col min="10960" max="11206" width="9.140625" style="10"/>
    <col min="11207" max="11207" width="51.140625" style="10" customWidth="1"/>
    <col min="11208" max="11215" width="9.7109375" style="10" customWidth="1"/>
    <col min="11216" max="11462" width="9.140625" style="10"/>
    <col min="11463" max="11463" width="51.140625" style="10" customWidth="1"/>
    <col min="11464" max="11471" width="9.7109375" style="10" customWidth="1"/>
    <col min="11472" max="11718" width="9.140625" style="10"/>
    <col min="11719" max="11719" width="51.140625" style="10" customWidth="1"/>
    <col min="11720" max="11727" width="9.7109375" style="10" customWidth="1"/>
    <col min="11728" max="11974" width="9.140625" style="10"/>
    <col min="11975" max="11975" width="51.140625" style="10" customWidth="1"/>
    <col min="11976" max="11983" width="9.7109375" style="10" customWidth="1"/>
    <col min="11984" max="12230" width="9.140625" style="10"/>
    <col min="12231" max="12231" width="51.140625" style="10" customWidth="1"/>
    <col min="12232" max="12239" width="9.7109375" style="10" customWidth="1"/>
    <col min="12240" max="12486" width="9.140625" style="10"/>
    <col min="12487" max="12487" width="51.140625" style="10" customWidth="1"/>
    <col min="12488" max="12495" width="9.7109375" style="10" customWidth="1"/>
    <col min="12496" max="12742" width="9.140625" style="10"/>
    <col min="12743" max="12743" width="51.140625" style="10" customWidth="1"/>
    <col min="12744" max="12751" width="9.7109375" style="10" customWidth="1"/>
    <col min="12752" max="12998" width="9.140625" style="10"/>
    <col min="12999" max="12999" width="51.140625" style="10" customWidth="1"/>
    <col min="13000" max="13007" width="9.7109375" style="10" customWidth="1"/>
    <col min="13008" max="13254" width="9.140625" style="10"/>
    <col min="13255" max="13255" width="51.140625" style="10" customWidth="1"/>
    <col min="13256" max="13263" width="9.7109375" style="10" customWidth="1"/>
    <col min="13264" max="13510" width="9.140625" style="10"/>
    <col min="13511" max="13511" width="51.140625" style="10" customWidth="1"/>
    <col min="13512" max="13519" width="9.7109375" style="10" customWidth="1"/>
    <col min="13520" max="13766" width="9.140625" style="10"/>
    <col min="13767" max="13767" width="51.140625" style="10" customWidth="1"/>
    <col min="13768" max="13775" width="9.7109375" style="10" customWidth="1"/>
    <col min="13776" max="14022" width="9.140625" style="10"/>
    <col min="14023" max="14023" width="51.140625" style="10" customWidth="1"/>
    <col min="14024" max="14031" width="9.7109375" style="10" customWidth="1"/>
    <col min="14032" max="14278" width="9.140625" style="10"/>
    <col min="14279" max="14279" width="51.140625" style="10" customWidth="1"/>
    <col min="14280" max="14287" width="9.7109375" style="10" customWidth="1"/>
    <col min="14288" max="14534" width="9.140625" style="10"/>
    <col min="14535" max="14535" width="51.140625" style="10" customWidth="1"/>
    <col min="14536" max="14543" width="9.7109375" style="10" customWidth="1"/>
    <col min="14544" max="14790" width="9.140625" style="10"/>
    <col min="14791" max="14791" width="51.140625" style="10" customWidth="1"/>
    <col min="14792" max="14799" width="9.7109375" style="10" customWidth="1"/>
    <col min="14800" max="15046" width="9.140625" style="10"/>
    <col min="15047" max="15047" width="51.140625" style="10" customWidth="1"/>
    <col min="15048" max="15055" width="9.7109375" style="10" customWidth="1"/>
    <col min="15056" max="15302" width="9.140625" style="10"/>
    <col min="15303" max="15303" width="51.140625" style="10" customWidth="1"/>
    <col min="15304" max="15311" width="9.7109375" style="10" customWidth="1"/>
    <col min="15312" max="15558" width="9.140625" style="10"/>
    <col min="15559" max="15559" width="51.140625" style="10" customWidth="1"/>
    <col min="15560" max="15567" width="9.7109375" style="10" customWidth="1"/>
    <col min="15568" max="15814" width="9.140625" style="10"/>
    <col min="15815" max="15815" width="51.140625" style="10" customWidth="1"/>
    <col min="15816" max="15823" width="9.7109375" style="10" customWidth="1"/>
    <col min="15824" max="16384" width="9.140625" style="10"/>
  </cols>
  <sheetData>
    <row r="1" spans="2:12" s="1" customFormat="1" ht="17.25" customHeight="1" x14ac:dyDescent="0.2">
      <c r="B1" s="41"/>
      <c r="C1" s="43"/>
      <c r="L1" s="37" t="s">
        <v>212</v>
      </c>
    </row>
    <row r="2" spans="2:12" s="1" customFormat="1" ht="19.5" customHeight="1" x14ac:dyDescent="0.2">
      <c r="B2" s="168" t="s">
        <v>234</v>
      </c>
      <c r="C2" s="168"/>
      <c r="D2" s="168"/>
      <c r="E2" s="168"/>
      <c r="F2" s="168"/>
      <c r="G2" s="168"/>
      <c r="H2" s="168"/>
      <c r="I2" s="168"/>
      <c r="J2" s="168"/>
      <c r="K2" s="168"/>
      <c r="L2" s="168"/>
    </row>
    <row r="3" spans="2:12" s="1" customFormat="1" ht="15.75" customHeight="1" x14ac:dyDescent="0.2">
      <c r="B3" s="169">
        <v>2023</v>
      </c>
      <c r="C3" s="169"/>
      <c r="D3" s="169"/>
      <c r="E3" s="169"/>
      <c r="F3" s="169"/>
      <c r="G3" s="169"/>
      <c r="H3" s="169"/>
      <c r="I3" s="169"/>
      <c r="J3" s="169"/>
      <c r="K3" s="169"/>
      <c r="L3" s="169"/>
    </row>
    <row r="4" spans="2:12" ht="12.6" customHeight="1" x14ac:dyDescent="0.2">
      <c r="B4" s="10" t="s">
        <v>115</v>
      </c>
      <c r="F4" s="11"/>
    </row>
    <row r="5" spans="2:12" s="1" customFormat="1" ht="14.45" customHeight="1" x14ac:dyDescent="0.2">
      <c r="B5" s="45" t="s">
        <v>119</v>
      </c>
      <c r="C5" s="173" t="s">
        <v>91</v>
      </c>
      <c r="D5" s="173" t="s">
        <v>149</v>
      </c>
      <c r="E5" s="173" t="s">
        <v>150</v>
      </c>
      <c r="F5" s="173" t="s">
        <v>90</v>
      </c>
      <c r="G5" s="173" t="s">
        <v>151</v>
      </c>
      <c r="H5" s="173" t="s">
        <v>152</v>
      </c>
      <c r="I5" s="173" t="s">
        <v>153</v>
      </c>
      <c r="J5" s="173" t="s">
        <v>154</v>
      </c>
      <c r="K5" s="173" t="s">
        <v>92</v>
      </c>
      <c r="L5" s="173" t="s">
        <v>155</v>
      </c>
    </row>
    <row r="6" spans="2:12" s="1" customFormat="1" ht="69" customHeight="1" x14ac:dyDescent="0.2">
      <c r="B6" s="44" t="s">
        <v>46</v>
      </c>
      <c r="C6" s="173" t="s">
        <v>31</v>
      </c>
      <c r="D6" s="173" t="s">
        <v>32</v>
      </c>
      <c r="E6" s="173" t="s">
        <v>33</v>
      </c>
      <c r="F6" s="173" t="s">
        <v>34</v>
      </c>
      <c r="G6" s="173" t="s">
        <v>35</v>
      </c>
      <c r="H6" s="173" t="s">
        <v>36</v>
      </c>
      <c r="I6" s="183" t="s">
        <v>37</v>
      </c>
      <c r="J6" s="173" t="s">
        <v>38</v>
      </c>
      <c r="K6" s="173" t="s">
        <v>39</v>
      </c>
      <c r="L6" s="173" t="s">
        <v>39</v>
      </c>
    </row>
    <row r="7" spans="2:12" ht="14.1" customHeight="1" x14ac:dyDescent="0.2">
      <c r="B7" s="41" t="s">
        <v>0</v>
      </c>
      <c r="C7" s="56">
        <v>42592</v>
      </c>
      <c r="D7" s="56">
        <v>216163</v>
      </c>
      <c r="E7" s="56">
        <v>169441</v>
      </c>
      <c r="F7" s="56">
        <v>199369</v>
      </c>
      <c r="G7" s="56">
        <v>275071</v>
      </c>
      <c r="H7" s="56">
        <v>6599</v>
      </c>
      <c r="I7" s="56">
        <v>152946</v>
      </c>
      <c r="J7" s="56">
        <v>150243</v>
      </c>
      <c r="K7" s="56">
        <v>140305</v>
      </c>
      <c r="L7" s="56">
        <v>1403</v>
      </c>
    </row>
    <row r="8" spans="2:12" ht="14.1" customHeight="1" x14ac:dyDescent="0.2">
      <c r="B8" s="10" t="s">
        <v>53</v>
      </c>
      <c r="C8" s="14">
        <v>346</v>
      </c>
      <c r="D8" s="14">
        <v>784</v>
      </c>
      <c r="E8" s="14">
        <v>855</v>
      </c>
      <c r="F8" s="14">
        <v>995</v>
      </c>
      <c r="G8" s="14">
        <v>237</v>
      </c>
      <c r="H8" s="14">
        <v>3702</v>
      </c>
      <c r="I8" s="14">
        <v>410</v>
      </c>
      <c r="J8" s="14">
        <v>1618</v>
      </c>
      <c r="K8" s="14">
        <v>7583</v>
      </c>
      <c r="L8" s="14">
        <v>5</v>
      </c>
    </row>
    <row r="9" spans="2:12" ht="14.1" customHeight="1" x14ac:dyDescent="0.2">
      <c r="B9" s="10" t="s">
        <v>47</v>
      </c>
      <c r="C9" s="14">
        <v>119</v>
      </c>
      <c r="D9" s="14">
        <v>470</v>
      </c>
      <c r="E9" s="14">
        <v>472</v>
      </c>
      <c r="F9" s="14">
        <v>252</v>
      </c>
      <c r="G9" s="14">
        <v>53</v>
      </c>
      <c r="H9" s="14">
        <v>2</v>
      </c>
      <c r="I9" s="14">
        <v>747</v>
      </c>
      <c r="J9" s="14">
        <v>2602</v>
      </c>
      <c r="K9" s="14">
        <v>479</v>
      </c>
      <c r="L9" s="14">
        <v>1</v>
      </c>
    </row>
    <row r="10" spans="2:12" ht="14.1" customHeight="1" x14ac:dyDescent="0.2">
      <c r="B10" s="10" t="s">
        <v>48</v>
      </c>
      <c r="C10" s="14">
        <f>+SUM(C11:C34)</f>
        <v>7212</v>
      </c>
      <c r="D10" s="14">
        <f t="shared" ref="D10:L10" si="0">+SUM(D11:D34)</f>
        <v>22508</v>
      </c>
      <c r="E10" s="14">
        <f t="shared" si="0"/>
        <v>42173</v>
      </c>
      <c r="F10" s="14">
        <f t="shared" si="0"/>
        <v>31367</v>
      </c>
      <c r="G10" s="14">
        <f t="shared" si="0"/>
        <v>7133</v>
      </c>
      <c r="H10" s="14">
        <f t="shared" si="0"/>
        <v>358</v>
      </c>
      <c r="I10" s="14">
        <f t="shared" si="0"/>
        <v>82898</v>
      </c>
      <c r="J10" s="14">
        <f t="shared" si="0"/>
        <v>90542</v>
      </c>
      <c r="K10" s="14">
        <f t="shared" si="0"/>
        <v>30515</v>
      </c>
      <c r="L10" s="14">
        <f t="shared" si="0"/>
        <v>147</v>
      </c>
    </row>
    <row r="11" spans="2:12" s="100" customFormat="1" ht="14.1" hidden="1" customHeight="1" outlineLevel="1" x14ac:dyDescent="0.25">
      <c r="B11" s="101" t="s">
        <v>292</v>
      </c>
      <c r="C11" s="112">
        <v>750</v>
      </c>
      <c r="D11" s="112">
        <v>1451</v>
      </c>
      <c r="E11" s="112">
        <v>3235</v>
      </c>
      <c r="F11" s="112">
        <v>4160</v>
      </c>
      <c r="G11" s="112">
        <v>3163</v>
      </c>
      <c r="H11" s="112">
        <v>97</v>
      </c>
      <c r="I11" s="112">
        <v>10390</v>
      </c>
      <c r="J11" s="112">
        <v>8180</v>
      </c>
      <c r="K11" s="112">
        <v>5594</v>
      </c>
      <c r="L11" s="112">
        <v>13</v>
      </c>
    </row>
    <row r="12" spans="2:12" s="100" customFormat="1" ht="14.1" hidden="1" customHeight="1" outlineLevel="1" x14ac:dyDescent="0.25">
      <c r="B12" s="101" t="s">
        <v>293</v>
      </c>
      <c r="C12" s="112">
        <v>367</v>
      </c>
      <c r="D12" s="112">
        <v>827</v>
      </c>
      <c r="E12" s="112">
        <v>1459</v>
      </c>
      <c r="F12" s="112">
        <v>1658</v>
      </c>
      <c r="G12" s="112">
        <v>380</v>
      </c>
      <c r="H12" s="112">
        <v>195</v>
      </c>
      <c r="I12" s="112">
        <v>208</v>
      </c>
      <c r="J12" s="112">
        <v>1615</v>
      </c>
      <c r="K12" s="112">
        <v>543</v>
      </c>
      <c r="L12" s="112">
        <v>6</v>
      </c>
    </row>
    <row r="13" spans="2:12" s="100" customFormat="1" ht="14.1" hidden="1" customHeight="1" outlineLevel="1" x14ac:dyDescent="0.25">
      <c r="B13" s="101" t="s">
        <v>294</v>
      </c>
      <c r="C13" s="112" t="s">
        <v>100</v>
      </c>
      <c r="D13" s="112">
        <v>21</v>
      </c>
      <c r="E13" s="112">
        <v>66</v>
      </c>
      <c r="F13" s="112">
        <v>24</v>
      </c>
      <c r="G13" s="112" t="s">
        <v>100</v>
      </c>
      <c r="H13" s="112" t="s">
        <v>100</v>
      </c>
      <c r="I13" s="112">
        <v>68</v>
      </c>
      <c r="J13" s="112">
        <v>123</v>
      </c>
      <c r="K13" s="112">
        <v>2</v>
      </c>
      <c r="L13" s="112">
        <v>1</v>
      </c>
    </row>
    <row r="14" spans="2:12" s="100" customFormat="1" ht="14.1" hidden="1" customHeight="1" outlineLevel="1" x14ac:dyDescent="0.25">
      <c r="B14" s="101" t="s">
        <v>295</v>
      </c>
      <c r="C14" s="112">
        <v>415</v>
      </c>
      <c r="D14" s="112">
        <v>784</v>
      </c>
      <c r="E14" s="112">
        <v>2069</v>
      </c>
      <c r="F14" s="112">
        <v>1981</v>
      </c>
      <c r="G14" s="112">
        <v>213</v>
      </c>
      <c r="H14" s="112">
        <v>2</v>
      </c>
      <c r="I14" s="112">
        <v>2423</v>
      </c>
      <c r="J14" s="112">
        <v>9220</v>
      </c>
      <c r="K14" s="112">
        <v>1070</v>
      </c>
      <c r="L14" s="112">
        <v>3</v>
      </c>
    </row>
    <row r="15" spans="2:12" s="100" customFormat="1" ht="14.1" hidden="1" customHeight="1" outlineLevel="1" x14ac:dyDescent="0.25">
      <c r="B15" s="101" t="s">
        <v>296</v>
      </c>
      <c r="C15" s="112">
        <v>323</v>
      </c>
      <c r="D15" s="112">
        <v>510</v>
      </c>
      <c r="E15" s="112">
        <v>1539</v>
      </c>
      <c r="F15" s="112">
        <v>1919</v>
      </c>
      <c r="G15" s="112">
        <v>193</v>
      </c>
      <c r="H15" s="112">
        <v>4</v>
      </c>
      <c r="I15" s="112">
        <v>5779</v>
      </c>
      <c r="J15" s="112">
        <v>7681</v>
      </c>
      <c r="K15" s="112">
        <v>1537</v>
      </c>
      <c r="L15" s="112">
        <v>1</v>
      </c>
    </row>
    <row r="16" spans="2:12" s="100" customFormat="1" ht="14.1" hidden="1" customHeight="1" outlineLevel="1" x14ac:dyDescent="0.25">
      <c r="B16" s="101" t="s">
        <v>297</v>
      </c>
      <c r="C16" s="112">
        <v>160</v>
      </c>
      <c r="D16" s="112">
        <v>262</v>
      </c>
      <c r="E16" s="112">
        <v>728</v>
      </c>
      <c r="F16" s="112">
        <v>915</v>
      </c>
      <c r="G16" s="112">
        <v>44</v>
      </c>
      <c r="H16" s="112" t="s">
        <v>100</v>
      </c>
      <c r="I16" s="112">
        <v>6987</v>
      </c>
      <c r="J16" s="112">
        <v>4040</v>
      </c>
      <c r="K16" s="112">
        <v>395</v>
      </c>
      <c r="L16" s="112">
        <v>2</v>
      </c>
    </row>
    <row r="17" spans="2:12" s="100" customFormat="1" ht="14.1" hidden="1" customHeight="1" outlineLevel="1" x14ac:dyDescent="0.25">
      <c r="B17" s="101" t="s">
        <v>298</v>
      </c>
      <c r="C17" s="112">
        <v>308</v>
      </c>
      <c r="D17" s="112">
        <v>613</v>
      </c>
      <c r="E17" s="112">
        <v>1067</v>
      </c>
      <c r="F17" s="112">
        <v>813</v>
      </c>
      <c r="G17" s="112">
        <v>109</v>
      </c>
      <c r="H17" s="112">
        <v>38</v>
      </c>
      <c r="I17" s="112">
        <v>6419</v>
      </c>
      <c r="J17" s="112">
        <v>975</v>
      </c>
      <c r="K17" s="112">
        <v>1404</v>
      </c>
      <c r="L17" s="112">
        <v>1</v>
      </c>
    </row>
    <row r="18" spans="2:12" s="100" customFormat="1" ht="14.1" hidden="1" customHeight="1" outlineLevel="1" x14ac:dyDescent="0.25">
      <c r="B18" s="101" t="s">
        <v>299</v>
      </c>
      <c r="C18" s="112">
        <v>258</v>
      </c>
      <c r="D18" s="112">
        <v>581</v>
      </c>
      <c r="E18" s="112">
        <v>1367</v>
      </c>
      <c r="F18" s="112">
        <v>1322</v>
      </c>
      <c r="G18" s="112">
        <v>117</v>
      </c>
      <c r="H18" s="112" t="s">
        <v>100</v>
      </c>
      <c r="I18" s="112">
        <v>945</v>
      </c>
      <c r="J18" s="112">
        <v>4326</v>
      </c>
      <c r="K18" s="112">
        <v>760</v>
      </c>
      <c r="L18" s="112">
        <v>9</v>
      </c>
    </row>
    <row r="19" spans="2:12" s="100" customFormat="1" ht="14.1" hidden="1" customHeight="1" outlineLevel="1" x14ac:dyDescent="0.25">
      <c r="B19" s="101" t="s">
        <v>300</v>
      </c>
      <c r="C19" s="112">
        <v>144</v>
      </c>
      <c r="D19" s="112">
        <v>354</v>
      </c>
      <c r="E19" s="112">
        <v>481</v>
      </c>
      <c r="F19" s="112">
        <v>644</v>
      </c>
      <c r="G19" s="112">
        <v>132</v>
      </c>
      <c r="H19" s="112" t="s">
        <v>100</v>
      </c>
      <c r="I19" s="112">
        <v>1754</v>
      </c>
      <c r="J19" s="112">
        <v>256</v>
      </c>
      <c r="K19" s="112">
        <v>221</v>
      </c>
      <c r="L19" s="112" t="s">
        <v>100</v>
      </c>
    </row>
    <row r="20" spans="2:12" s="100" customFormat="1" ht="14.1" hidden="1" customHeight="1" outlineLevel="1" x14ac:dyDescent="0.25">
      <c r="B20" s="101" t="s">
        <v>301</v>
      </c>
      <c r="C20" s="112">
        <v>32</v>
      </c>
      <c r="D20" s="112">
        <v>236</v>
      </c>
      <c r="E20" s="112">
        <v>339</v>
      </c>
      <c r="F20" s="112">
        <v>79</v>
      </c>
      <c r="G20" s="112">
        <v>8</v>
      </c>
      <c r="H20" s="112" t="s">
        <v>100</v>
      </c>
      <c r="I20" s="112">
        <v>10</v>
      </c>
      <c r="J20" s="112">
        <v>335</v>
      </c>
      <c r="K20" s="112">
        <v>79</v>
      </c>
      <c r="L20" s="112" t="s">
        <v>100</v>
      </c>
    </row>
    <row r="21" spans="2:12" s="100" customFormat="1" ht="14.1" hidden="1" customHeight="1" outlineLevel="1" x14ac:dyDescent="0.25">
      <c r="B21" s="101" t="s">
        <v>302</v>
      </c>
      <c r="C21" s="112">
        <v>324</v>
      </c>
      <c r="D21" s="112">
        <v>1205</v>
      </c>
      <c r="E21" s="112">
        <v>2677</v>
      </c>
      <c r="F21" s="112">
        <v>1268</v>
      </c>
      <c r="G21" s="112">
        <v>618</v>
      </c>
      <c r="H21" s="112">
        <v>6</v>
      </c>
      <c r="I21" s="112">
        <v>326</v>
      </c>
      <c r="J21" s="112">
        <v>2134</v>
      </c>
      <c r="K21" s="112">
        <v>901</v>
      </c>
      <c r="L21" s="112">
        <v>11</v>
      </c>
    </row>
    <row r="22" spans="2:12" s="100" customFormat="1" ht="14.1" hidden="1" customHeight="1" outlineLevel="1" x14ac:dyDescent="0.25">
      <c r="B22" s="101" t="s">
        <v>303</v>
      </c>
      <c r="C22" s="112">
        <v>371</v>
      </c>
      <c r="D22" s="112">
        <v>1758</v>
      </c>
      <c r="E22" s="112">
        <v>2404</v>
      </c>
      <c r="F22" s="112">
        <v>769</v>
      </c>
      <c r="G22" s="112">
        <v>133</v>
      </c>
      <c r="H22" s="112">
        <v>3</v>
      </c>
      <c r="I22" s="112">
        <v>259</v>
      </c>
      <c r="J22" s="112">
        <v>1708</v>
      </c>
      <c r="K22" s="112">
        <v>1246</v>
      </c>
      <c r="L22" s="112">
        <v>21</v>
      </c>
    </row>
    <row r="23" spans="2:12" s="100" customFormat="1" ht="14.1" hidden="1" customHeight="1" outlineLevel="1" x14ac:dyDescent="0.25">
      <c r="B23" s="101" t="s">
        <v>304</v>
      </c>
      <c r="C23" s="112">
        <v>466</v>
      </c>
      <c r="D23" s="112">
        <v>1027</v>
      </c>
      <c r="E23" s="112">
        <v>2060</v>
      </c>
      <c r="F23" s="112">
        <v>1710</v>
      </c>
      <c r="G23" s="112">
        <v>214</v>
      </c>
      <c r="H23" s="112">
        <v>1</v>
      </c>
      <c r="I23" s="112">
        <v>1289</v>
      </c>
      <c r="J23" s="112">
        <v>9221</v>
      </c>
      <c r="K23" s="112">
        <v>1481</v>
      </c>
      <c r="L23" s="112">
        <v>4</v>
      </c>
    </row>
    <row r="24" spans="2:12" s="100" customFormat="1" ht="14.1" hidden="1" customHeight="1" outlineLevel="1" x14ac:dyDescent="0.25">
      <c r="B24" s="101" t="s">
        <v>305</v>
      </c>
      <c r="C24" s="112">
        <v>396</v>
      </c>
      <c r="D24" s="112">
        <v>833</v>
      </c>
      <c r="E24" s="112">
        <v>1963</v>
      </c>
      <c r="F24" s="112">
        <v>1563</v>
      </c>
      <c r="G24" s="112">
        <v>330</v>
      </c>
      <c r="H24" s="112">
        <v>2</v>
      </c>
      <c r="I24" s="112">
        <v>4503</v>
      </c>
      <c r="J24" s="112">
        <v>5249</v>
      </c>
      <c r="K24" s="112">
        <v>2905</v>
      </c>
      <c r="L24" s="112">
        <v>5</v>
      </c>
    </row>
    <row r="25" spans="2:12" s="100" customFormat="1" ht="14.1" hidden="1" customHeight="1" outlineLevel="1" x14ac:dyDescent="0.25">
      <c r="B25" s="101" t="s">
        <v>306</v>
      </c>
      <c r="C25" s="112">
        <v>137</v>
      </c>
      <c r="D25" s="112">
        <v>425</v>
      </c>
      <c r="E25" s="112">
        <v>835</v>
      </c>
      <c r="F25" s="112">
        <v>599</v>
      </c>
      <c r="G25" s="112">
        <v>59</v>
      </c>
      <c r="H25" s="112" t="s">
        <v>100</v>
      </c>
      <c r="I25" s="112">
        <v>1921</v>
      </c>
      <c r="J25" s="112">
        <v>1231</v>
      </c>
      <c r="K25" s="112">
        <v>895</v>
      </c>
      <c r="L25" s="112">
        <v>3</v>
      </c>
    </row>
    <row r="26" spans="2:12" s="100" customFormat="1" ht="14.1" hidden="1" customHeight="1" outlineLevel="1" x14ac:dyDescent="0.25">
      <c r="B26" s="101" t="s">
        <v>307</v>
      </c>
      <c r="C26" s="112">
        <v>846</v>
      </c>
      <c r="D26" s="112">
        <v>2087</v>
      </c>
      <c r="E26" s="112">
        <v>4795</v>
      </c>
      <c r="F26" s="112">
        <v>3035</v>
      </c>
      <c r="G26" s="112">
        <v>316</v>
      </c>
      <c r="H26" s="112">
        <v>1</v>
      </c>
      <c r="I26" s="112">
        <v>15506</v>
      </c>
      <c r="J26" s="112">
        <v>4105</v>
      </c>
      <c r="K26" s="112">
        <v>4212</v>
      </c>
      <c r="L26" s="112">
        <v>4</v>
      </c>
    </row>
    <row r="27" spans="2:12" s="100" customFormat="1" ht="14.1" hidden="1" customHeight="1" outlineLevel="1" x14ac:dyDescent="0.25">
      <c r="B27" s="101" t="s">
        <v>308</v>
      </c>
      <c r="C27" s="112">
        <v>162</v>
      </c>
      <c r="D27" s="112">
        <v>2555</v>
      </c>
      <c r="E27" s="112">
        <v>1712</v>
      </c>
      <c r="F27" s="112">
        <v>869</v>
      </c>
      <c r="G27" s="112">
        <v>30</v>
      </c>
      <c r="H27" s="112" t="s">
        <v>100</v>
      </c>
      <c r="I27" s="112">
        <v>942</v>
      </c>
      <c r="J27" s="112">
        <v>3838</v>
      </c>
      <c r="K27" s="112">
        <v>258</v>
      </c>
      <c r="L27" s="112">
        <v>24</v>
      </c>
    </row>
    <row r="28" spans="2:12" s="100" customFormat="1" ht="14.1" hidden="1" customHeight="1" outlineLevel="1" x14ac:dyDescent="0.25">
      <c r="B28" s="101" t="s">
        <v>309</v>
      </c>
      <c r="C28" s="112">
        <v>215</v>
      </c>
      <c r="D28" s="112">
        <v>1810</v>
      </c>
      <c r="E28" s="112">
        <v>2446</v>
      </c>
      <c r="F28" s="112">
        <v>1250</v>
      </c>
      <c r="G28" s="112">
        <v>96</v>
      </c>
      <c r="H28" s="112">
        <v>4</v>
      </c>
      <c r="I28" s="112">
        <v>2048</v>
      </c>
      <c r="J28" s="112">
        <v>3450</v>
      </c>
      <c r="K28" s="112">
        <v>815</v>
      </c>
      <c r="L28" s="112">
        <v>12</v>
      </c>
    </row>
    <row r="29" spans="2:12" s="100" customFormat="1" ht="14.1" hidden="1" customHeight="1" outlineLevel="1" x14ac:dyDescent="0.25">
      <c r="B29" s="101" t="s">
        <v>310</v>
      </c>
      <c r="C29" s="112">
        <v>329</v>
      </c>
      <c r="D29" s="112">
        <v>1342</v>
      </c>
      <c r="E29" s="112">
        <v>2115</v>
      </c>
      <c r="F29" s="112">
        <v>1441</v>
      </c>
      <c r="G29" s="112">
        <v>188</v>
      </c>
      <c r="H29" s="112">
        <v>1</v>
      </c>
      <c r="I29" s="112">
        <v>4777</v>
      </c>
      <c r="J29" s="112">
        <v>2639</v>
      </c>
      <c r="K29" s="112">
        <v>1029</v>
      </c>
      <c r="L29" s="112">
        <v>4</v>
      </c>
    </row>
    <row r="30" spans="2:12" s="100" customFormat="1" ht="14.1" hidden="1" customHeight="1" outlineLevel="1" x14ac:dyDescent="0.25">
      <c r="B30" s="101" t="s">
        <v>311</v>
      </c>
      <c r="C30" s="112">
        <v>493</v>
      </c>
      <c r="D30" s="112">
        <v>1766</v>
      </c>
      <c r="E30" s="112">
        <v>3887</v>
      </c>
      <c r="F30" s="112">
        <v>2565</v>
      </c>
      <c r="G30" s="112">
        <v>100</v>
      </c>
      <c r="H30" s="112">
        <v>1</v>
      </c>
      <c r="I30" s="112">
        <v>5390</v>
      </c>
      <c r="J30" s="112">
        <v>14402</v>
      </c>
      <c r="K30" s="112">
        <v>841</v>
      </c>
      <c r="L30" s="112">
        <v>1</v>
      </c>
    </row>
    <row r="31" spans="2:12" s="100" customFormat="1" ht="14.1" hidden="1" customHeight="1" outlineLevel="1" x14ac:dyDescent="0.25">
      <c r="B31" s="101" t="s">
        <v>312</v>
      </c>
      <c r="C31" s="112">
        <v>89</v>
      </c>
      <c r="D31" s="112">
        <v>330</v>
      </c>
      <c r="E31" s="112">
        <v>574</v>
      </c>
      <c r="F31" s="112">
        <v>463</v>
      </c>
      <c r="G31" s="112">
        <v>25</v>
      </c>
      <c r="H31" s="112" t="s">
        <v>100</v>
      </c>
      <c r="I31" s="112">
        <v>1025</v>
      </c>
      <c r="J31" s="112">
        <v>1530</v>
      </c>
      <c r="K31" s="112">
        <v>770</v>
      </c>
      <c r="L31" s="112">
        <v>2</v>
      </c>
    </row>
    <row r="32" spans="2:12" s="100" customFormat="1" ht="14.1" hidden="1" customHeight="1" outlineLevel="1" x14ac:dyDescent="0.25">
      <c r="B32" s="101" t="s">
        <v>313</v>
      </c>
      <c r="C32" s="112">
        <v>183</v>
      </c>
      <c r="D32" s="112">
        <v>317</v>
      </c>
      <c r="E32" s="112">
        <v>957</v>
      </c>
      <c r="F32" s="112">
        <v>643</v>
      </c>
      <c r="G32" s="112">
        <v>141</v>
      </c>
      <c r="H32" s="112">
        <v>2</v>
      </c>
      <c r="I32" s="112">
        <v>4577</v>
      </c>
      <c r="J32" s="112">
        <v>1240</v>
      </c>
      <c r="K32" s="112">
        <v>1560</v>
      </c>
      <c r="L32" s="112" t="s">
        <v>100</v>
      </c>
    </row>
    <row r="33" spans="2:12" s="100" customFormat="1" ht="14.1" hidden="1" customHeight="1" outlineLevel="1" x14ac:dyDescent="0.25">
      <c r="B33" s="101" t="s">
        <v>314</v>
      </c>
      <c r="C33" s="112">
        <v>155</v>
      </c>
      <c r="D33" s="112">
        <v>442</v>
      </c>
      <c r="E33" s="112">
        <v>923</v>
      </c>
      <c r="F33" s="112">
        <v>809</v>
      </c>
      <c r="G33" s="112">
        <v>161</v>
      </c>
      <c r="H33" s="112">
        <v>1</v>
      </c>
      <c r="I33" s="112">
        <v>1444</v>
      </c>
      <c r="J33" s="112">
        <v>2595</v>
      </c>
      <c r="K33" s="112">
        <v>1353</v>
      </c>
      <c r="L33" s="112">
        <v>18</v>
      </c>
    </row>
    <row r="34" spans="2:12" s="100" customFormat="1" ht="14.1" hidden="1" customHeight="1" outlineLevel="1" x14ac:dyDescent="0.25">
      <c r="B34" s="101" t="s">
        <v>315</v>
      </c>
      <c r="C34" s="112">
        <v>289</v>
      </c>
      <c r="D34" s="112">
        <v>972</v>
      </c>
      <c r="E34" s="112">
        <v>2475</v>
      </c>
      <c r="F34" s="112">
        <v>868</v>
      </c>
      <c r="G34" s="112">
        <v>363</v>
      </c>
      <c r="H34" s="112" t="s">
        <v>100</v>
      </c>
      <c r="I34" s="112">
        <v>3908</v>
      </c>
      <c r="J34" s="112">
        <v>449</v>
      </c>
      <c r="K34" s="112">
        <v>644</v>
      </c>
      <c r="L34" s="112">
        <v>2</v>
      </c>
    </row>
    <row r="35" spans="2:12" s="1" customFormat="1" ht="14.1" customHeight="1" collapsed="1" x14ac:dyDescent="0.2">
      <c r="B35" s="102" t="s">
        <v>57</v>
      </c>
      <c r="C35" s="14">
        <v>212</v>
      </c>
      <c r="D35" s="14">
        <v>2643</v>
      </c>
      <c r="E35" s="14">
        <v>1670</v>
      </c>
      <c r="F35" s="14">
        <v>305</v>
      </c>
      <c r="G35" s="14">
        <v>63</v>
      </c>
      <c r="H35" s="14" t="s">
        <v>100</v>
      </c>
      <c r="I35" s="14">
        <v>907</v>
      </c>
      <c r="J35" s="14">
        <v>25</v>
      </c>
      <c r="K35" s="14">
        <v>61</v>
      </c>
      <c r="L35" s="14">
        <v>12</v>
      </c>
    </row>
    <row r="36" spans="2:12" s="1" customFormat="1" ht="14.1" customHeight="1" x14ac:dyDescent="0.2">
      <c r="B36" s="102" t="s">
        <v>58</v>
      </c>
      <c r="C36" s="14">
        <v>409</v>
      </c>
      <c r="D36" s="14">
        <v>2234</v>
      </c>
      <c r="E36" s="14">
        <v>3258</v>
      </c>
      <c r="F36" s="14">
        <v>1862</v>
      </c>
      <c r="G36" s="14">
        <v>264</v>
      </c>
      <c r="H36" s="14">
        <v>197</v>
      </c>
      <c r="I36" s="14">
        <v>1195</v>
      </c>
      <c r="J36" s="14">
        <v>3301</v>
      </c>
      <c r="K36" s="14">
        <v>7010</v>
      </c>
      <c r="L36" s="14">
        <v>10</v>
      </c>
    </row>
    <row r="37" spans="2:12" s="1" customFormat="1" ht="14.1" customHeight="1" x14ac:dyDescent="0.2">
      <c r="B37" s="104" t="s">
        <v>49</v>
      </c>
      <c r="C37" s="14">
        <v>1601</v>
      </c>
      <c r="D37" s="14">
        <v>6925</v>
      </c>
      <c r="E37" s="14">
        <v>10414</v>
      </c>
      <c r="F37" s="14">
        <v>4490</v>
      </c>
      <c r="G37" s="14">
        <v>661</v>
      </c>
      <c r="H37" s="14">
        <v>93</v>
      </c>
      <c r="I37" s="14">
        <v>34642</v>
      </c>
      <c r="J37" s="14">
        <v>7366</v>
      </c>
      <c r="K37" s="14">
        <v>9148</v>
      </c>
      <c r="L37" s="14">
        <v>16</v>
      </c>
    </row>
    <row r="38" spans="2:12" s="1" customFormat="1" ht="14.1" customHeight="1" x14ac:dyDescent="0.2">
      <c r="B38" s="102" t="s">
        <v>50</v>
      </c>
      <c r="C38" s="14">
        <f>+C39+C40+C41</f>
        <v>7433</v>
      </c>
      <c r="D38" s="14">
        <f t="shared" ref="D38:L38" si="1">+D39+D40+D41</f>
        <v>20124</v>
      </c>
      <c r="E38" s="14">
        <f t="shared" si="1"/>
        <v>25922</v>
      </c>
      <c r="F38" s="14">
        <f t="shared" si="1"/>
        <v>29110</v>
      </c>
      <c r="G38" s="14">
        <f t="shared" si="1"/>
        <v>137308</v>
      </c>
      <c r="H38" s="14">
        <f t="shared" si="1"/>
        <v>374</v>
      </c>
      <c r="I38" s="14">
        <f t="shared" si="1"/>
        <v>19416</v>
      </c>
      <c r="J38" s="14">
        <f t="shared" si="1"/>
        <v>6250</v>
      </c>
      <c r="K38" s="14">
        <f t="shared" si="1"/>
        <v>13404</v>
      </c>
      <c r="L38" s="14">
        <f t="shared" si="1"/>
        <v>93</v>
      </c>
    </row>
    <row r="39" spans="2:12" s="1" customFormat="1" ht="14.1" hidden="1" customHeight="1" outlineLevel="1" x14ac:dyDescent="0.2">
      <c r="B39" s="101" t="s">
        <v>316</v>
      </c>
      <c r="C39" s="112">
        <v>939</v>
      </c>
      <c r="D39" s="112">
        <v>702</v>
      </c>
      <c r="E39" s="112">
        <v>2353</v>
      </c>
      <c r="F39" s="112">
        <v>4767</v>
      </c>
      <c r="G39" s="112">
        <v>4331</v>
      </c>
      <c r="H39" s="112">
        <v>5</v>
      </c>
      <c r="I39" s="112">
        <v>7205</v>
      </c>
      <c r="J39" s="112">
        <v>367</v>
      </c>
      <c r="K39" s="112">
        <v>1091</v>
      </c>
      <c r="L39" s="112">
        <v>7</v>
      </c>
    </row>
    <row r="40" spans="2:12" s="1" customFormat="1" ht="14.1" hidden="1" customHeight="1" outlineLevel="1" x14ac:dyDescent="0.2">
      <c r="B40" s="101" t="s">
        <v>317</v>
      </c>
      <c r="C40" s="112">
        <v>3448</v>
      </c>
      <c r="D40" s="112">
        <v>11977</v>
      </c>
      <c r="E40" s="112">
        <v>11913</v>
      </c>
      <c r="F40" s="112">
        <v>14711</v>
      </c>
      <c r="G40" s="112">
        <v>12520</v>
      </c>
      <c r="H40" s="112">
        <v>274</v>
      </c>
      <c r="I40" s="112">
        <v>3834</v>
      </c>
      <c r="J40" s="112">
        <v>5088</v>
      </c>
      <c r="K40" s="112">
        <v>8430</v>
      </c>
      <c r="L40" s="112">
        <v>80</v>
      </c>
    </row>
    <row r="41" spans="2:12" s="1" customFormat="1" ht="14.1" hidden="1" customHeight="1" outlineLevel="1" x14ac:dyDescent="0.2">
      <c r="B41" s="101" t="s">
        <v>318</v>
      </c>
      <c r="C41" s="112">
        <v>3046</v>
      </c>
      <c r="D41" s="112">
        <v>7445</v>
      </c>
      <c r="E41" s="112">
        <v>11656</v>
      </c>
      <c r="F41" s="112">
        <v>9632</v>
      </c>
      <c r="G41" s="112">
        <v>120457</v>
      </c>
      <c r="H41" s="112">
        <v>95</v>
      </c>
      <c r="I41" s="112">
        <v>8377</v>
      </c>
      <c r="J41" s="112">
        <v>795</v>
      </c>
      <c r="K41" s="112">
        <v>3883</v>
      </c>
      <c r="L41" s="112">
        <v>6</v>
      </c>
    </row>
    <row r="42" spans="2:12" ht="14.1" customHeight="1" collapsed="1" x14ac:dyDescent="0.2">
      <c r="B42" s="10" t="s">
        <v>51</v>
      </c>
      <c r="C42" s="14">
        <v>1074</v>
      </c>
      <c r="D42" s="14">
        <v>4140</v>
      </c>
      <c r="E42" s="14">
        <v>7979</v>
      </c>
      <c r="F42" s="14">
        <v>16350</v>
      </c>
      <c r="G42" s="14">
        <v>6757</v>
      </c>
      <c r="H42" s="14">
        <v>28</v>
      </c>
      <c r="I42" s="14">
        <v>3731</v>
      </c>
      <c r="J42" s="14">
        <v>32458</v>
      </c>
      <c r="K42" s="14">
        <v>3480</v>
      </c>
      <c r="L42" s="14">
        <v>48</v>
      </c>
    </row>
    <row r="43" spans="2:12" ht="14.1" customHeight="1" x14ac:dyDescent="0.2">
      <c r="B43" s="10" t="s">
        <v>52</v>
      </c>
      <c r="C43" s="14">
        <v>2976</v>
      </c>
      <c r="D43" s="14">
        <v>1192</v>
      </c>
      <c r="E43" s="14">
        <v>3396</v>
      </c>
      <c r="F43" s="14">
        <v>6747</v>
      </c>
      <c r="G43" s="14">
        <v>46600</v>
      </c>
      <c r="H43" s="14">
        <v>238</v>
      </c>
      <c r="I43" s="14">
        <v>1362</v>
      </c>
      <c r="J43" s="14">
        <v>426</v>
      </c>
      <c r="K43" s="14">
        <v>18453</v>
      </c>
      <c r="L43" s="14">
        <v>7</v>
      </c>
    </row>
    <row r="44" spans="2:12" ht="14.1" customHeight="1" x14ac:dyDescent="0.2">
      <c r="B44" s="10" t="s">
        <v>61</v>
      </c>
      <c r="C44" s="14">
        <v>2627</v>
      </c>
      <c r="D44" s="14">
        <v>43861</v>
      </c>
      <c r="E44" s="14">
        <v>12349</v>
      </c>
      <c r="F44" s="14">
        <v>7480</v>
      </c>
      <c r="G44" s="14">
        <v>804</v>
      </c>
      <c r="H44" s="14" t="s">
        <v>100</v>
      </c>
      <c r="I44" s="14">
        <v>381</v>
      </c>
      <c r="J44" s="14">
        <v>58</v>
      </c>
      <c r="K44" s="14">
        <v>1428</v>
      </c>
      <c r="L44" s="14">
        <v>54</v>
      </c>
    </row>
    <row r="45" spans="2:12" ht="14.1" customHeight="1" x14ac:dyDescent="0.2">
      <c r="B45" s="10" t="s">
        <v>60</v>
      </c>
      <c r="C45" s="14">
        <v>7666</v>
      </c>
      <c r="D45" s="14">
        <v>13696</v>
      </c>
      <c r="E45" s="14">
        <v>13733</v>
      </c>
      <c r="F45" s="14">
        <v>26304</v>
      </c>
      <c r="G45" s="14">
        <v>393</v>
      </c>
      <c r="H45" s="14" t="s">
        <v>100</v>
      </c>
      <c r="I45" s="14">
        <v>27</v>
      </c>
      <c r="J45" s="14">
        <v>27</v>
      </c>
      <c r="K45" s="14">
        <v>413</v>
      </c>
      <c r="L45" s="14">
        <v>56</v>
      </c>
    </row>
    <row r="46" spans="2:12" ht="14.1" customHeight="1" x14ac:dyDescent="0.2">
      <c r="B46" s="10" t="s">
        <v>59</v>
      </c>
      <c r="C46" s="14">
        <v>770</v>
      </c>
      <c r="D46" s="14">
        <v>1267</v>
      </c>
      <c r="E46" s="14">
        <v>1419</v>
      </c>
      <c r="F46" s="14">
        <v>1627</v>
      </c>
      <c r="G46" s="14">
        <v>503</v>
      </c>
      <c r="H46" s="14">
        <v>103</v>
      </c>
      <c r="I46" s="14">
        <v>424</v>
      </c>
      <c r="J46" s="14">
        <v>60</v>
      </c>
      <c r="K46" s="14">
        <v>637</v>
      </c>
      <c r="L46" s="14">
        <v>6</v>
      </c>
    </row>
    <row r="47" spans="2:12" ht="14.1" customHeight="1" x14ac:dyDescent="0.2">
      <c r="B47" s="10" t="s">
        <v>62</v>
      </c>
      <c r="C47" s="14">
        <v>3974</v>
      </c>
      <c r="D47" s="14">
        <v>32881</v>
      </c>
      <c r="E47" s="14">
        <v>16464</v>
      </c>
      <c r="F47" s="14">
        <v>16100</v>
      </c>
      <c r="G47" s="14">
        <v>1312</v>
      </c>
      <c r="H47" s="14">
        <v>61</v>
      </c>
      <c r="I47" s="14">
        <v>1660</v>
      </c>
      <c r="J47" s="14">
        <v>530</v>
      </c>
      <c r="K47" s="14">
        <v>2859</v>
      </c>
      <c r="L47" s="14">
        <v>287</v>
      </c>
    </row>
    <row r="48" spans="2:12" ht="14.1" customHeight="1" x14ac:dyDescent="0.2">
      <c r="B48" s="10" t="s">
        <v>63</v>
      </c>
      <c r="C48" s="14">
        <v>1554</v>
      </c>
      <c r="D48" s="14">
        <v>7025</v>
      </c>
      <c r="E48" s="14">
        <v>8876</v>
      </c>
      <c r="F48" s="14">
        <v>34313</v>
      </c>
      <c r="G48" s="14">
        <v>17472</v>
      </c>
      <c r="H48" s="14">
        <v>984</v>
      </c>
      <c r="I48" s="14">
        <v>4193</v>
      </c>
      <c r="J48" s="14">
        <v>3228</v>
      </c>
      <c r="K48" s="14">
        <v>28095</v>
      </c>
      <c r="L48" s="14">
        <v>345</v>
      </c>
    </row>
    <row r="49" spans="2:12" ht="14.1" customHeight="1" x14ac:dyDescent="0.2">
      <c r="B49" s="10" t="s">
        <v>69</v>
      </c>
      <c r="C49" s="14">
        <v>100</v>
      </c>
      <c r="D49" s="14">
        <v>2238</v>
      </c>
      <c r="E49" s="14">
        <v>703</v>
      </c>
      <c r="F49" s="14">
        <v>822</v>
      </c>
      <c r="G49" s="14">
        <v>2326</v>
      </c>
      <c r="H49" s="14">
        <v>1</v>
      </c>
      <c r="I49" s="14">
        <v>25</v>
      </c>
      <c r="J49" s="14">
        <v>232</v>
      </c>
      <c r="K49" s="14">
        <v>538</v>
      </c>
      <c r="L49" s="14">
        <v>76</v>
      </c>
    </row>
    <row r="50" spans="2:12" ht="14.1" customHeight="1" x14ac:dyDescent="0.2">
      <c r="B50" s="10" t="s">
        <v>64</v>
      </c>
      <c r="C50" s="14">
        <v>760</v>
      </c>
      <c r="D50" s="14">
        <v>10400</v>
      </c>
      <c r="E50" s="14">
        <v>1777</v>
      </c>
      <c r="F50" s="14">
        <v>2429</v>
      </c>
      <c r="G50" s="14">
        <v>3504</v>
      </c>
      <c r="H50" s="14">
        <v>12</v>
      </c>
      <c r="I50" s="14">
        <v>66</v>
      </c>
      <c r="J50" s="14">
        <v>82</v>
      </c>
      <c r="K50" s="14">
        <v>1745</v>
      </c>
      <c r="L50" s="14">
        <v>101</v>
      </c>
    </row>
    <row r="51" spans="2:12" ht="14.1" customHeight="1" x14ac:dyDescent="0.2">
      <c r="B51" s="10" t="s">
        <v>65</v>
      </c>
      <c r="C51" s="14">
        <v>2589</v>
      </c>
      <c r="D51" s="14">
        <v>37875</v>
      </c>
      <c r="E51" s="14">
        <v>13608</v>
      </c>
      <c r="F51" s="14">
        <v>14210</v>
      </c>
      <c r="G51" s="14">
        <v>43248</v>
      </c>
      <c r="H51" s="14">
        <v>78</v>
      </c>
      <c r="I51" s="14">
        <v>362</v>
      </c>
      <c r="J51" s="14">
        <v>936</v>
      </c>
      <c r="K51" s="14">
        <v>11717</v>
      </c>
      <c r="L51" s="14">
        <v>64</v>
      </c>
    </row>
    <row r="52" spans="2:12" ht="14.1" customHeight="1" x14ac:dyDescent="0.2">
      <c r="B52" s="10" t="s">
        <v>66</v>
      </c>
      <c r="C52" s="14">
        <v>487</v>
      </c>
      <c r="D52" s="14">
        <v>1200</v>
      </c>
      <c r="E52" s="14">
        <v>2143</v>
      </c>
      <c r="F52" s="14">
        <v>2312</v>
      </c>
      <c r="G52" s="14">
        <v>1291</v>
      </c>
      <c r="H52" s="14">
        <v>149</v>
      </c>
      <c r="I52" s="14">
        <v>211</v>
      </c>
      <c r="J52" s="14">
        <v>154</v>
      </c>
      <c r="K52" s="14">
        <v>783</v>
      </c>
      <c r="L52" s="14">
        <v>10</v>
      </c>
    </row>
    <row r="53" spans="2:12" ht="14.1" customHeight="1" x14ac:dyDescent="0.2">
      <c r="B53" s="10" t="s">
        <v>67</v>
      </c>
      <c r="C53" s="14">
        <v>683</v>
      </c>
      <c r="D53" s="14">
        <v>4690</v>
      </c>
      <c r="E53" s="14">
        <v>2227</v>
      </c>
      <c r="F53" s="14">
        <v>2294</v>
      </c>
      <c r="G53" s="14">
        <v>5142</v>
      </c>
      <c r="H53" s="14">
        <v>219</v>
      </c>
      <c r="I53" s="14">
        <v>289</v>
      </c>
      <c r="J53" s="14">
        <v>347</v>
      </c>
      <c r="K53" s="14">
        <v>1957</v>
      </c>
      <c r="L53" s="14">
        <v>65</v>
      </c>
    </row>
    <row r="54" spans="2:12" ht="14.1" customHeight="1" x14ac:dyDescent="0.2">
      <c r="B54" s="88" t="s">
        <v>68</v>
      </c>
      <c r="C54" s="147" t="s">
        <v>100</v>
      </c>
      <c r="D54" s="147">
        <v>10</v>
      </c>
      <c r="E54" s="147">
        <v>3</v>
      </c>
      <c r="F54" s="147" t="s">
        <v>100</v>
      </c>
      <c r="G54" s="147" t="s">
        <v>100</v>
      </c>
      <c r="H54" s="147" t="s">
        <v>100</v>
      </c>
      <c r="I54" s="147" t="s">
        <v>100</v>
      </c>
      <c r="J54" s="147">
        <v>1</v>
      </c>
      <c r="K54" s="147" t="s">
        <v>100</v>
      </c>
      <c r="L54" s="147" t="s">
        <v>100</v>
      </c>
    </row>
    <row r="55" spans="2:12" ht="4.5" customHeight="1" x14ac:dyDescent="0.2">
      <c r="C55" s="18"/>
      <c r="D55" s="18"/>
      <c r="E55" s="18"/>
      <c r="F55" s="18"/>
      <c r="G55" s="19"/>
      <c r="H55" s="19"/>
      <c r="I55" s="19"/>
      <c r="J55" s="19"/>
      <c r="K55" s="19"/>
    </row>
  </sheetData>
  <mergeCells count="12">
    <mergeCell ref="B2:L2"/>
    <mergeCell ref="B3:L3"/>
    <mergeCell ref="K5:K6"/>
    <mergeCell ref="L5:L6"/>
    <mergeCell ref="C5:C6"/>
    <mergeCell ref="D5:D6"/>
    <mergeCell ref="E5:E6"/>
    <mergeCell ref="F5:F6"/>
    <mergeCell ref="G5:G6"/>
    <mergeCell ref="H5:H6"/>
    <mergeCell ref="I5:I6"/>
    <mergeCell ref="J5:J6"/>
  </mergeCells>
  <printOptions horizontalCentered="1"/>
  <pageMargins left="0" right="0" top="0.98425196850393704" bottom="0" header="0.23622047244094491" footer="0.23622047244094491"/>
  <pageSetup paperSize="9"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56"/>
  <sheetViews>
    <sheetView workbookViewId="0"/>
  </sheetViews>
  <sheetFormatPr defaultColWidth="9.140625" defaultRowHeight="11.25" outlineLevelRow="1" x14ac:dyDescent="0.2"/>
  <cols>
    <col min="1" max="1" width="2.42578125" style="10" customWidth="1"/>
    <col min="2" max="2" width="55" style="10" customWidth="1"/>
    <col min="3" max="3" width="7.5703125" style="11" customWidth="1"/>
    <col min="4" max="4" width="9.7109375" style="11" customWidth="1"/>
    <col min="5" max="5" width="7.85546875" style="11" customWidth="1"/>
    <col min="6" max="6" width="7.42578125" style="11" customWidth="1"/>
    <col min="7" max="7" width="11.5703125" style="10" customWidth="1"/>
    <col min="8" max="8" width="13.42578125" style="10" customWidth="1"/>
    <col min="9" max="9" width="11.5703125" style="10" customWidth="1"/>
    <col min="10" max="10" width="12.140625" style="10" customWidth="1"/>
    <col min="11" max="11" width="7.28515625" style="10" customWidth="1"/>
    <col min="12" max="95" width="9.140625" style="10"/>
    <col min="96" max="96" width="51.140625" style="10" customWidth="1"/>
    <col min="97" max="104" width="9.7109375" style="10" customWidth="1"/>
    <col min="105" max="351" width="9.140625" style="10"/>
    <col min="352" max="352" width="51.140625" style="10" customWidth="1"/>
    <col min="353" max="360" width="9.7109375" style="10" customWidth="1"/>
    <col min="361" max="607" width="9.140625" style="10"/>
    <col min="608" max="608" width="51.140625" style="10" customWidth="1"/>
    <col min="609" max="616" width="9.7109375" style="10" customWidth="1"/>
    <col min="617" max="863" width="9.140625" style="10"/>
    <col min="864" max="864" width="51.140625" style="10" customWidth="1"/>
    <col min="865" max="872" width="9.7109375" style="10" customWidth="1"/>
    <col min="873" max="1119" width="9.140625" style="10"/>
    <col min="1120" max="1120" width="51.140625" style="10" customWidth="1"/>
    <col min="1121" max="1128" width="9.7109375" style="10" customWidth="1"/>
    <col min="1129" max="1375" width="9.140625" style="10"/>
    <col min="1376" max="1376" width="51.140625" style="10" customWidth="1"/>
    <col min="1377" max="1384" width="9.7109375" style="10" customWidth="1"/>
    <col min="1385" max="1631" width="9.140625" style="10"/>
    <col min="1632" max="1632" width="51.140625" style="10" customWidth="1"/>
    <col min="1633" max="1640" width="9.7109375" style="10" customWidth="1"/>
    <col min="1641" max="1887" width="9.140625" style="10"/>
    <col min="1888" max="1888" width="51.140625" style="10" customWidth="1"/>
    <col min="1889" max="1896" width="9.7109375" style="10" customWidth="1"/>
    <col min="1897" max="2143" width="9.140625" style="10"/>
    <col min="2144" max="2144" width="51.140625" style="10" customWidth="1"/>
    <col min="2145" max="2152" width="9.7109375" style="10" customWidth="1"/>
    <col min="2153" max="2399" width="9.140625" style="10"/>
    <col min="2400" max="2400" width="51.140625" style="10" customWidth="1"/>
    <col min="2401" max="2408" width="9.7109375" style="10" customWidth="1"/>
    <col min="2409" max="2655" width="9.140625" style="10"/>
    <col min="2656" max="2656" width="51.140625" style="10" customWidth="1"/>
    <col min="2657" max="2664" width="9.7109375" style="10" customWidth="1"/>
    <col min="2665" max="2911" width="9.140625" style="10"/>
    <col min="2912" max="2912" width="51.140625" style="10" customWidth="1"/>
    <col min="2913" max="2920" width="9.7109375" style="10" customWidth="1"/>
    <col min="2921" max="3167" width="9.140625" style="10"/>
    <col min="3168" max="3168" width="51.140625" style="10" customWidth="1"/>
    <col min="3169" max="3176" width="9.7109375" style="10" customWidth="1"/>
    <col min="3177" max="3423" width="9.140625" style="10"/>
    <col min="3424" max="3424" width="51.140625" style="10" customWidth="1"/>
    <col min="3425" max="3432" width="9.7109375" style="10" customWidth="1"/>
    <col min="3433" max="3679" width="9.140625" style="10"/>
    <col min="3680" max="3680" width="51.140625" style="10" customWidth="1"/>
    <col min="3681" max="3688" width="9.7109375" style="10" customWidth="1"/>
    <col min="3689" max="3935" width="9.140625" style="10"/>
    <col min="3936" max="3936" width="51.140625" style="10" customWidth="1"/>
    <col min="3937" max="3944" width="9.7109375" style="10" customWidth="1"/>
    <col min="3945" max="4191" width="9.140625" style="10"/>
    <col min="4192" max="4192" width="51.140625" style="10" customWidth="1"/>
    <col min="4193" max="4200" width="9.7109375" style="10" customWidth="1"/>
    <col min="4201" max="4447" width="9.140625" style="10"/>
    <col min="4448" max="4448" width="51.140625" style="10" customWidth="1"/>
    <col min="4449" max="4456" width="9.7109375" style="10" customWidth="1"/>
    <col min="4457" max="4703" width="9.140625" style="10"/>
    <col min="4704" max="4704" width="51.140625" style="10" customWidth="1"/>
    <col min="4705" max="4712" width="9.7109375" style="10" customWidth="1"/>
    <col min="4713" max="4959" width="9.140625" style="10"/>
    <col min="4960" max="4960" width="51.140625" style="10" customWidth="1"/>
    <col min="4961" max="4968" width="9.7109375" style="10" customWidth="1"/>
    <col min="4969" max="5215" width="9.140625" style="10"/>
    <col min="5216" max="5216" width="51.140625" style="10" customWidth="1"/>
    <col min="5217" max="5224" width="9.7109375" style="10" customWidth="1"/>
    <col min="5225" max="5471" width="9.140625" style="10"/>
    <col min="5472" max="5472" width="51.140625" style="10" customWidth="1"/>
    <col min="5473" max="5480" width="9.7109375" style="10" customWidth="1"/>
    <col min="5481" max="5727" width="9.140625" style="10"/>
    <col min="5728" max="5728" width="51.140625" style="10" customWidth="1"/>
    <col min="5729" max="5736" width="9.7109375" style="10" customWidth="1"/>
    <col min="5737" max="5983" width="9.140625" style="10"/>
    <col min="5984" max="5984" width="51.140625" style="10" customWidth="1"/>
    <col min="5985" max="5992" width="9.7109375" style="10" customWidth="1"/>
    <col min="5993" max="6239" width="9.140625" style="10"/>
    <col min="6240" max="6240" width="51.140625" style="10" customWidth="1"/>
    <col min="6241" max="6248" width="9.7109375" style="10" customWidth="1"/>
    <col min="6249" max="6495" width="9.140625" style="10"/>
    <col min="6496" max="6496" width="51.140625" style="10" customWidth="1"/>
    <col min="6497" max="6504" width="9.7109375" style="10" customWidth="1"/>
    <col min="6505" max="6751" width="9.140625" style="10"/>
    <col min="6752" max="6752" width="51.140625" style="10" customWidth="1"/>
    <col min="6753" max="6760" width="9.7109375" style="10" customWidth="1"/>
    <col min="6761" max="7007" width="9.140625" style="10"/>
    <col min="7008" max="7008" width="51.140625" style="10" customWidth="1"/>
    <col min="7009" max="7016" width="9.7109375" style="10" customWidth="1"/>
    <col min="7017" max="7263" width="9.140625" style="10"/>
    <col min="7264" max="7264" width="51.140625" style="10" customWidth="1"/>
    <col min="7265" max="7272" width="9.7109375" style="10" customWidth="1"/>
    <col min="7273" max="7519" width="9.140625" style="10"/>
    <col min="7520" max="7520" width="51.140625" style="10" customWidth="1"/>
    <col min="7521" max="7528" width="9.7109375" style="10" customWidth="1"/>
    <col min="7529" max="7775" width="9.140625" style="10"/>
    <col min="7776" max="7776" width="51.140625" style="10" customWidth="1"/>
    <col min="7777" max="7784" width="9.7109375" style="10" customWidth="1"/>
    <col min="7785" max="8031" width="9.140625" style="10"/>
    <col min="8032" max="8032" width="51.140625" style="10" customWidth="1"/>
    <col min="8033" max="8040" width="9.7109375" style="10" customWidth="1"/>
    <col min="8041" max="8287" width="9.140625" style="10"/>
    <col min="8288" max="8288" width="51.140625" style="10" customWidth="1"/>
    <col min="8289" max="8296" width="9.7109375" style="10" customWidth="1"/>
    <col min="8297" max="8543" width="9.140625" style="10"/>
    <col min="8544" max="8544" width="51.140625" style="10" customWidth="1"/>
    <col min="8545" max="8552" width="9.7109375" style="10" customWidth="1"/>
    <col min="8553" max="8799" width="9.140625" style="10"/>
    <col min="8800" max="8800" width="51.140625" style="10" customWidth="1"/>
    <col min="8801" max="8808" width="9.7109375" style="10" customWidth="1"/>
    <col min="8809" max="9055" width="9.140625" style="10"/>
    <col min="9056" max="9056" width="51.140625" style="10" customWidth="1"/>
    <col min="9057" max="9064" width="9.7109375" style="10" customWidth="1"/>
    <col min="9065" max="9311" width="9.140625" style="10"/>
    <col min="9312" max="9312" width="51.140625" style="10" customWidth="1"/>
    <col min="9313" max="9320" width="9.7109375" style="10" customWidth="1"/>
    <col min="9321" max="9567" width="9.140625" style="10"/>
    <col min="9568" max="9568" width="51.140625" style="10" customWidth="1"/>
    <col min="9569" max="9576" width="9.7109375" style="10" customWidth="1"/>
    <col min="9577" max="9823" width="9.140625" style="10"/>
    <col min="9824" max="9824" width="51.140625" style="10" customWidth="1"/>
    <col min="9825" max="9832" width="9.7109375" style="10" customWidth="1"/>
    <col min="9833" max="10079" width="9.140625" style="10"/>
    <col min="10080" max="10080" width="51.140625" style="10" customWidth="1"/>
    <col min="10081" max="10088" width="9.7109375" style="10" customWidth="1"/>
    <col min="10089" max="10335" width="9.140625" style="10"/>
    <col min="10336" max="10336" width="51.140625" style="10" customWidth="1"/>
    <col min="10337" max="10344" width="9.7109375" style="10" customWidth="1"/>
    <col min="10345" max="10591" width="9.140625" style="10"/>
    <col min="10592" max="10592" width="51.140625" style="10" customWidth="1"/>
    <col min="10593" max="10600" width="9.7109375" style="10" customWidth="1"/>
    <col min="10601" max="10847" width="9.140625" style="10"/>
    <col min="10848" max="10848" width="51.140625" style="10" customWidth="1"/>
    <col min="10849" max="10856" width="9.7109375" style="10" customWidth="1"/>
    <col min="10857" max="11103" width="9.140625" style="10"/>
    <col min="11104" max="11104" width="51.140625" style="10" customWidth="1"/>
    <col min="11105" max="11112" width="9.7109375" style="10" customWidth="1"/>
    <col min="11113" max="11359" width="9.140625" style="10"/>
    <col min="11360" max="11360" width="51.140625" style="10" customWidth="1"/>
    <col min="11361" max="11368" width="9.7109375" style="10" customWidth="1"/>
    <col min="11369" max="11615" width="9.140625" style="10"/>
    <col min="11616" max="11616" width="51.140625" style="10" customWidth="1"/>
    <col min="11617" max="11624" width="9.7109375" style="10" customWidth="1"/>
    <col min="11625" max="11871" width="9.140625" style="10"/>
    <col min="11872" max="11872" width="51.140625" style="10" customWidth="1"/>
    <col min="11873" max="11880" width="9.7109375" style="10" customWidth="1"/>
    <col min="11881" max="12127" width="9.140625" style="10"/>
    <col min="12128" max="12128" width="51.140625" style="10" customWidth="1"/>
    <col min="12129" max="12136" width="9.7109375" style="10" customWidth="1"/>
    <col min="12137" max="12383" width="9.140625" style="10"/>
    <col min="12384" max="12384" width="51.140625" style="10" customWidth="1"/>
    <col min="12385" max="12392" width="9.7109375" style="10" customWidth="1"/>
    <col min="12393" max="12639" width="9.140625" style="10"/>
    <col min="12640" max="12640" width="51.140625" style="10" customWidth="1"/>
    <col min="12641" max="12648" width="9.7109375" style="10" customWidth="1"/>
    <col min="12649" max="12895" width="9.140625" style="10"/>
    <col min="12896" max="12896" width="51.140625" style="10" customWidth="1"/>
    <col min="12897" max="12904" width="9.7109375" style="10" customWidth="1"/>
    <col min="12905" max="13151" width="9.140625" style="10"/>
    <col min="13152" max="13152" width="51.140625" style="10" customWidth="1"/>
    <col min="13153" max="13160" width="9.7109375" style="10" customWidth="1"/>
    <col min="13161" max="13407" width="9.140625" style="10"/>
    <col min="13408" max="13408" width="51.140625" style="10" customWidth="1"/>
    <col min="13409" max="13416" width="9.7109375" style="10" customWidth="1"/>
    <col min="13417" max="13663" width="9.140625" style="10"/>
    <col min="13664" max="13664" width="51.140625" style="10" customWidth="1"/>
    <col min="13665" max="13672" width="9.7109375" style="10" customWidth="1"/>
    <col min="13673" max="13919" width="9.140625" style="10"/>
    <col min="13920" max="13920" width="51.140625" style="10" customWidth="1"/>
    <col min="13921" max="13928" width="9.7109375" style="10" customWidth="1"/>
    <col min="13929" max="14175" width="9.140625" style="10"/>
    <col min="14176" max="14176" width="51.140625" style="10" customWidth="1"/>
    <col min="14177" max="14184" width="9.7109375" style="10" customWidth="1"/>
    <col min="14185" max="14431" width="9.140625" style="10"/>
    <col min="14432" max="14432" width="51.140625" style="10" customWidth="1"/>
    <col min="14433" max="14440" width="9.7109375" style="10" customWidth="1"/>
    <col min="14441" max="14687" width="9.140625" style="10"/>
    <col min="14688" max="14688" width="51.140625" style="10" customWidth="1"/>
    <col min="14689" max="14696" width="9.7109375" style="10" customWidth="1"/>
    <col min="14697" max="14943" width="9.140625" style="10"/>
    <col min="14944" max="14944" width="51.140625" style="10" customWidth="1"/>
    <col min="14945" max="14952" width="9.7109375" style="10" customWidth="1"/>
    <col min="14953" max="15199" width="9.140625" style="10"/>
    <col min="15200" max="15200" width="51.140625" style="10" customWidth="1"/>
    <col min="15201" max="15208" width="9.7109375" style="10" customWidth="1"/>
    <col min="15209" max="15455" width="9.140625" style="10"/>
    <col min="15456" max="15456" width="51.140625" style="10" customWidth="1"/>
    <col min="15457" max="15464" width="9.7109375" style="10" customWidth="1"/>
    <col min="15465" max="15711" width="9.140625" style="10"/>
    <col min="15712" max="15712" width="51.140625" style="10" customWidth="1"/>
    <col min="15713" max="15720" width="9.7109375" style="10" customWidth="1"/>
    <col min="15721" max="15967" width="9.140625" style="10"/>
    <col min="15968" max="15968" width="51.140625" style="10" customWidth="1"/>
    <col min="15969" max="15976" width="9.7109375" style="10" customWidth="1"/>
    <col min="15977" max="16384" width="9.140625" style="10"/>
  </cols>
  <sheetData>
    <row r="1" spans="2:12" s="1" customFormat="1" ht="17.25" customHeight="1" x14ac:dyDescent="0.2">
      <c r="B1" s="41"/>
      <c r="C1" s="43"/>
      <c r="L1" s="37" t="s">
        <v>211</v>
      </c>
    </row>
    <row r="2" spans="2:12" s="1" customFormat="1" ht="19.5" customHeight="1" x14ac:dyDescent="0.2">
      <c r="B2" s="168" t="s">
        <v>210</v>
      </c>
      <c r="C2" s="168"/>
      <c r="D2" s="168"/>
      <c r="E2" s="168"/>
      <c r="F2" s="168"/>
      <c r="G2" s="168"/>
      <c r="H2" s="168"/>
      <c r="I2" s="168"/>
      <c r="J2" s="168"/>
      <c r="K2" s="168"/>
      <c r="L2" s="168"/>
    </row>
    <row r="3" spans="2:12" s="1" customFormat="1" ht="15.75" customHeight="1" x14ac:dyDescent="0.2">
      <c r="B3" s="169">
        <v>2023</v>
      </c>
      <c r="C3" s="169"/>
      <c r="D3" s="169"/>
      <c r="E3" s="169"/>
      <c r="F3" s="169"/>
      <c r="G3" s="169"/>
      <c r="H3" s="169"/>
      <c r="I3" s="169"/>
      <c r="J3" s="169"/>
      <c r="K3" s="169"/>
      <c r="L3" s="169"/>
    </row>
    <row r="4" spans="2:12" ht="12.6" customHeight="1" x14ac:dyDescent="0.2">
      <c r="B4" s="10" t="s">
        <v>115</v>
      </c>
    </row>
    <row r="5" spans="2:12" s="1" customFormat="1" ht="14.45" customHeight="1" x14ac:dyDescent="0.2">
      <c r="B5" s="45" t="s">
        <v>119</v>
      </c>
      <c r="C5" s="173" t="s">
        <v>91</v>
      </c>
      <c r="D5" s="173" t="s">
        <v>149</v>
      </c>
      <c r="E5" s="173" t="s">
        <v>150</v>
      </c>
      <c r="F5" s="173" t="s">
        <v>90</v>
      </c>
      <c r="G5" s="173" t="s">
        <v>151</v>
      </c>
      <c r="H5" s="173" t="s">
        <v>152</v>
      </c>
      <c r="I5" s="173" t="s">
        <v>153</v>
      </c>
      <c r="J5" s="173" t="s">
        <v>154</v>
      </c>
      <c r="K5" s="173" t="s">
        <v>92</v>
      </c>
      <c r="L5" s="173" t="s">
        <v>155</v>
      </c>
    </row>
    <row r="6" spans="2:12" s="1" customFormat="1" ht="69" customHeight="1" x14ac:dyDescent="0.2">
      <c r="B6" s="44" t="s">
        <v>46</v>
      </c>
      <c r="C6" s="173" t="s">
        <v>31</v>
      </c>
      <c r="D6" s="173" t="s">
        <v>32</v>
      </c>
      <c r="E6" s="173" t="s">
        <v>33</v>
      </c>
      <c r="F6" s="173" t="s">
        <v>34</v>
      </c>
      <c r="G6" s="173" t="s">
        <v>35</v>
      </c>
      <c r="H6" s="173" t="s">
        <v>36</v>
      </c>
      <c r="I6" s="183" t="s">
        <v>37</v>
      </c>
      <c r="J6" s="173" t="s">
        <v>38</v>
      </c>
      <c r="K6" s="173" t="s">
        <v>39</v>
      </c>
      <c r="L6" s="173" t="s">
        <v>39</v>
      </c>
    </row>
    <row r="7" spans="2:12" ht="14.1" customHeight="1" x14ac:dyDescent="0.2">
      <c r="B7" s="41" t="s">
        <v>0</v>
      </c>
      <c r="C7" s="70">
        <f>+'Q31'!C7/'Q6'!D7*100</f>
        <v>37.752840858728213</v>
      </c>
      <c r="D7" s="70">
        <f>+'Q31'!D7/'Q6'!E7*100</f>
        <v>51.925562222852115</v>
      </c>
      <c r="E7" s="70">
        <f>+'Q31'!E7/'Q6'!F7*100</f>
        <v>49.701831834914863</v>
      </c>
      <c r="F7" s="70">
        <f>+'Q31'!F7/'Q6'!G7*100</f>
        <v>45.86611637173435</v>
      </c>
      <c r="G7" s="70">
        <f>+'Q31'!G7/'Q6'!H7*100</f>
        <v>39.593487041157957</v>
      </c>
      <c r="H7" s="70">
        <f>+'Q31'!H7/'Q6'!I7*100</f>
        <v>17.685051187221955</v>
      </c>
      <c r="I7" s="70">
        <f>+'Q31'!I7/'Q6'!J7*100</f>
        <v>33.42497486778268</v>
      </c>
      <c r="J7" s="70">
        <f>+'Q31'!J7/'Q6'!K7*100</f>
        <v>46.347979257348925</v>
      </c>
      <c r="K7" s="70">
        <f>+'Q31'!K7/'Q6'!L7*100</f>
        <v>29.553635936614658</v>
      </c>
      <c r="L7" s="70">
        <f>+'Q31'!L7/'Q6'!M7*100</f>
        <v>53.79601226993865</v>
      </c>
    </row>
    <row r="8" spans="2:12" ht="14.1" customHeight="1" x14ac:dyDescent="0.2">
      <c r="B8" s="10" t="s">
        <v>53</v>
      </c>
      <c r="C8" s="32">
        <f>+'Q31'!C8/'Q6'!D8*100</f>
        <v>15.16213847502191</v>
      </c>
      <c r="D8" s="32">
        <f>+'Q31'!D8/'Q6'!E8*100</f>
        <v>43.946188340807176</v>
      </c>
      <c r="E8" s="32">
        <f>+'Q31'!E8/'Q6'!F8*100</f>
        <v>28.807277628032345</v>
      </c>
      <c r="F8" s="32">
        <f>+'Q31'!F8/'Q6'!G8*100</f>
        <v>29.710361301881161</v>
      </c>
      <c r="G8" s="32">
        <f>+'Q31'!G8/'Q6'!H8*100</f>
        <v>16.952789699570818</v>
      </c>
      <c r="H8" s="32">
        <f>+'Q31'!H8/'Q6'!I8*100</f>
        <v>15.876147182434172</v>
      </c>
      <c r="I8" s="32">
        <f>+'Q31'!I8/'Q6'!J8*100</f>
        <v>31.75832687838885</v>
      </c>
      <c r="J8" s="32">
        <f>+'Q31'!J8/'Q6'!K8*100</f>
        <v>32.772939031800689</v>
      </c>
      <c r="K8" s="32">
        <f>+'Q31'!K8/'Q6'!L8*100</f>
        <v>21.053362207784996</v>
      </c>
      <c r="L8" s="32">
        <f>+'Q31'!L8/'Q6'!M8*100</f>
        <v>26.315789473684209</v>
      </c>
    </row>
    <row r="9" spans="2:12" ht="14.1" customHeight="1" x14ac:dyDescent="0.2">
      <c r="B9" s="10" t="s">
        <v>47</v>
      </c>
      <c r="C9" s="32">
        <f>+'Q31'!C9/'Q6'!D9*100</f>
        <v>50.638297872340424</v>
      </c>
      <c r="D9" s="32">
        <f>+'Q31'!D9/'Q6'!E9*100</f>
        <v>74.13249211356468</v>
      </c>
      <c r="E9" s="32">
        <f>+'Q31'!E9/'Q6'!F9*100</f>
        <v>64.392905866302868</v>
      </c>
      <c r="F9" s="32">
        <f>+'Q31'!F9/'Q6'!G9*100</f>
        <v>45.487364620938628</v>
      </c>
      <c r="G9" s="32">
        <f>+'Q31'!G9/'Q6'!H9*100</f>
        <v>43.442622950819668</v>
      </c>
      <c r="H9" s="32">
        <f>+'Q31'!H9/'Q6'!I9*100</f>
        <v>20</v>
      </c>
      <c r="I9" s="32">
        <f>+'Q31'!I9/'Q6'!J9*100</f>
        <v>45.300181928441482</v>
      </c>
      <c r="J9" s="32">
        <f>+'Q31'!J9/'Q6'!K9*100</f>
        <v>60.259379342288099</v>
      </c>
      <c r="K9" s="32">
        <f>+'Q31'!K9/'Q6'!L9*100</f>
        <v>50.315126050420169</v>
      </c>
      <c r="L9" s="32">
        <f>+'Q31'!L9/'Q6'!M9*100</f>
        <v>100</v>
      </c>
    </row>
    <row r="10" spans="2:12" ht="14.1" customHeight="1" x14ac:dyDescent="0.2">
      <c r="B10" s="10" t="s">
        <v>48</v>
      </c>
      <c r="C10" s="32">
        <f>+'Q31'!C10/'Q6'!D10*100</f>
        <v>41.586898858263176</v>
      </c>
      <c r="D10" s="32">
        <f>+'Q31'!D10/'Q6'!E10*100</f>
        <v>65.546463205102071</v>
      </c>
      <c r="E10" s="32">
        <f>+'Q31'!E10/'Q6'!F10*100</f>
        <v>61.397915210808293</v>
      </c>
      <c r="F10" s="32">
        <f>+'Q31'!F10/'Q6'!G10*100</f>
        <v>50.412240240433292</v>
      </c>
      <c r="G10" s="32">
        <f>+'Q31'!G10/'Q6'!H10*100</f>
        <v>31.887880548974028</v>
      </c>
      <c r="H10" s="32">
        <f>+'Q31'!H10/'Q6'!I10*100</f>
        <v>26.150474799123447</v>
      </c>
      <c r="I10" s="32">
        <f>+'Q31'!I10/'Q6'!J10*100</f>
        <v>40.302200874126726</v>
      </c>
      <c r="J10" s="32">
        <f>+'Q31'!J10/'Q6'!K10*100</f>
        <v>52.811413639439117</v>
      </c>
      <c r="K10" s="32">
        <f>+'Q31'!K10/'Q6'!L10*100</f>
        <v>45.887218045112782</v>
      </c>
      <c r="L10" s="32">
        <f>+'Q31'!L10/'Q6'!M10*100</f>
        <v>66.21621621621621</v>
      </c>
    </row>
    <row r="11" spans="2:12" s="100" customFormat="1" ht="14.1" hidden="1" customHeight="1" outlineLevel="1" x14ac:dyDescent="0.25">
      <c r="B11" s="101" t="s">
        <v>292</v>
      </c>
      <c r="C11" s="115">
        <f>+'Q31'!C11/'Q6'!D11*100</f>
        <v>37.425149700598801</v>
      </c>
      <c r="D11" s="115">
        <f>+'Q31'!D11/'Q6'!E11*100</f>
        <v>60.992013451029848</v>
      </c>
      <c r="E11" s="115">
        <f>+'Q31'!E11/'Q6'!F11*100</f>
        <v>63.245356793743888</v>
      </c>
      <c r="F11" s="115">
        <f>+'Q31'!F11/'Q6'!G11*100</f>
        <v>54.63619648016811</v>
      </c>
      <c r="G11" s="115">
        <f>+'Q31'!G11/'Q6'!H11*100</f>
        <v>24.905511811023622</v>
      </c>
      <c r="H11" s="115">
        <f>+'Q31'!H11/'Q6'!I11*100</f>
        <v>26.575342465753426</v>
      </c>
      <c r="I11" s="115">
        <f>+'Q31'!I11/'Q6'!J11*100</f>
        <v>43.349465954606146</v>
      </c>
      <c r="J11" s="115">
        <f>+'Q31'!J11/'Q6'!K11*100</f>
        <v>64.730553137611778</v>
      </c>
      <c r="K11" s="115">
        <f>+'Q31'!K11/'Q6'!L11*100</f>
        <v>41.659219541257073</v>
      </c>
      <c r="L11" s="115">
        <f>+'Q31'!L11/'Q6'!M11*100</f>
        <v>59.090909090909093</v>
      </c>
    </row>
    <row r="12" spans="2:12" s="100" customFormat="1" ht="14.1" hidden="1" customHeight="1" outlineLevel="1" x14ac:dyDescent="0.25">
      <c r="B12" s="101" t="s">
        <v>293</v>
      </c>
      <c r="C12" s="115">
        <f>+'Q31'!C12/'Q6'!D12*100</f>
        <v>49.064171122994651</v>
      </c>
      <c r="D12" s="115">
        <f>+'Q31'!D12/'Q6'!E12*100</f>
        <v>66.801292407108235</v>
      </c>
      <c r="E12" s="115">
        <f>+'Q31'!E12/'Q6'!F12*100</f>
        <v>63.434782608695649</v>
      </c>
      <c r="F12" s="115">
        <f>+'Q31'!F12/'Q6'!G12*100</f>
        <v>48.593200468933176</v>
      </c>
      <c r="G12" s="115">
        <f>+'Q31'!G12/'Q6'!H12*100</f>
        <v>39.175257731958766</v>
      </c>
      <c r="H12" s="115">
        <f>+'Q31'!H12/'Q6'!I12*100</f>
        <v>25.456919060052218</v>
      </c>
      <c r="I12" s="115">
        <f>+'Q31'!I12/'Q6'!J12*100</f>
        <v>55.76407506702413</v>
      </c>
      <c r="J12" s="115">
        <f>+'Q31'!J12/'Q6'!K12*100</f>
        <v>61.476969927674155</v>
      </c>
      <c r="K12" s="115">
        <f>+'Q31'!K12/'Q6'!L12*100</f>
        <v>29.446854663774403</v>
      </c>
      <c r="L12" s="115">
        <f>+'Q31'!L12/'Q6'!M12*100</f>
        <v>50</v>
      </c>
    </row>
    <row r="13" spans="2:12" s="100" customFormat="1" ht="14.1" hidden="1" customHeight="1" outlineLevel="1" x14ac:dyDescent="0.25">
      <c r="B13" s="101" t="s">
        <v>294</v>
      </c>
      <c r="C13" s="158" t="s">
        <v>100</v>
      </c>
      <c r="D13" s="115">
        <f>+'Q31'!D13/'Q6'!E13*100</f>
        <v>67.741935483870961</v>
      </c>
      <c r="E13" s="115">
        <f>+'Q31'!E13/'Q6'!F13*100</f>
        <v>66.666666666666657</v>
      </c>
      <c r="F13" s="115">
        <f>+'Q31'!F13/'Q6'!G13*100</f>
        <v>63.157894736842103</v>
      </c>
      <c r="G13" s="158" t="s">
        <v>100</v>
      </c>
      <c r="H13" s="158" t="s">
        <v>100</v>
      </c>
      <c r="I13" s="115">
        <f>+'Q31'!I13/'Q6'!J13*100</f>
        <v>73.118279569892479</v>
      </c>
      <c r="J13" s="115">
        <f>+'Q31'!J13/'Q6'!K13*100</f>
        <v>65.425531914893625</v>
      </c>
      <c r="K13" s="115">
        <f>+'Q31'!K13/'Q6'!L13*100</f>
        <v>100</v>
      </c>
      <c r="L13" s="115">
        <f>+'Q31'!L13/'Q6'!M13*100</f>
        <v>25</v>
      </c>
    </row>
    <row r="14" spans="2:12" s="100" customFormat="1" ht="14.1" hidden="1" customHeight="1" outlineLevel="1" x14ac:dyDescent="0.25">
      <c r="B14" s="101" t="s">
        <v>295</v>
      </c>
      <c r="C14" s="115">
        <f>+'Q31'!C14/'Q6'!D14*100</f>
        <v>40.72620215897939</v>
      </c>
      <c r="D14" s="115">
        <f>+'Q31'!D14/'Q6'!E14*100</f>
        <v>57.478005865102645</v>
      </c>
      <c r="E14" s="115">
        <f>+'Q31'!E14/'Q6'!F14*100</f>
        <v>56.46834061135371</v>
      </c>
      <c r="F14" s="115">
        <f>+'Q31'!F14/'Q6'!G14*100</f>
        <v>47.279236276849637</v>
      </c>
      <c r="G14" s="115">
        <f>+'Q31'!G14/'Q6'!H14*100</f>
        <v>36.851211072664356</v>
      </c>
      <c r="H14" s="115">
        <f>+'Q31'!H14/'Q6'!I14*100</f>
        <v>14.285714285714285</v>
      </c>
      <c r="I14" s="115">
        <f>+'Q31'!I14/'Q6'!J14*100</f>
        <v>32.432070673269976</v>
      </c>
      <c r="J14" s="115">
        <f>+'Q31'!J14/'Q6'!K14*100</f>
        <v>46.467090011087592</v>
      </c>
      <c r="K14" s="115">
        <f>+'Q31'!K14/'Q6'!L14*100</f>
        <v>38.838475499092553</v>
      </c>
      <c r="L14" s="115">
        <f>+'Q31'!L14/'Q6'!M14*100</f>
        <v>60</v>
      </c>
    </row>
    <row r="15" spans="2:12" s="100" customFormat="1" ht="14.1" hidden="1" customHeight="1" outlineLevel="1" x14ac:dyDescent="0.25">
      <c r="B15" s="101" t="s">
        <v>296</v>
      </c>
      <c r="C15" s="115">
        <f>+'Q31'!C15/'Q6'!D15*100</f>
        <v>25.675675675675674</v>
      </c>
      <c r="D15" s="115">
        <f>+'Q31'!D15/'Q6'!E15*100</f>
        <v>41.76904176904177</v>
      </c>
      <c r="E15" s="115">
        <f>+'Q31'!E15/'Q6'!F15*100</f>
        <v>41.63961038961039</v>
      </c>
      <c r="F15" s="115">
        <f>+'Q31'!F15/'Q6'!G15*100</f>
        <v>39.697972693421598</v>
      </c>
      <c r="G15" s="115">
        <f>+'Q31'!G15/'Q6'!H15*100</f>
        <v>25.699067909454058</v>
      </c>
      <c r="H15" s="115">
        <f>+'Q31'!H15/'Q6'!I15*100</f>
        <v>40</v>
      </c>
      <c r="I15" s="115">
        <f>+'Q31'!I15/'Q6'!J15*100</f>
        <v>28.65998809759968</v>
      </c>
      <c r="J15" s="115">
        <f>+'Q31'!J15/'Q6'!K15*100</f>
        <v>27.32285145133751</v>
      </c>
      <c r="K15" s="115">
        <f>+'Q31'!K15/'Q6'!L15*100</f>
        <v>33.132140547531797</v>
      </c>
      <c r="L15" s="115">
        <f>+'Q31'!L15/'Q6'!M15*100</f>
        <v>50</v>
      </c>
    </row>
    <row r="16" spans="2:12" s="100" customFormat="1" ht="14.1" hidden="1" customHeight="1" outlineLevel="1" x14ac:dyDescent="0.25">
      <c r="B16" s="101" t="s">
        <v>297</v>
      </c>
      <c r="C16" s="115">
        <f>+'Q31'!C16/'Q6'!D16*100</f>
        <v>29.629629629629626</v>
      </c>
      <c r="D16" s="115">
        <f>+'Q31'!D16/'Q6'!E16*100</f>
        <v>56.465517241379317</v>
      </c>
      <c r="E16" s="115">
        <f>+'Q31'!E16/'Q6'!F16*100</f>
        <v>42.008078476630125</v>
      </c>
      <c r="F16" s="115">
        <f>+'Q31'!F16/'Q6'!G16*100</f>
        <v>40.131578947368425</v>
      </c>
      <c r="G16" s="115">
        <f>+'Q31'!G16/'Q6'!H16*100</f>
        <v>22.564102564102566</v>
      </c>
      <c r="H16" s="158" t="s">
        <v>100</v>
      </c>
      <c r="I16" s="115">
        <f>+'Q31'!I16/'Q6'!J16*100</f>
        <v>38.833926189417518</v>
      </c>
      <c r="J16" s="115">
        <f>+'Q31'!J16/'Q6'!K16*100</f>
        <v>26.797559034226587</v>
      </c>
      <c r="K16" s="115">
        <f>+'Q31'!K16/'Q6'!L16*100</f>
        <v>31.176006314127864</v>
      </c>
      <c r="L16" s="115">
        <f>+'Q31'!L16/'Q6'!M16*100</f>
        <v>50</v>
      </c>
    </row>
    <row r="17" spans="2:12" s="100" customFormat="1" ht="14.1" hidden="1" customHeight="1" outlineLevel="1" x14ac:dyDescent="0.25">
      <c r="B17" s="101" t="s">
        <v>298</v>
      </c>
      <c r="C17" s="115">
        <f>+'Q31'!C17/'Q6'!D17*100</f>
        <v>40.366972477064223</v>
      </c>
      <c r="D17" s="115">
        <f>+'Q31'!D17/'Q6'!E17*100</f>
        <v>59.227053140096622</v>
      </c>
      <c r="E17" s="115">
        <f>+'Q31'!E17/'Q6'!F17*100</f>
        <v>55.457380457380459</v>
      </c>
      <c r="F17" s="115">
        <f>+'Q31'!F17/'Q6'!G17*100</f>
        <v>47.048611111111107</v>
      </c>
      <c r="G17" s="115">
        <f>+'Q31'!G17/'Q6'!H17*100</f>
        <v>38.245614035087719</v>
      </c>
      <c r="H17" s="115">
        <f>+'Q31'!H17/'Q6'!I17*100</f>
        <v>25.850340136054424</v>
      </c>
      <c r="I17" s="115">
        <f>+'Q31'!I17/'Q6'!J17*100</f>
        <v>46.279740447007931</v>
      </c>
      <c r="J17" s="115">
        <f>+'Q31'!J17/'Q6'!K17*100</f>
        <v>49.846625766871163</v>
      </c>
      <c r="K17" s="115">
        <f>+'Q31'!K17/'Q6'!L17*100</f>
        <v>46.078109616015759</v>
      </c>
      <c r="L17" s="115">
        <f>+'Q31'!L17/'Q6'!M17*100</f>
        <v>12.5</v>
      </c>
    </row>
    <row r="18" spans="2:12" s="100" customFormat="1" ht="14.1" hidden="1" customHeight="1" outlineLevel="1" x14ac:dyDescent="0.25">
      <c r="B18" s="101" t="s">
        <v>299</v>
      </c>
      <c r="C18" s="115">
        <f>+'Q31'!C18/'Q6'!D18*100</f>
        <v>62.773722627737229</v>
      </c>
      <c r="D18" s="115">
        <f>+'Q31'!D18/'Q6'!E18*100</f>
        <v>81.486676016830302</v>
      </c>
      <c r="E18" s="115">
        <f>+'Q31'!E18/'Q6'!F18*100</f>
        <v>82.74818401937047</v>
      </c>
      <c r="F18" s="115">
        <f>+'Q31'!F18/'Q6'!G18*100</f>
        <v>71.151776103336914</v>
      </c>
      <c r="G18" s="115">
        <f>+'Q31'!G18/'Q6'!H18*100</f>
        <v>51.769911504424783</v>
      </c>
      <c r="H18" s="158" t="s">
        <v>100</v>
      </c>
      <c r="I18" s="115">
        <f>+'Q31'!I18/'Q6'!J18*100</f>
        <v>61.805101373446703</v>
      </c>
      <c r="J18" s="115">
        <f>+'Q31'!J18/'Q6'!K18*100</f>
        <v>74.61193515005175</v>
      </c>
      <c r="K18" s="115">
        <f>+'Q31'!K18/'Q6'!L18*100</f>
        <v>56.005895357406047</v>
      </c>
      <c r="L18" s="115">
        <f>+'Q31'!L18/'Q6'!M18*100</f>
        <v>100</v>
      </c>
    </row>
    <row r="19" spans="2:12" s="100" customFormat="1" ht="14.1" hidden="1" customHeight="1" outlineLevel="1" x14ac:dyDescent="0.25">
      <c r="B19" s="101" t="s">
        <v>300</v>
      </c>
      <c r="C19" s="115">
        <f>+'Q31'!C19/'Q6'!D19*100</f>
        <v>31.648351648351646</v>
      </c>
      <c r="D19" s="115">
        <f>+'Q31'!D19/'Q6'!E19*100</f>
        <v>45.501285347043705</v>
      </c>
      <c r="E19" s="115">
        <f>+'Q31'!E19/'Q6'!F19*100</f>
        <v>40.420168067226889</v>
      </c>
      <c r="F19" s="115">
        <f>+'Q31'!F19/'Q6'!G19*100</f>
        <v>42.340565417488499</v>
      </c>
      <c r="G19" s="115">
        <f>+'Q31'!G19/'Q6'!H19*100</f>
        <v>36.065573770491802</v>
      </c>
      <c r="H19" s="158" t="s">
        <v>100</v>
      </c>
      <c r="I19" s="115">
        <f>+'Q31'!I19/'Q6'!J19*100</f>
        <v>34.643492000790047</v>
      </c>
      <c r="J19" s="115">
        <f>+'Q31'!J19/'Q6'!K19*100</f>
        <v>41.223832528180353</v>
      </c>
      <c r="K19" s="115">
        <f>+'Q31'!K19/'Q6'!L19*100</f>
        <v>35.416666666666671</v>
      </c>
      <c r="L19" s="158" t="s">
        <v>100</v>
      </c>
    </row>
    <row r="20" spans="2:12" s="100" customFormat="1" ht="14.1" hidden="1" customHeight="1" outlineLevel="1" x14ac:dyDescent="0.25">
      <c r="B20" s="101" t="s">
        <v>301</v>
      </c>
      <c r="C20" s="115">
        <f>+'Q31'!C20/'Q6'!D20*100</f>
        <v>62.745098039215684</v>
      </c>
      <c r="D20" s="115">
        <f>+'Q31'!D20/'Q6'!E20*100</f>
        <v>72.392638036809814</v>
      </c>
      <c r="E20" s="115">
        <f>+'Q31'!E20/'Q6'!F20*100</f>
        <v>74.342105263157904</v>
      </c>
      <c r="F20" s="115">
        <f>+'Q31'!F20/'Q6'!G20*100</f>
        <v>71.171171171171167</v>
      </c>
      <c r="G20" s="115">
        <f>+'Q31'!G20/'Q6'!H20*100</f>
        <v>72.727272727272734</v>
      </c>
      <c r="H20" s="158" t="s">
        <v>100</v>
      </c>
      <c r="I20" s="115">
        <f>+'Q31'!I20/'Q6'!J20*100</f>
        <v>47.619047619047613</v>
      </c>
      <c r="J20" s="115">
        <f>+'Q31'!J20/'Q6'!K20*100</f>
        <v>73.626373626373635</v>
      </c>
      <c r="K20" s="115">
        <f>+'Q31'!K20/'Q6'!L20*100</f>
        <v>88.764044943820224</v>
      </c>
      <c r="L20" s="158" t="s">
        <v>100</v>
      </c>
    </row>
    <row r="21" spans="2:12" s="100" customFormat="1" ht="14.1" hidden="1" customHeight="1" outlineLevel="1" x14ac:dyDescent="0.25">
      <c r="B21" s="101" t="s">
        <v>302</v>
      </c>
      <c r="C21" s="115">
        <f>+'Q31'!C21/'Q6'!D21*100</f>
        <v>56.84210526315789</v>
      </c>
      <c r="D21" s="115">
        <f>+'Q31'!D21/'Q6'!E21*100</f>
        <v>77.892695539754371</v>
      </c>
      <c r="E21" s="115">
        <f>+'Q31'!E21/'Q6'!F21*100</f>
        <v>80.005977286312017</v>
      </c>
      <c r="F21" s="115">
        <f>+'Q31'!F21/'Q6'!G21*100</f>
        <v>66.248693834900735</v>
      </c>
      <c r="G21" s="115">
        <f>+'Q31'!G21/'Q6'!H21*100</f>
        <v>65.535524920466599</v>
      </c>
      <c r="H21" s="115">
        <f>+'Q31'!H21/'Q6'!I21*100</f>
        <v>50</v>
      </c>
      <c r="I21" s="115">
        <f>+'Q31'!I21/'Q6'!J21*100</f>
        <v>63.05609284332688</v>
      </c>
      <c r="J21" s="115">
        <f>+'Q31'!J21/'Q6'!K21*100</f>
        <v>74.92977528089888</v>
      </c>
      <c r="K21" s="115">
        <f>+'Q31'!K21/'Q6'!L21*100</f>
        <v>59.120734908136484</v>
      </c>
      <c r="L21" s="115">
        <f>+'Q31'!L21/'Q6'!M21*100</f>
        <v>84.615384615384613</v>
      </c>
    </row>
    <row r="22" spans="2:12" s="100" customFormat="1" ht="14.1" hidden="1" customHeight="1" outlineLevel="1" x14ac:dyDescent="0.25">
      <c r="B22" s="101" t="s">
        <v>303</v>
      </c>
      <c r="C22" s="115">
        <f>+'Q31'!C22/'Q6'!D22*100</f>
        <v>73.465346534653463</v>
      </c>
      <c r="D22" s="115">
        <f>+'Q31'!D22/'Q6'!E22*100</f>
        <v>86.900642609985169</v>
      </c>
      <c r="E22" s="115">
        <f>+'Q31'!E22/'Q6'!F22*100</f>
        <v>86.50593738754948</v>
      </c>
      <c r="F22" s="115">
        <f>+'Q31'!F22/'Q6'!G22*100</f>
        <v>77.364185110663982</v>
      </c>
      <c r="G22" s="115">
        <f>+'Q31'!G22/'Q6'!H22*100</f>
        <v>85.256410256410248</v>
      </c>
      <c r="H22" s="115">
        <f>+'Q31'!H22/'Q6'!I22*100</f>
        <v>33.333333333333329</v>
      </c>
      <c r="I22" s="115">
        <f>+'Q31'!I22/'Q6'!J22*100</f>
        <v>79.938271604938265</v>
      </c>
      <c r="J22" s="115">
        <f>+'Q31'!J22/'Q6'!K22*100</f>
        <v>78.927911275415894</v>
      </c>
      <c r="K22" s="115">
        <f>+'Q31'!K22/'Q6'!L22*100</f>
        <v>68.725868725868722</v>
      </c>
      <c r="L22" s="115">
        <f>+'Q31'!L22/'Q6'!M22*100</f>
        <v>80.769230769230774</v>
      </c>
    </row>
    <row r="23" spans="2:12" s="100" customFormat="1" ht="14.1" hidden="1" customHeight="1" outlineLevel="1" x14ac:dyDescent="0.25">
      <c r="B23" s="101" t="s">
        <v>304</v>
      </c>
      <c r="C23" s="115">
        <f>+'Q31'!C23/'Q6'!D23*100</f>
        <v>55.278766310794779</v>
      </c>
      <c r="D23" s="115">
        <f>+'Q31'!D23/'Q6'!E23*100</f>
        <v>68.013245033112582</v>
      </c>
      <c r="E23" s="115">
        <f>+'Q31'!E23/'Q6'!F23*100</f>
        <v>67.585301837270336</v>
      </c>
      <c r="F23" s="115">
        <f>+'Q31'!F23/'Q6'!G23*100</f>
        <v>56.139198949441891</v>
      </c>
      <c r="G23" s="115">
        <f>+'Q31'!G23/'Q6'!H23*100</f>
        <v>51.690821256038646</v>
      </c>
      <c r="H23" s="115">
        <f>+'Q31'!H23/'Q6'!I23*100</f>
        <v>100</v>
      </c>
      <c r="I23" s="115">
        <f>+'Q31'!I23/'Q6'!J23*100</f>
        <v>62.330754352030951</v>
      </c>
      <c r="J23" s="115">
        <f>+'Q31'!J23/'Q6'!K23*100</f>
        <v>65.499360704645554</v>
      </c>
      <c r="K23" s="115">
        <f>+'Q31'!K23/'Q6'!L23*100</f>
        <v>51.910269891342445</v>
      </c>
      <c r="L23" s="115">
        <f>+'Q31'!L23/'Q6'!M23*100</f>
        <v>80</v>
      </c>
    </row>
    <row r="24" spans="2:12" s="100" customFormat="1" ht="14.1" hidden="1" customHeight="1" outlineLevel="1" x14ac:dyDescent="0.25">
      <c r="B24" s="101" t="s">
        <v>305</v>
      </c>
      <c r="C24" s="115">
        <f>+'Q31'!C24/'Q6'!D24*100</f>
        <v>36.598890942698709</v>
      </c>
      <c r="D24" s="115">
        <f>+'Q31'!D24/'Q6'!E24*100</f>
        <v>54.587155963302749</v>
      </c>
      <c r="E24" s="115">
        <f>+'Q31'!E24/'Q6'!F24*100</f>
        <v>53.560709413369715</v>
      </c>
      <c r="F24" s="115">
        <f>+'Q31'!F24/'Q6'!G24*100</f>
        <v>41.982272360999197</v>
      </c>
      <c r="G24" s="115">
        <f>+'Q31'!G24/'Q6'!H24*100</f>
        <v>48.961424332344208</v>
      </c>
      <c r="H24" s="115">
        <f>+'Q31'!H24/'Q6'!I24*100</f>
        <v>22.222222222222221</v>
      </c>
      <c r="I24" s="115">
        <f>+'Q31'!I24/'Q6'!J24*100</f>
        <v>36.379059621909846</v>
      </c>
      <c r="J24" s="115">
        <f>+'Q31'!J24/'Q6'!K24*100</f>
        <v>48.107414535789573</v>
      </c>
      <c r="K24" s="115">
        <f>+'Q31'!K24/'Q6'!L24*100</f>
        <v>48.376353039134059</v>
      </c>
      <c r="L24" s="115">
        <f>+'Q31'!L24/'Q6'!M24*100</f>
        <v>62.5</v>
      </c>
    </row>
    <row r="25" spans="2:12" s="100" customFormat="1" ht="14.1" hidden="1" customHeight="1" outlineLevel="1" x14ac:dyDescent="0.25">
      <c r="B25" s="101" t="s">
        <v>306</v>
      </c>
      <c r="C25" s="115">
        <f>+'Q31'!C25/'Q6'!D25*100</f>
        <v>55.691056910569102</v>
      </c>
      <c r="D25" s="115">
        <f>+'Q31'!D25/'Q6'!E25*100</f>
        <v>80.492424242424249</v>
      </c>
      <c r="E25" s="115">
        <f>+'Q31'!E25/'Q6'!F25*100</f>
        <v>76.46520146520146</v>
      </c>
      <c r="F25" s="115">
        <f>+'Q31'!F25/'Q6'!G25*100</f>
        <v>67.152466367713004</v>
      </c>
      <c r="G25" s="115">
        <f>+'Q31'!G25/'Q6'!H25*100</f>
        <v>37.820512820512818</v>
      </c>
      <c r="H25" s="158" t="s">
        <v>100</v>
      </c>
      <c r="I25" s="115">
        <f>+'Q31'!I25/'Q6'!J25*100</f>
        <v>64.636608344549131</v>
      </c>
      <c r="J25" s="115">
        <f>+'Q31'!J25/'Q6'!K25*100</f>
        <v>71.946230274693164</v>
      </c>
      <c r="K25" s="115">
        <f>+'Q31'!K25/'Q6'!L25*100</f>
        <v>57.482337829158638</v>
      </c>
      <c r="L25" s="115">
        <f>+'Q31'!L25/'Q6'!M25*100</f>
        <v>50</v>
      </c>
    </row>
    <row r="26" spans="2:12" s="100" customFormat="1" ht="14.1" hidden="1" customHeight="1" outlineLevel="1" x14ac:dyDescent="0.25">
      <c r="B26" s="101" t="s">
        <v>307</v>
      </c>
      <c r="C26" s="115">
        <f>+'Q31'!C26/'Q6'!D26*100</f>
        <v>34.657927079065956</v>
      </c>
      <c r="D26" s="115">
        <f>+'Q31'!D26/'Q6'!E26*100</f>
        <v>53.335037055967291</v>
      </c>
      <c r="E26" s="115">
        <f>+'Q31'!E26/'Q6'!F26*100</f>
        <v>53.467885816235508</v>
      </c>
      <c r="F26" s="115">
        <f>+'Q31'!F26/'Q6'!G26*100</f>
        <v>40.439706862091938</v>
      </c>
      <c r="G26" s="115">
        <f>+'Q31'!G26/'Q6'!H26*100</f>
        <v>35.990888382687928</v>
      </c>
      <c r="H26" s="115">
        <f>+'Q31'!H26/'Q6'!I26*100</f>
        <v>10</v>
      </c>
      <c r="I26" s="115">
        <f>+'Q31'!I26/'Q6'!J26*100</f>
        <v>36.570754716981128</v>
      </c>
      <c r="J26" s="115">
        <f>+'Q31'!J26/'Q6'!K26*100</f>
        <v>49.285628526833953</v>
      </c>
      <c r="K26" s="115">
        <f>+'Q31'!K26/'Q6'!L26*100</f>
        <v>48.761287335031255</v>
      </c>
      <c r="L26" s="115">
        <f>+'Q31'!L26/'Q6'!M26*100</f>
        <v>50</v>
      </c>
    </row>
    <row r="27" spans="2:12" s="100" customFormat="1" ht="14.1" hidden="1" customHeight="1" outlineLevel="1" x14ac:dyDescent="0.25">
      <c r="B27" s="101" t="s">
        <v>308</v>
      </c>
      <c r="C27" s="115">
        <f>+'Q31'!C27/'Q6'!D27*100</f>
        <v>57.857142857142861</v>
      </c>
      <c r="D27" s="115">
        <f>+'Q31'!D27/'Q6'!E27*100</f>
        <v>83.852970134558575</v>
      </c>
      <c r="E27" s="115">
        <f>+'Q31'!E27/'Q6'!F27*100</f>
        <v>81.835564053537283</v>
      </c>
      <c r="F27" s="115">
        <f>+'Q31'!F27/'Q6'!G27*100</f>
        <v>70.307443365695789</v>
      </c>
      <c r="G27" s="115">
        <f>+'Q31'!G27/'Q6'!H27*100</f>
        <v>57.692307692307686</v>
      </c>
      <c r="H27" s="158" t="s">
        <v>100</v>
      </c>
      <c r="I27" s="115">
        <f>+'Q31'!I27/'Q6'!J27*100</f>
        <v>62.055335968379445</v>
      </c>
      <c r="J27" s="115">
        <f>+'Q31'!J27/'Q6'!K27*100</f>
        <v>78.486707566462172</v>
      </c>
      <c r="K27" s="115">
        <f>+'Q31'!K27/'Q6'!L27*100</f>
        <v>59.584295612009242</v>
      </c>
      <c r="L27" s="115">
        <f>+'Q31'!L27/'Q6'!M27*100</f>
        <v>100</v>
      </c>
    </row>
    <row r="28" spans="2:12" s="100" customFormat="1" ht="14.1" hidden="1" customHeight="1" outlineLevel="1" x14ac:dyDescent="0.25">
      <c r="B28" s="101" t="s">
        <v>309</v>
      </c>
      <c r="C28" s="115">
        <f>+'Q31'!C28/'Q6'!D28*100</f>
        <v>50.70754716981132</v>
      </c>
      <c r="D28" s="115">
        <f>+'Q31'!D28/'Q6'!E28*100</f>
        <v>72.428971588635449</v>
      </c>
      <c r="E28" s="115">
        <f>+'Q31'!E28/'Q6'!F28*100</f>
        <v>68.862612612612622</v>
      </c>
      <c r="F28" s="115">
        <f>+'Q31'!F28/'Q6'!G28*100</f>
        <v>61.789421651013342</v>
      </c>
      <c r="G28" s="115">
        <f>+'Q31'!G28/'Q6'!H28*100</f>
        <v>48.484848484848484</v>
      </c>
      <c r="H28" s="115">
        <f>+'Q31'!H28/'Q6'!I28*100</f>
        <v>57.142857142857139</v>
      </c>
      <c r="I28" s="115">
        <f>+'Q31'!I28/'Q6'!J28*100</f>
        <v>49.540396710208029</v>
      </c>
      <c r="J28" s="115">
        <f>+'Q31'!J28/'Q6'!K28*100</f>
        <v>67.264573991031398</v>
      </c>
      <c r="K28" s="115">
        <f>+'Q31'!K28/'Q6'!L28*100</f>
        <v>64.888535031847141</v>
      </c>
      <c r="L28" s="115">
        <f>+'Q31'!L28/'Q6'!M28*100</f>
        <v>85.714285714285708</v>
      </c>
    </row>
    <row r="29" spans="2:12" s="100" customFormat="1" ht="14.1" hidden="1" customHeight="1" outlineLevel="1" x14ac:dyDescent="0.25">
      <c r="B29" s="101" t="s">
        <v>310</v>
      </c>
      <c r="C29" s="115">
        <f>+'Q31'!C29/'Q6'!D29*100</f>
        <v>44.761904761904766</v>
      </c>
      <c r="D29" s="115">
        <f>+'Q31'!D29/'Q6'!E29*100</f>
        <v>64.149139579349907</v>
      </c>
      <c r="E29" s="115">
        <f>+'Q31'!E29/'Q6'!F29*100</f>
        <v>60.601719197707737</v>
      </c>
      <c r="F29" s="115">
        <f>+'Q31'!F29/'Q6'!G29*100</f>
        <v>54.811715481171554</v>
      </c>
      <c r="G29" s="115">
        <f>+'Q31'!G29/'Q6'!H29*100</f>
        <v>49.214659685863879</v>
      </c>
      <c r="H29" s="115">
        <f>+'Q31'!H29/'Q6'!I29*100</f>
        <v>100</v>
      </c>
      <c r="I29" s="115">
        <f>+'Q31'!I29/'Q6'!J29*100</f>
        <v>52.813709231619676</v>
      </c>
      <c r="J29" s="115">
        <f>+'Q31'!J29/'Q6'!K29*100</f>
        <v>68.279430789133244</v>
      </c>
      <c r="K29" s="115">
        <f>+'Q31'!K29/'Q6'!L29*100</f>
        <v>49.542609532980258</v>
      </c>
      <c r="L29" s="115">
        <f>+'Q31'!L29/'Q6'!M29*100</f>
        <v>80</v>
      </c>
    </row>
    <row r="30" spans="2:12" s="100" customFormat="1" ht="14.1" hidden="1" customHeight="1" outlineLevel="1" x14ac:dyDescent="0.25">
      <c r="B30" s="101" t="s">
        <v>311</v>
      </c>
      <c r="C30" s="115">
        <f>+'Q31'!C30/'Q6'!D30*100</f>
        <v>66.174496644295303</v>
      </c>
      <c r="D30" s="115">
        <f>+'Q31'!D30/'Q6'!E30*100</f>
        <v>78.558718861209968</v>
      </c>
      <c r="E30" s="115">
        <f>+'Q31'!E30/'Q6'!F30*100</f>
        <v>74.951793289625911</v>
      </c>
      <c r="F30" s="115">
        <f>+'Q31'!F30/'Q6'!G30*100</f>
        <v>70.486397361912609</v>
      </c>
      <c r="G30" s="115">
        <f>+'Q31'!G30/'Q6'!H30*100</f>
        <v>58.82352941176471</v>
      </c>
      <c r="H30" s="115">
        <f>+'Q31'!H30/'Q6'!I30*100</f>
        <v>100</v>
      </c>
      <c r="I30" s="115">
        <f>+'Q31'!I30/'Q6'!J30*100</f>
        <v>61.536705103322298</v>
      </c>
      <c r="J30" s="115">
        <f>+'Q31'!J30/'Q6'!K30*100</f>
        <v>71.463305711308493</v>
      </c>
      <c r="K30" s="115">
        <f>+'Q31'!K30/'Q6'!L30*100</f>
        <v>60.678210678210675</v>
      </c>
      <c r="L30" s="115">
        <f>+'Q31'!L30/'Q6'!M30*100</f>
        <v>100</v>
      </c>
    </row>
    <row r="31" spans="2:12" s="100" customFormat="1" ht="14.1" hidden="1" customHeight="1" outlineLevel="1" x14ac:dyDescent="0.25">
      <c r="B31" s="101" t="s">
        <v>312</v>
      </c>
      <c r="C31" s="115">
        <f>+'Q31'!C31/'Q6'!D31*100</f>
        <v>54.938271604938272</v>
      </c>
      <c r="D31" s="115">
        <f>+'Q31'!D31/'Q6'!E31*100</f>
        <v>72.527472527472526</v>
      </c>
      <c r="E31" s="115">
        <f>+'Q31'!E31/'Q6'!F31*100</f>
        <v>73.589743589743591</v>
      </c>
      <c r="F31" s="115">
        <f>+'Q31'!F31/'Q6'!G31*100</f>
        <v>68.389955686853767</v>
      </c>
      <c r="G31" s="115">
        <f>+'Q31'!G31/'Q6'!H31*100</f>
        <v>56.81818181818182</v>
      </c>
      <c r="H31" s="158" t="s">
        <v>100</v>
      </c>
      <c r="I31" s="115">
        <f>+'Q31'!I31/'Q6'!J31*100</f>
        <v>49.709020368574194</v>
      </c>
      <c r="J31" s="115">
        <f>+'Q31'!J31/'Q6'!K31*100</f>
        <v>76.845806127574079</v>
      </c>
      <c r="K31" s="115">
        <f>+'Q31'!K31/'Q6'!L31*100</f>
        <v>65.699658703071677</v>
      </c>
      <c r="L31" s="115">
        <f>+'Q31'!L31/'Q6'!M31*100</f>
        <v>33.333333333333329</v>
      </c>
    </row>
    <row r="32" spans="2:12" s="100" customFormat="1" ht="14.1" hidden="1" customHeight="1" outlineLevel="1" x14ac:dyDescent="0.25">
      <c r="B32" s="101" t="s">
        <v>313</v>
      </c>
      <c r="C32" s="115">
        <f>+'Q31'!C32/'Q6'!D32*100</f>
        <v>21.229698375870072</v>
      </c>
      <c r="D32" s="115">
        <f>+'Q31'!D32/'Q6'!E32*100</f>
        <v>36.353211009174316</v>
      </c>
      <c r="E32" s="115">
        <f>+'Q31'!E32/'Q6'!F32*100</f>
        <v>43.049932523616732</v>
      </c>
      <c r="F32" s="115">
        <f>+'Q31'!F32/'Q6'!G32*100</f>
        <v>25.916968964127367</v>
      </c>
      <c r="G32" s="115">
        <f>+'Q31'!G32/'Q6'!H32*100</f>
        <v>25.636363636363633</v>
      </c>
      <c r="H32" s="115">
        <f>+'Q31'!H32/'Q6'!I32*100</f>
        <v>50</v>
      </c>
      <c r="I32" s="115">
        <f>+'Q31'!I32/'Q6'!J32*100</f>
        <v>27.545739046701971</v>
      </c>
      <c r="J32" s="115">
        <f>+'Q31'!J32/'Q6'!K32*100</f>
        <v>35.147392290249435</v>
      </c>
      <c r="K32" s="115">
        <f>+'Q31'!K32/'Q6'!L32*100</f>
        <v>42.299349240780906</v>
      </c>
      <c r="L32" s="158" t="s">
        <v>100</v>
      </c>
    </row>
    <row r="33" spans="2:12" s="100" customFormat="1" ht="14.1" hidden="1" customHeight="1" outlineLevel="1" x14ac:dyDescent="0.25">
      <c r="B33" s="101" t="s">
        <v>314</v>
      </c>
      <c r="C33" s="115">
        <f>+'Q31'!C33/'Q6'!D33*100</f>
        <v>34.988713318284425</v>
      </c>
      <c r="D33" s="115">
        <f>+'Q31'!D33/'Q6'!E33*100</f>
        <v>59.488559892328396</v>
      </c>
      <c r="E33" s="115">
        <f>+'Q31'!E33/'Q6'!F33*100</f>
        <v>41.689250225835586</v>
      </c>
      <c r="F33" s="115">
        <f>+'Q31'!F33/'Q6'!G33*100</f>
        <v>49.389499389499392</v>
      </c>
      <c r="G33" s="115">
        <f>+'Q31'!G33/'Q6'!H33*100</f>
        <v>39.753086419753089</v>
      </c>
      <c r="H33" s="115">
        <f>+'Q31'!H33/'Q6'!I33*100</f>
        <v>100</v>
      </c>
      <c r="I33" s="115">
        <f>+'Q31'!I33/'Q6'!J33*100</f>
        <v>43.065911124366238</v>
      </c>
      <c r="J33" s="115">
        <f>+'Q31'!J33/'Q6'!K33*100</f>
        <v>74.783861671469737</v>
      </c>
      <c r="K33" s="115">
        <f>+'Q31'!K33/'Q6'!L33*100</f>
        <v>52.118644067796616</v>
      </c>
      <c r="L33" s="115">
        <f>+'Q31'!L33/'Q6'!M33*100</f>
        <v>94.73684210526315</v>
      </c>
    </row>
    <row r="34" spans="2:12" s="100" customFormat="1" ht="14.1" hidden="1" customHeight="1" outlineLevel="1" x14ac:dyDescent="0.25">
      <c r="B34" s="101" t="s">
        <v>315</v>
      </c>
      <c r="C34" s="115">
        <f>+'Q31'!C34/'Q6'!D34*100</f>
        <v>38.278145695364238</v>
      </c>
      <c r="D34" s="115">
        <f>+'Q31'!D34/'Q6'!E34*100</f>
        <v>54.392837157246788</v>
      </c>
      <c r="E34" s="115">
        <f>+'Q31'!E34/'Q6'!F34*100</f>
        <v>55.94484629294756</v>
      </c>
      <c r="F34" s="115">
        <f>+'Q31'!F34/'Q6'!G34*100</f>
        <v>38.784629133154603</v>
      </c>
      <c r="G34" s="115">
        <f>+'Q31'!G34/'Q6'!H34*100</f>
        <v>28.695652173913043</v>
      </c>
      <c r="H34" s="158" t="s">
        <v>100</v>
      </c>
      <c r="I34" s="115">
        <f>+'Q31'!I34/'Q6'!J34*100</f>
        <v>43.417398066881461</v>
      </c>
      <c r="J34" s="115">
        <f>+'Q31'!J34/'Q6'!K34*100</f>
        <v>42.159624413145544</v>
      </c>
      <c r="K34" s="115">
        <f>+'Q31'!K34/'Q6'!L34*100</f>
        <v>26.285714285714285</v>
      </c>
      <c r="L34" s="115">
        <f>+'Q31'!L34/'Q6'!M34*100</f>
        <v>9.5238095238095237</v>
      </c>
    </row>
    <row r="35" spans="2:12" s="1" customFormat="1" ht="14.1" customHeight="1" collapsed="1" x14ac:dyDescent="0.2">
      <c r="B35" s="102" t="s">
        <v>57</v>
      </c>
      <c r="C35" s="32">
        <f>+'Q31'!C35/'Q6'!D35*100</f>
        <v>65.634674922600624</v>
      </c>
      <c r="D35" s="32">
        <f>+'Q31'!D35/'Q6'!E35*100</f>
        <v>92.412587412587413</v>
      </c>
      <c r="E35" s="32">
        <f>+'Q31'!E35/'Q6'!F35*100</f>
        <v>84.857723577235774</v>
      </c>
      <c r="F35" s="32">
        <f>+'Q31'!F35/'Q6'!G35*100</f>
        <v>64.075630252100851</v>
      </c>
      <c r="G35" s="32">
        <f>+'Q31'!G35/'Q6'!H35*100</f>
        <v>64.285714285714292</v>
      </c>
      <c r="H35" s="144" t="s">
        <v>100</v>
      </c>
      <c r="I35" s="32">
        <f>+'Q31'!I35/'Q6'!J35*100</f>
        <v>91.894630192502532</v>
      </c>
      <c r="J35" s="32">
        <f>+'Q31'!J35/'Q6'!K35*100</f>
        <v>39.0625</v>
      </c>
      <c r="K35" s="32">
        <f>+'Q31'!K35/'Q6'!L35*100</f>
        <v>36.094674556213022</v>
      </c>
      <c r="L35" s="32">
        <f>+'Q31'!L35/'Q6'!M35*100</f>
        <v>70.588235294117652</v>
      </c>
    </row>
    <row r="36" spans="2:12" s="1" customFormat="1" ht="14.1" customHeight="1" x14ac:dyDescent="0.2">
      <c r="B36" s="102" t="s">
        <v>58</v>
      </c>
      <c r="C36" s="32">
        <f>+'Q31'!C36/'Q6'!D36*100</f>
        <v>64.612954186413901</v>
      </c>
      <c r="D36" s="32">
        <f>+'Q31'!D36/'Q6'!E36*100</f>
        <v>81.652046783625735</v>
      </c>
      <c r="E36" s="32">
        <f>+'Q31'!E36/'Q6'!F36*100</f>
        <v>74.587912087912088</v>
      </c>
      <c r="F36" s="32">
        <f>+'Q31'!F36/'Q6'!G36*100</f>
        <v>61.069203017382748</v>
      </c>
      <c r="G36" s="32">
        <f>+'Q31'!G36/'Q6'!H36*100</f>
        <v>62.707838479809972</v>
      </c>
      <c r="H36" s="32">
        <f>+'Q31'!H36/'Q6'!I36*100</f>
        <v>63.548387096774192</v>
      </c>
      <c r="I36" s="32">
        <f>+'Q31'!I36/'Q6'!J36*100</f>
        <v>54.591137505710371</v>
      </c>
      <c r="J36" s="32">
        <f>+'Q31'!J36/'Q6'!K36*100</f>
        <v>68.160231261614697</v>
      </c>
      <c r="K36" s="32">
        <f>+'Q31'!K36/'Q6'!L36*100</f>
        <v>64.907407407407405</v>
      </c>
      <c r="L36" s="32">
        <f>+'Q31'!L36/'Q6'!M36*100</f>
        <v>50</v>
      </c>
    </row>
    <row r="37" spans="2:12" s="1" customFormat="1" ht="14.1" customHeight="1" x14ac:dyDescent="0.2">
      <c r="B37" s="104" t="s">
        <v>49</v>
      </c>
      <c r="C37" s="32">
        <f>+'Q31'!C37/'Q6'!D37*100</f>
        <v>20.60754279830094</v>
      </c>
      <c r="D37" s="32">
        <f>+'Q31'!D37/'Q6'!E37*100</f>
        <v>40.012711619575889</v>
      </c>
      <c r="E37" s="32">
        <f>+'Q31'!E37/'Q6'!F37*100</f>
        <v>38.087923341379565</v>
      </c>
      <c r="F37" s="32">
        <f>+'Q31'!F37/'Q6'!G37*100</f>
        <v>27.743450321304991</v>
      </c>
      <c r="G37" s="32">
        <f>+'Q31'!G37/'Q6'!H37*100</f>
        <v>23.531505873976506</v>
      </c>
      <c r="H37" s="32">
        <f>+'Q31'!H37/'Q6'!I37*100</f>
        <v>16.696588868940754</v>
      </c>
      <c r="I37" s="32">
        <f>+'Q31'!I37/'Q6'!J37*100</f>
        <v>24.441731989021612</v>
      </c>
      <c r="J37" s="32">
        <f>+'Q31'!J37/'Q6'!K37*100</f>
        <v>42.852987375647217</v>
      </c>
      <c r="K37" s="32">
        <f>+'Q31'!K37/'Q6'!L37*100</f>
        <v>20.863457021004859</v>
      </c>
      <c r="L37" s="32">
        <f>+'Q31'!L37/'Q6'!M37*100</f>
        <v>44.444444444444443</v>
      </c>
    </row>
    <row r="38" spans="2:12" s="1" customFormat="1" ht="14.1" customHeight="1" x14ac:dyDescent="0.2">
      <c r="B38" s="102" t="s">
        <v>50</v>
      </c>
      <c r="C38" s="32">
        <f>+'Q31'!C38/'Q6'!D38*100</f>
        <v>31.631133239712327</v>
      </c>
      <c r="D38" s="32">
        <f>+'Q31'!D38/'Q6'!E38*100</f>
        <v>54.492282696994309</v>
      </c>
      <c r="E38" s="32">
        <f>+'Q31'!E38/'Q6'!F38*100</f>
        <v>48.522172098159963</v>
      </c>
      <c r="F38" s="32">
        <f>+'Q31'!F38/'Q6'!G38*100</f>
        <v>34.854761847745394</v>
      </c>
      <c r="G38" s="32">
        <f>+'Q31'!G38/'Q6'!H38*100</f>
        <v>52.889085761608534</v>
      </c>
      <c r="H38" s="32">
        <f>+'Q31'!H38/'Q6'!I38*100</f>
        <v>19.883040935672515</v>
      </c>
      <c r="I38" s="32">
        <f>+'Q31'!I38/'Q6'!J38*100</f>
        <v>32.578821081598072</v>
      </c>
      <c r="J38" s="32">
        <f>+'Q31'!J38/'Q6'!K38*100</f>
        <v>30.756360415333887</v>
      </c>
      <c r="K38" s="32">
        <f>+'Q31'!K38/'Q6'!L38*100</f>
        <v>28.98977009754093</v>
      </c>
      <c r="L38" s="32">
        <f>+'Q31'!L38/'Q6'!M38*100</f>
        <v>54.069767441860463</v>
      </c>
    </row>
    <row r="39" spans="2:12" s="1" customFormat="1" ht="14.1" hidden="1" customHeight="1" outlineLevel="1" x14ac:dyDescent="0.2">
      <c r="B39" s="101" t="s">
        <v>316</v>
      </c>
      <c r="C39" s="115">
        <f>+'Q31'!C39/'Q6'!D39*100</f>
        <v>28.029850746268657</v>
      </c>
      <c r="D39" s="115">
        <f>+'Q31'!D39/'Q6'!E39*100</f>
        <v>47.08249496981891</v>
      </c>
      <c r="E39" s="115">
        <f>+'Q31'!E39/'Q6'!F39*100</f>
        <v>44.598180439727066</v>
      </c>
      <c r="F39" s="115">
        <f>+'Q31'!F39/'Q6'!G39*100</f>
        <v>32.641741988496307</v>
      </c>
      <c r="G39" s="115">
        <f>+'Q31'!G39/'Q6'!H39*100</f>
        <v>38.256337779348115</v>
      </c>
      <c r="H39" s="115">
        <f>+'Q31'!H39/'Q6'!I39*100</f>
        <v>26.315789473684209</v>
      </c>
      <c r="I39" s="115">
        <f>+'Q31'!I39/'Q6'!J39*100</f>
        <v>25.112404586804228</v>
      </c>
      <c r="J39" s="115">
        <f>+'Q31'!J39/'Q6'!K39*100</f>
        <v>14.780507450664517</v>
      </c>
      <c r="K39" s="115">
        <f>+'Q31'!K39/'Q6'!L39*100</f>
        <v>18.800620368774773</v>
      </c>
      <c r="L39" s="115">
        <f>+'Q31'!L39/'Q6'!M39*100</f>
        <v>70</v>
      </c>
    </row>
    <row r="40" spans="2:12" s="1" customFormat="1" ht="14.1" hidden="1" customHeight="1" outlineLevel="1" x14ac:dyDescent="0.2">
      <c r="B40" s="101" t="s">
        <v>317</v>
      </c>
      <c r="C40" s="115">
        <f>+'Q31'!C40/'Q6'!D40*100</f>
        <v>32.806850618458611</v>
      </c>
      <c r="D40" s="115">
        <f>+'Q31'!D40/'Q6'!E40*100</f>
        <v>61.686238154099712</v>
      </c>
      <c r="E40" s="115">
        <f>+'Q31'!E40/'Q6'!F40*100</f>
        <v>48.420924277527135</v>
      </c>
      <c r="F40" s="115">
        <f>+'Q31'!F40/'Q6'!G40*100</f>
        <v>35.188728890589864</v>
      </c>
      <c r="G40" s="115">
        <f>+'Q31'!G40/'Q6'!H40*100</f>
        <v>38.86147065214017</v>
      </c>
      <c r="H40" s="115">
        <f>+'Q31'!H40/'Q6'!I40*100</f>
        <v>22.644628099173552</v>
      </c>
      <c r="I40" s="115">
        <f>+'Q31'!I40/'Q6'!J40*100</f>
        <v>32.289034866093985</v>
      </c>
      <c r="J40" s="115">
        <f>+'Q31'!J40/'Q6'!K40*100</f>
        <v>37.31299501320035</v>
      </c>
      <c r="K40" s="115">
        <f>+'Q31'!K40/'Q6'!L40*100</f>
        <v>37.630568699223282</v>
      </c>
      <c r="L40" s="115">
        <f>+'Q31'!L40/'Q6'!M40*100</f>
        <v>60.606060606060609</v>
      </c>
    </row>
    <row r="41" spans="2:12" s="1" customFormat="1" ht="14.1" hidden="1" customHeight="1" outlineLevel="1" x14ac:dyDescent="0.2">
      <c r="B41" s="101" t="s">
        <v>318</v>
      </c>
      <c r="C41" s="115">
        <f>+'Q31'!C41/'Q6'!D41*100</f>
        <v>31.600788463533565</v>
      </c>
      <c r="D41" s="115">
        <f>+'Q31'!D41/'Q6'!E41*100</f>
        <v>46.464457342570057</v>
      </c>
      <c r="E41" s="115">
        <f>+'Q31'!E41/'Q6'!F41*100</f>
        <v>49.507305470608223</v>
      </c>
      <c r="F41" s="115">
        <f>+'Q31'!F41/'Q6'!G41*100</f>
        <v>35.531946288918398</v>
      </c>
      <c r="G41" s="115">
        <f>+'Q31'!G41/'Q6'!H41*100</f>
        <v>55.747256764949526</v>
      </c>
      <c r="H41" s="115">
        <f>+'Q31'!H41/'Q6'!I41*100</f>
        <v>14.570552147239264</v>
      </c>
      <c r="I41" s="115">
        <f>+'Q31'!I41/'Q6'!J41*100</f>
        <v>44.015342580916354</v>
      </c>
      <c r="J41" s="115">
        <f>+'Q31'!J41/'Q6'!K41*100</f>
        <v>18.91956211327939</v>
      </c>
      <c r="K41" s="115">
        <f>+'Q31'!K41/'Q6'!L41*100</f>
        <v>21.533939662821648</v>
      </c>
      <c r="L41" s="115">
        <f>+'Q31'!L41/'Q6'!M41*100</f>
        <v>20</v>
      </c>
    </row>
    <row r="42" spans="2:12" ht="14.1" customHeight="1" collapsed="1" x14ac:dyDescent="0.2">
      <c r="B42" s="10" t="s">
        <v>51</v>
      </c>
      <c r="C42" s="32">
        <f>+'Q31'!C42/'Q6'!D42*100</f>
        <v>31.514084507042256</v>
      </c>
      <c r="D42" s="32">
        <f>+'Q31'!D42/'Q6'!E42*100</f>
        <v>70.516096065406231</v>
      </c>
      <c r="E42" s="32">
        <f>+'Q31'!E42/'Q6'!F42*100</f>
        <v>61.090268738993949</v>
      </c>
      <c r="F42" s="32">
        <f>+'Q31'!F42/'Q6'!G42*100</f>
        <v>47.742802079074934</v>
      </c>
      <c r="G42" s="32">
        <f>+'Q31'!G42/'Q6'!H42*100</f>
        <v>62.070549329413929</v>
      </c>
      <c r="H42" s="32">
        <f>+'Q31'!H42/'Q6'!I42*100</f>
        <v>11.428571428571429</v>
      </c>
      <c r="I42" s="32">
        <f>+'Q31'!I42/'Q6'!J42*100</f>
        <v>60.440628543657859</v>
      </c>
      <c r="J42" s="32">
        <f>+'Q31'!J42/'Q6'!K42*100</f>
        <v>42.585740901099477</v>
      </c>
      <c r="K42" s="32">
        <f>+'Q31'!K42/'Q6'!L42*100</f>
        <v>35.48123980424144</v>
      </c>
      <c r="L42" s="32">
        <f>+'Q31'!L42/'Q6'!M42*100</f>
        <v>68.571428571428569</v>
      </c>
    </row>
    <row r="43" spans="2:12" ht="14.1" customHeight="1" x14ac:dyDescent="0.2">
      <c r="B43" s="10" t="s">
        <v>52</v>
      </c>
      <c r="C43" s="32">
        <f>+'Q31'!C43/'Q6'!D43*100</f>
        <v>28.656716417910449</v>
      </c>
      <c r="D43" s="32">
        <f>+'Q31'!D43/'Q6'!E43*100</f>
        <v>42.525865144488051</v>
      </c>
      <c r="E43" s="32">
        <f>+'Q31'!E43/'Q6'!F43*100</f>
        <v>41.982939794783036</v>
      </c>
      <c r="F43" s="32">
        <f>+'Q31'!F43/'Q6'!G43*100</f>
        <v>34.493865030674847</v>
      </c>
      <c r="G43" s="32">
        <f>+'Q31'!G43/'Q6'!H43*100</f>
        <v>29.186656812516443</v>
      </c>
      <c r="H43" s="32">
        <f>+'Q31'!H43/'Q6'!I43*100</f>
        <v>26.010928961748636</v>
      </c>
      <c r="I43" s="32">
        <f>+'Q31'!I43/'Q6'!J43*100</f>
        <v>23.86961093585699</v>
      </c>
      <c r="J43" s="32">
        <f>+'Q31'!J43/'Q6'!K43*100</f>
        <v>28.62903225806452</v>
      </c>
      <c r="K43" s="32">
        <f>+'Q31'!K43/'Q6'!L43*100</f>
        <v>24.637178066462837</v>
      </c>
      <c r="L43" s="32">
        <f>+'Q31'!L43/'Q6'!M43*100</f>
        <v>31.818181818181817</v>
      </c>
    </row>
    <row r="44" spans="2:12" ht="14.1" customHeight="1" x14ac:dyDescent="0.2">
      <c r="B44" s="10" t="s">
        <v>61</v>
      </c>
      <c r="C44" s="32">
        <f>+'Q31'!C44/'Q6'!D44*100</f>
        <v>46.619343389529725</v>
      </c>
      <c r="D44" s="32">
        <f>+'Q31'!D44/'Q6'!E44*100</f>
        <v>55.643514113542658</v>
      </c>
      <c r="E44" s="32">
        <f>+'Q31'!E44/'Q6'!F44*100</f>
        <v>50.554714045932784</v>
      </c>
      <c r="F44" s="32">
        <f>+'Q31'!F44/'Q6'!G44*100</f>
        <v>61.432325886990803</v>
      </c>
      <c r="G44" s="32">
        <f>+'Q31'!G44/'Q6'!H44*100</f>
        <v>32.563791008505468</v>
      </c>
      <c r="H44" s="144" t="s">
        <v>100</v>
      </c>
      <c r="I44" s="32">
        <f>+'Q31'!I44/'Q6'!J44*100</f>
        <v>18.852053438891637</v>
      </c>
      <c r="J44" s="32">
        <f>+'Q31'!J44/'Q6'!K44*100</f>
        <v>18.831168831168831</v>
      </c>
      <c r="K44" s="32">
        <f>+'Q31'!K44/'Q6'!L44*100</f>
        <v>41.913707073671851</v>
      </c>
      <c r="L44" s="32">
        <f>+'Q31'!L44/'Q6'!M44*100</f>
        <v>30.681818181818183</v>
      </c>
    </row>
    <row r="45" spans="2:12" ht="14.1" customHeight="1" x14ac:dyDescent="0.2">
      <c r="B45" s="10" t="s">
        <v>60</v>
      </c>
      <c r="C45" s="32">
        <f>+'Q31'!C45/'Q6'!D45*100</f>
        <v>73.981856784404556</v>
      </c>
      <c r="D45" s="32">
        <f>+'Q31'!D45/'Q6'!E45*100</f>
        <v>82.194082698193611</v>
      </c>
      <c r="E45" s="32">
        <f>+'Q31'!E45/'Q6'!F45*100</f>
        <v>73.536813922356089</v>
      </c>
      <c r="F45" s="32">
        <f>+'Q31'!F45/'Q6'!G45*100</f>
        <v>80.870688064932665</v>
      </c>
      <c r="G45" s="32">
        <f>+'Q31'!G45/'Q6'!H45*100</f>
        <v>29.197622585438339</v>
      </c>
      <c r="H45" s="144" t="s">
        <v>100</v>
      </c>
      <c r="I45" s="32">
        <f>+'Q31'!I45/'Q6'!J45*100</f>
        <v>13.989637305699482</v>
      </c>
      <c r="J45" s="32">
        <f>+'Q31'!J45/'Q6'!K45*100</f>
        <v>23.893805309734514</v>
      </c>
      <c r="K45" s="32">
        <f>+'Q31'!K45/'Q6'!L45*100</f>
        <v>31.406844106463875</v>
      </c>
      <c r="L45" s="32">
        <f>+'Q31'!L45/'Q6'!M45*100</f>
        <v>65.116279069767444</v>
      </c>
    </row>
    <row r="46" spans="2:12" ht="14.1" customHeight="1" x14ac:dyDescent="0.2">
      <c r="B46" s="10" t="s">
        <v>59</v>
      </c>
      <c r="C46" s="32">
        <f>+'Q31'!C46/'Q6'!D46*100</f>
        <v>21.9811590065658</v>
      </c>
      <c r="D46" s="32">
        <f>+'Q31'!D46/'Q6'!E46*100</f>
        <v>37.618764845605703</v>
      </c>
      <c r="E46" s="32">
        <f>+'Q31'!E46/'Q6'!F46*100</f>
        <v>26.982316029663433</v>
      </c>
      <c r="F46" s="32">
        <f>+'Q31'!F46/'Q6'!G46*100</f>
        <v>20.074028377544725</v>
      </c>
      <c r="G46" s="32">
        <f>+'Q31'!G46/'Q6'!H46*100</f>
        <v>17.267421901819429</v>
      </c>
      <c r="H46" s="32">
        <f>+'Q31'!H46/'Q6'!I46*100</f>
        <v>21.775898520084567</v>
      </c>
      <c r="I46" s="32">
        <f>+'Q31'!I46/'Q6'!J46*100</f>
        <v>21.052631578947366</v>
      </c>
      <c r="J46" s="32">
        <f>+'Q31'!J46/'Q6'!K46*100</f>
        <v>18.461538461538463</v>
      </c>
      <c r="K46" s="32">
        <f>+'Q31'!K46/'Q6'!L46*100</f>
        <v>10.340909090909092</v>
      </c>
      <c r="L46" s="32">
        <f>+'Q31'!L46/'Q6'!M46*100</f>
        <v>21.428571428571427</v>
      </c>
    </row>
    <row r="47" spans="2:12" ht="14.1" customHeight="1" x14ac:dyDescent="0.2">
      <c r="B47" s="10" t="s">
        <v>62</v>
      </c>
      <c r="C47" s="32">
        <f>+'Q31'!C47/'Q6'!D47*100</f>
        <v>41.638725901089693</v>
      </c>
      <c r="D47" s="32">
        <f>+'Q31'!D47/'Q6'!E47*100</f>
        <v>49.044642990319645</v>
      </c>
      <c r="E47" s="32">
        <f>+'Q31'!E47/'Q6'!F47*100</f>
        <v>43.635207124115446</v>
      </c>
      <c r="F47" s="32">
        <f>+'Q31'!F47/'Q6'!G47*100</f>
        <v>45.220908350419911</v>
      </c>
      <c r="G47" s="32">
        <f>+'Q31'!G47/'Q6'!H47*100</f>
        <v>29.259589652096341</v>
      </c>
      <c r="H47" s="32">
        <f>+'Q31'!H47/'Q6'!I47*100</f>
        <v>20.819112627986346</v>
      </c>
      <c r="I47" s="32">
        <f>+'Q31'!I47/'Q6'!J47*100</f>
        <v>30.929755915781627</v>
      </c>
      <c r="J47" s="32">
        <f>+'Q31'!J47/'Q6'!K47*100</f>
        <v>31.472684085510689</v>
      </c>
      <c r="K47" s="32">
        <f>+'Q31'!K47/'Q6'!L47*100</f>
        <v>28.817659510130028</v>
      </c>
      <c r="L47" s="32">
        <f>+'Q31'!L47/'Q6'!M47*100</f>
        <v>45.846645367412144</v>
      </c>
    </row>
    <row r="48" spans="2:12" ht="14.1" customHeight="1" x14ac:dyDescent="0.2">
      <c r="B48" s="10" t="s">
        <v>63</v>
      </c>
      <c r="C48" s="32">
        <f>+'Q31'!C48/'Q6'!D48*100</f>
        <v>35.601374570446737</v>
      </c>
      <c r="D48" s="32">
        <f>+'Q31'!D48/'Q6'!E48*100</f>
        <v>50.821095275989293</v>
      </c>
      <c r="E48" s="32">
        <f>+'Q31'!E48/'Q6'!F48*100</f>
        <v>47.190174916263487</v>
      </c>
      <c r="F48" s="32">
        <f>+'Q31'!F48/'Q6'!G48*100</f>
        <v>49.599595258745303</v>
      </c>
      <c r="G48" s="32">
        <f>+'Q31'!G48/'Q6'!H48*100</f>
        <v>27.307680285080178</v>
      </c>
      <c r="H48" s="32">
        <f>+'Q31'!H48/'Q6'!I48*100</f>
        <v>16.669490089784855</v>
      </c>
      <c r="I48" s="32">
        <f>+'Q31'!I48/'Q6'!J48*100</f>
        <v>21.896704788761813</v>
      </c>
      <c r="J48" s="32">
        <f>+'Q31'!J48/'Q6'!K48*100</f>
        <v>23.696960798707973</v>
      </c>
      <c r="K48" s="32">
        <f>+'Q31'!K48/'Q6'!L48*100</f>
        <v>25.549735363125443</v>
      </c>
      <c r="L48" s="32">
        <f>+'Q31'!L48/'Q6'!M48*100</f>
        <v>72.175732217573213</v>
      </c>
    </row>
    <row r="49" spans="2:12" ht="14.1" customHeight="1" x14ac:dyDescent="0.2">
      <c r="B49" s="10" t="s">
        <v>69</v>
      </c>
      <c r="C49" s="32">
        <f>+'Q31'!C49/'Q6'!D49*100</f>
        <v>54.644808743169406</v>
      </c>
      <c r="D49" s="32">
        <f>+'Q31'!D49/'Q6'!E49*100</f>
        <v>69.223631302196097</v>
      </c>
      <c r="E49" s="32">
        <f>+'Q31'!E49/'Q6'!F49*100</f>
        <v>49.472202674173118</v>
      </c>
      <c r="F49" s="32">
        <f>+'Q31'!F49/'Q6'!G49*100</f>
        <v>40.019474196689387</v>
      </c>
      <c r="G49" s="32">
        <f>+'Q31'!G49/'Q6'!H49*100</f>
        <v>25.681793088219056</v>
      </c>
      <c r="H49" s="32">
        <f>+'Q31'!H49/'Q6'!I49*100</f>
        <v>3.225806451612903</v>
      </c>
      <c r="I49" s="32">
        <f>+'Q31'!I49/'Q6'!J49*100</f>
        <v>28.40909090909091</v>
      </c>
      <c r="J49" s="32">
        <f>+'Q31'!J49/'Q6'!K49*100</f>
        <v>24.654622741764083</v>
      </c>
      <c r="K49" s="32">
        <f>+'Q31'!K49/'Q6'!L49*100</f>
        <v>36.083165660630449</v>
      </c>
      <c r="L49" s="32">
        <f>+'Q31'!L49/'Q6'!M49*100</f>
        <v>84.444444444444443</v>
      </c>
    </row>
    <row r="50" spans="2:12" ht="14.1" customHeight="1" x14ac:dyDescent="0.2">
      <c r="B50" s="10" t="s">
        <v>64</v>
      </c>
      <c r="C50" s="32">
        <f>+'Q31'!C50/'Q6'!D50*100</f>
        <v>34.798534798534796</v>
      </c>
      <c r="D50" s="32">
        <f>+'Q31'!D50/'Q6'!E50*100</f>
        <v>34.382438508331134</v>
      </c>
      <c r="E50" s="32">
        <f>+'Q31'!E50/'Q6'!F50*100</f>
        <v>41.181923522595596</v>
      </c>
      <c r="F50" s="32">
        <f>+'Q31'!F50/'Q6'!G50*100</f>
        <v>37.941268353639487</v>
      </c>
      <c r="G50" s="32">
        <f>+'Q31'!G50/'Q6'!H50*100</f>
        <v>25.976721773296763</v>
      </c>
      <c r="H50" s="32">
        <f>+'Q31'!H50/'Q6'!I50*100</f>
        <v>22.222222222222221</v>
      </c>
      <c r="I50" s="32">
        <f>+'Q31'!I50/'Q6'!J50*100</f>
        <v>27.385892116182575</v>
      </c>
      <c r="J50" s="32">
        <f>+'Q31'!J50/'Q6'!K50*100</f>
        <v>18.262806236080177</v>
      </c>
      <c r="K50" s="32">
        <f>+'Q31'!K50/'Q6'!L50*100</f>
        <v>29.034941763727122</v>
      </c>
      <c r="L50" s="32">
        <f>+'Q31'!L50/'Q6'!M50*100</f>
        <v>55.80110497237569</v>
      </c>
    </row>
    <row r="51" spans="2:12" ht="14.1" customHeight="1" x14ac:dyDescent="0.2">
      <c r="B51" s="10" t="s">
        <v>65</v>
      </c>
      <c r="C51" s="32">
        <f>+'Q31'!C51/'Q6'!D51*100</f>
        <v>39.708588957055213</v>
      </c>
      <c r="D51" s="32">
        <f>+'Q31'!D51/'Q6'!E51*100</f>
        <v>47.124620514607081</v>
      </c>
      <c r="E51" s="32">
        <f>+'Q31'!E51/'Q6'!F51*100</f>
        <v>40.179520491319238</v>
      </c>
      <c r="F51" s="32">
        <f>+'Q31'!F51/'Q6'!G51*100</f>
        <v>47.135701728198491</v>
      </c>
      <c r="G51" s="32">
        <f>+'Q31'!G51/'Q6'!H51*100</f>
        <v>37.931851072227339</v>
      </c>
      <c r="H51" s="32">
        <f>+'Q31'!H51/'Q6'!I51*100</f>
        <v>21.081081081081081</v>
      </c>
      <c r="I51" s="32">
        <f>+'Q31'!I51/'Q6'!J51*100</f>
        <v>31.56059285091543</v>
      </c>
      <c r="J51" s="32">
        <f>+'Q31'!J51/'Q6'!K51*100</f>
        <v>30.232558139534881</v>
      </c>
      <c r="K51" s="32">
        <f>+'Q31'!K51/'Q6'!L51*100</f>
        <v>33.808465822200425</v>
      </c>
      <c r="L51" s="32">
        <f>+'Q31'!L51/'Q6'!M51*100</f>
        <v>36.994219653179186</v>
      </c>
    </row>
    <row r="52" spans="2:12" ht="14.1" customHeight="1" x14ac:dyDescent="0.2">
      <c r="B52" s="10" t="s">
        <v>66</v>
      </c>
      <c r="C52" s="32">
        <f>+'Q31'!C52/'Q6'!D52*100</f>
        <v>23.825831702544033</v>
      </c>
      <c r="D52" s="32">
        <f>+'Q31'!D52/'Q6'!E52*100</f>
        <v>25.624599615631006</v>
      </c>
      <c r="E52" s="32">
        <f>+'Q31'!E52/'Q6'!F52*100</f>
        <v>23.454087774980849</v>
      </c>
      <c r="F52" s="32">
        <f>+'Q31'!F52/'Q6'!G52*100</f>
        <v>33.275762809441567</v>
      </c>
      <c r="G52" s="32">
        <f>+'Q31'!G52/'Q6'!H52*100</f>
        <v>26.624046195091772</v>
      </c>
      <c r="H52" s="32">
        <f>+'Q31'!H52/'Q6'!I52*100</f>
        <v>30.223123732251523</v>
      </c>
      <c r="I52" s="32">
        <f>+'Q31'!I52/'Q6'!J52*100</f>
        <v>24.169530355097365</v>
      </c>
      <c r="J52" s="32">
        <f>+'Q31'!J52/'Q6'!K52*100</f>
        <v>13.485113835376533</v>
      </c>
      <c r="K52" s="32">
        <f>+'Q31'!K52/'Q6'!L52*100</f>
        <v>19.693158953722335</v>
      </c>
      <c r="L52" s="32">
        <f>+'Q31'!L52/'Q6'!M52*100</f>
        <v>14.285714285714285</v>
      </c>
    </row>
    <row r="53" spans="2:12" ht="14.1" customHeight="1" x14ac:dyDescent="0.2">
      <c r="B53" s="10" t="s">
        <v>67</v>
      </c>
      <c r="C53" s="32">
        <f>+'Q31'!C53/'Q6'!D53*100</f>
        <v>26.299576434347323</v>
      </c>
      <c r="D53" s="32">
        <f>+'Q31'!D53/'Q6'!E53*100</f>
        <v>36.752605595172795</v>
      </c>
      <c r="E53" s="32">
        <f>+'Q31'!E53/'Q6'!F53*100</f>
        <v>33.896499238964992</v>
      </c>
      <c r="F53" s="32">
        <f>+'Q31'!F53/'Q6'!G53*100</f>
        <v>27.492809204218599</v>
      </c>
      <c r="G53" s="32">
        <f>+'Q31'!G53/'Q6'!H53*100</f>
        <v>24.792671166827386</v>
      </c>
      <c r="H53" s="32">
        <f>+'Q31'!H53/'Q6'!I53*100</f>
        <v>20.372093023255815</v>
      </c>
      <c r="I53" s="32">
        <f>+'Q31'!I53/'Q6'!J53*100</f>
        <v>19.646498980285521</v>
      </c>
      <c r="J53" s="32">
        <f>+'Q31'!J53/'Q6'!K53*100</f>
        <v>21.004842615012105</v>
      </c>
      <c r="K53" s="32">
        <f>+'Q31'!K53/'Q6'!L53*100</f>
        <v>22.729384436701512</v>
      </c>
      <c r="L53" s="32">
        <f>+'Q31'!L53/'Q6'!M53*100</f>
        <v>53.719008264462808</v>
      </c>
    </row>
    <row r="54" spans="2:12" ht="14.1" customHeight="1" x14ac:dyDescent="0.2">
      <c r="B54" s="88" t="s">
        <v>68</v>
      </c>
      <c r="C54" s="159" t="s">
        <v>100</v>
      </c>
      <c r="D54" s="52">
        <f>+'Q31'!D54/'Q6'!E54*100</f>
        <v>90.909090909090907</v>
      </c>
      <c r="E54" s="52">
        <f>+'Q31'!E54/'Q6'!F54*100</f>
        <v>4.7619047619047619</v>
      </c>
      <c r="F54" s="159" t="s">
        <v>100</v>
      </c>
      <c r="G54" s="159" t="s">
        <v>100</v>
      </c>
      <c r="H54" s="159" t="s">
        <v>100</v>
      </c>
      <c r="I54" s="159" t="s">
        <v>100</v>
      </c>
      <c r="J54" s="52">
        <f>+'Q31'!J54/'Q6'!K54*100</f>
        <v>11.111111111111111</v>
      </c>
      <c r="K54" s="159" t="s">
        <v>100</v>
      </c>
      <c r="L54" s="159" t="s">
        <v>100</v>
      </c>
    </row>
    <row r="55" spans="2:12" ht="5.25" customHeight="1" x14ac:dyDescent="0.2"/>
    <row r="56" spans="2:12" s="22" customFormat="1" x14ac:dyDescent="0.2">
      <c r="B56" s="176" t="s">
        <v>247</v>
      </c>
      <c r="C56" s="176"/>
      <c r="D56" s="176"/>
      <c r="E56" s="176"/>
      <c r="F56" s="176"/>
    </row>
  </sheetData>
  <mergeCells count="13">
    <mergeCell ref="B56:F56"/>
    <mergeCell ref="B2:L2"/>
    <mergeCell ref="B3:L3"/>
    <mergeCell ref="C5:C6"/>
    <mergeCell ref="D5:D6"/>
    <mergeCell ref="E5:E6"/>
    <mergeCell ref="F5:F6"/>
    <mergeCell ref="G5:G6"/>
    <mergeCell ref="H5:H6"/>
    <mergeCell ref="I5:I6"/>
    <mergeCell ref="J5:J6"/>
    <mergeCell ref="K5:K6"/>
    <mergeCell ref="L5:L6"/>
  </mergeCells>
  <printOptions horizontalCentered="1"/>
  <pageMargins left="0" right="0" top="0.98425196850393704" bottom="0.19685039370078741" header="0.51181102362204722" footer="0.51181102362204722"/>
  <pageSetup paperSize="9" scale="9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54"/>
  <sheetViews>
    <sheetView workbookViewId="0"/>
  </sheetViews>
  <sheetFormatPr defaultColWidth="9.140625" defaultRowHeight="11.25" outlineLevelRow="1" x14ac:dyDescent="0.2"/>
  <cols>
    <col min="1" max="1" width="3.5703125" style="10" customWidth="1"/>
    <col min="2" max="2" width="55.42578125" style="10" customWidth="1"/>
    <col min="3" max="3" width="10.140625" style="135" customWidth="1"/>
    <col min="4" max="4" width="9.85546875" style="11" customWidth="1"/>
    <col min="5" max="5" width="10" style="11" customWidth="1"/>
    <col min="6" max="6" width="9.7109375" style="11" customWidth="1"/>
    <col min="7" max="7" width="10" style="11" customWidth="1"/>
    <col min="8" max="8" width="11.42578125" style="10" customWidth="1"/>
    <col min="9" max="22" width="9.140625" style="10"/>
    <col min="23" max="23" width="51.140625" style="10" customWidth="1"/>
    <col min="24" max="31" width="9.7109375" style="10" customWidth="1"/>
    <col min="32" max="278" width="9.140625" style="10"/>
    <col min="279" max="279" width="51.140625" style="10" customWidth="1"/>
    <col min="280" max="287" width="9.7109375" style="10" customWidth="1"/>
    <col min="288" max="534" width="9.140625" style="10"/>
    <col min="535" max="535" width="51.140625" style="10" customWidth="1"/>
    <col min="536" max="543" width="9.7109375" style="10" customWidth="1"/>
    <col min="544" max="790" width="9.140625" style="10"/>
    <col min="791" max="791" width="51.140625" style="10" customWidth="1"/>
    <col min="792" max="799" width="9.7109375" style="10" customWidth="1"/>
    <col min="800" max="1046" width="9.140625" style="10"/>
    <col min="1047" max="1047" width="51.140625" style="10" customWidth="1"/>
    <col min="1048" max="1055" width="9.7109375" style="10" customWidth="1"/>
    <col min="1056" max="1302" width="9.140625" style="10"/>
    <col min="1303" max="1303" width="51.140625" style="10" customWidth="1"/>
    <col min="1304" max="1311" width="9.7109375" style="10" customWidth="1"/>
    <col min="1312" max="1558" width="9.140625" style="10"/>
    <col min="1559" max="1559" width="51.140625" style="10" customWidth="1"/>
    <col min="1560" max="1567" width="9.7109375" style="10" customWidth="1"/>
    <col min="1568" max="1814" width="9.140625" style="10"/>
    <col min="1815" max="1815" width="51.140625" style="10" customWidth="1"/>
    <col min="1816" max="1823" width="9.7109375" style="10" customWidth="1"/>
    <col min="1824" max="2070" width="9.140625" style="10"/>
    <col min="2071" max="2071" width="51.140625" style="10" customWidth="1"/>
    <col min="2072" max="2079" width="9.7109375" style="10" customWidth="1"/>
    <col min="2080" max="2326" width="9.140625" style="10"/>
    <col min="2327" max="2327" width="51.140625" style="10" customWidth="1"/>
    <col min="2328" max="2335" width="9.7109375" style="10" customWidth="1"/>
    <col min="2336" max="2582" width="9.140625" style="10"/>
    <col min="2583" max="2583" width="51.140625" style="10" customWidth="1"/>
    <col min="2584" max="2591" width="9.7109375" style="10" customWidth="1"/>
    <col min="2592" max="2838" width="9.140625" style="10"/>
    <col min="2839" max="2839" width="51.140625" style="10" customWidth="1"/>
    <col min="2840" max="2847" width="9.7109375" style="10" customWidth="1"/>
    <col min="2848" max="3094" width="9.140625" style="10"/>
    <col min="3095" max="3095" width="51.140625" style="10" customWidth="1"/>
    <col min="3096" max="3103" width="9.7109375" style="10" customWidth="1"/>
    <col min="3104" max="3350" width="9.140625" style="10"/>
    <col min="3351" max="3351" width="51.140625" style="10" customWidth="1"/>
    <col min="3352" max="3359" width="9.7109375" style="10" customWidth="1"/>
    <col min="3360" max="3606" width="9.140625" style="10"/>
    <col min="3607" max="3607" width="51.140625" style="10" customWidth="1"/>
    <col min="3608" max="3615" width="9.7109375" style="10" customWidth="1"/>
    <col min="3616" max="3862" width="9.140625" style="10"/>
    <col min="3863" max="3863" width="51.140625" style="10" customWidth="1"/>
    <col min="3864" max="3871" width="9.7109375" style="10" customWidth="1"/>
    <col min="3872" max="4118" width="9.140625" style="10"/>
    <col min="4119" max="4119" width="51.140625" style="10" customWidth="1"/>
    <col min="4120" max="4127" width="9.7109375" style="10" customWidth="1"/>
    <col min="4128" max="4374" width="9.140625" style="10"/>
    <col min="4375" max="4375" width="51.140625" style="10" customWidth="1"/>
    <col min="4376" max="4383" width="9.7109375" style="10" customWidth="1"/>
    <col min="4384" max="4630" width="9.140625" style="10"/>
    <col min="4631" max="4631" width="51.140625" style="10" customWidth="1"/>
    <col min="4632" max="4639" width="9.7109375" style="10" customWidth="1"/>
    <col min="4640" max="4886" width="9.140625" style="10"/>
    <col min="4887" max="4887" width="51.140625" style="10" customWidth="1"/>
    <col min="4888" max="4895" width="9.7109375" style="10" customWidth="1"/>
    <col min="4896" max="5142" width="9.140625" style="10"/>
    <col min="5143" max="5143" width="51.140625" style="10" customWidth="1"/>
    <col min="5144" max="5151" width="9.7109375" style="10" customWidth="1"/>
    <col min="5152" max="5398" width="9.140625" style="10"/>
    <col min="5399" max="5399" width="51.140625" style="10" customWidth="1"/>
    <col min="5400" max="5407" width="9.7109375" style="10" customWidth="1"/>
    <col min="5408" max="5654" width="9.140625" style="10"/>
    <col min="5655" max="5655" width="51.140625" style="10" customWidth="1"/>
    <col min="5656" max="5663" width="9.7109375" style="10" customWidth="1"/>
    <col min="5664" max="5910" width="9.140625" style="10"/>
    <col min="5911" max="5911" width="51.140625" style="10" customWidth="1"/>
    <col min="5912" max="5919" width="9.7109375" style="10" customWidth="1"/>
    <col min="5920" max="6166" width="9.140625" style="10"/>
    <col min="6167" max="6167" width="51.140625" style="10" customWidth="1"/>
    <col min="6168" max="6175" width="9.7109375" style="10" customWidth="1"/>
    <col min="6176" max="6422" width="9.140625" style="10"/>
    <col min="6423" max="6423" width="51.140625" style="10" customWidth="1"/>
    <col min="6424" max="6431" width="9.7109375" style="10" customWidth="1"/>
    <col min="6432" max="6678" width="9.140625" style="10"/>
    <col min="6679" max="6679" width="51.140625" style="10" customWidth="1"/>
    <col min="6680" max="6687" width="9.7109375" style="10" customWidth="1"/>
    <col min="6688" max="6934" width="9.140625" style="10"/>
    <col min="6935" max="6935" width="51.140625" style="10" customWidth="1"/>
    <col min="6936" max="6943" width="9.7109375" style="10" customWidth="1"/>
    <col min="6944" max="7190" width="9.140625" style="10"/>
    <col min="7191" max="7191" width="51.140625" style="10" customWidth="1"/>
    <col min="7192" max="7199" width="9.7109375" style="10" customWidth="1"/>
    <col min="7200" max="7446" width="9.140625" style="10"/>
    <col min="7447" max="7447" width="51.140625" style="10" customWidth="1"/>
    <col min="7448" max="7455" width="9.7109375" style="10" customWidth="1"/>
    <col min="7456" max="7702" width="9.140625" style="10"/>
    <col min="7703" max="7703" width="51.140625" style="10" customWidth="1"/>
    <col min="7704" max="7711" width="9.7109375" style="10" customWidth="1"/>
    <col min="7712" max="7958" width="9.140625" style="10"/>
    <col min="7959" max="7959" width="51.140625" style="10" customWidth="1"/>
    <col min="7960" max="7967" width="9.7109375" style="10" customWidth="1"/>
    <col min="7968" max="8214" width="9.140625" style="10"/>
    <col min="8215" max="8215" width="51.140625" style="10" customWidth="1"/>
    <col min="8216" max="8223" width="9.7109375" style="10" customWidth="1"/>
    <col min="8224" max="8470" width="9.140625" style="10"/>
    <col min="8471" max="8471" width="51.140625" style="10" customWidth="1"/>
    <col min="8472" max="8479" width="9.7109375" style="10" customWidth="1"/>
    <col min="8480" max="8726" width="9.140625" style="10"/>
    <col min="8727" max="8727" width="51.140625" style="10" customWidth="1"/>
    <col min="8728" max="8735" width="9.7109375" style="10" customWidth="1"/>
    <col min="8736" max="8982" width="9.140625" style="10"/>
    <col min="8983" max="8983" width="51.140625" style="10" customWidth="1"/>
    <col min="8984" max="8991" width="9.7109375" style="10" customWidth="1"/>
    <col min="8992" max="9238" width="9.140625" style="10"/>
    <col min="9239" max="9239" width="51.140625" style="10" customWidth="1"/>
    <col min="9240" max="9247" width="9.7109375" style="10" customWidth="1"/>
    <col min="9248" max="9494" width="9.140625" style="10"/>
    <col min="9495" max="9495" width="51.140625" style="10" customWidth="1"/>
    <col min="9496" max="9503" width="9.7109375" style="10" customWidth="1"/>
    <col min="9504" max="9750" width="9.140625" style="10"/>
    <col min="9751" max="9751" width="51.140625" style="10" customWidth="1"/>
    <col min="9752" max="9759" width="9.7109375" style="10" customWidth="1"/>
    <col min="9760" max="10006" width="9.140625" style="10"/>
    <col min="10007" max="10007" width="51.140625" style="10" customWidth="1"/>
    <col min="10008" max="10015" width="9.7109375" style="10" customWidth="1"/>
    <col min="10016" max="10262" width="9.140625" style="10"/>
    <col min="10263" max="10263" width="51.140625" style="10" customWidth="1"/>
    <col min="10264" max="10271" width="9.7109375" style="10" customWidth="1"/>
    <col min="10272" max="10518" width="9.140625" style="10"/>
    <col min="10519" max="10519" width="51.140625" style="10" customWidth="1"/>
    <col min="10520" max="10527" width="9.7109375" style="10" customWidth="1"/>
    <col min="10528" max="10774" width="9.140625" style="10"/>
    <col min="10775" max="10775" width="51.140625" style="10" customWidth="1"/>
    <col min="10776" max="10783" width="9.7109375" style="10" customWidth="1"/>
    <col min="10784" max="11030" width="9.140625" style="10"/>
    <col min="11031" max="11031" width="51.140625" style="10" customWidth="1"/>
    <col min="11032" max="11039" width="9.7109375" style="10" customWidth="1"/>
    <col min="11040" max="11286" width="9.140625" style="10"/>
    <col min="11287" max="11287" width="51.140625" style="10" customWidth="1"/>
    <col min="11288" max="11295" width="9.7109375" style="10" customWidth="1"/>
    <col min="11296" max="11542" width="9.140625" style="10"/>
    <col min="11543" max="11543" width="51.140625" style="10" customWidth="1"/>
    <col min="11544" max="11551" width="9.7109375" style="10" customWidth="1"/>
    <col min="11552" max="11798" width="9.140625" style="10"/>
    <col min="11799" max="11799" width="51.140625" style="10" customWidth="1"/>
    <col min="11800" max="11807" width="9.7109375" style="10" customWidth="1"/>
    <col min="11808" max="12054" width="9.140625" style="10"/>
    <col min="12055" max="12055" width="51.140625" style="10" customWidth="1"/>
    <col min="12056" max="12063" width="9.7109375" style="10" customWidth="1"/>
    <col min="12064" max="12310" width="9.140625" style="10"/>
    <col min="12311" max="12311" width="51.140625" style="10" customWidth="1"/>
    <col min="12312" max="12319" width="9.7109375" style="10" customWidth="1"/>
    <col min="12320" max="12566" width="9.140625" style="10"/>
    <col min="12567" max="12567" width="51.140625" style="10" customWidth="1"/>
    <col min="12568" max="12575" width="9.7109375" style="10" customWidth="1"/>
    <col min="12576" max="12822" width="9.140625" style="10"/>
    <col min="12823" max="12823" width="51.140625" style="10" customWidth="1"/>
    <col min="12824" max="12831" width="9.7109375" style="10" customWidth="1"/>
    <col min="12832" max="13078" width="9.140625" style="10"/>
    <col min="13079" max="13079" width="51.140625" style="10" customWidth="1"/>
    <col min="13080" max="13087" width="9.7109375" style="10" customWidth="1"/>
    <col min="13088" max="13334" width="9.140625" style="10"/>
    <col min="13335" max="13335" width="51.140625" style="10" customWidth="1"/>
    <col min="13336" max="13343" width="9.7109375" style="10" customWidth="1"/>
    <col min="13344" max="13590" width="9.140625" style="10"/>
    <col min="13591" max="13591" width="51.140625" style="10" customWidth="1"/>
    <col min="13592" max="13599" width="9.7109375" style="10" customWidth="1"/>
    <col min="13600" max="13846" width="9.140625" style="10"/>
    <col min="13847" max="13847" width="51.140625" style="10" customWidth="1"/>
    <col min="13848" max="13855" width="9.7109375" style="10" customWidth="1"/>
    <col min="13856" max="14102" width="9.140625" style="10"/>
    <col min="14103" max="14103" width="51.140625" style="10" customWidth="1"/>
    <col min="14104" max="14111" width="9.7109375" style="10" customWidth="1"/>
    <col min="14112" max="14358" width="9.140625" style="10"/>
    <col min="14359" max="14359" width="51.140625" style="10" customWidth="1"/>
    <col min="14360" max="14367" width="9.7109375" style="10" customWidth="1"/>
    <col min="14368" max="14614" width="9.140625" style="10"/>
    <col min="14615" max="14615" width="51.140625" style="10" customWidth="1"/>
    <col min="14616" max="14623" width="9.7109375" style="10" customWidth="1"/>
    <col min="14624" max="14870" width="9.140625" style="10"/>
    <col min="14871" max="14871" width="51.140625" style="10" customWidth="1"/>
    <col min="14872" max="14879" width="9.7109375" style="10" customWidth="1"/>
    <col min="14880" max="15126" width="9.140625" style="10"/>
    <col min="15127" max="15127" width="51.140625" style="10" customWidth="1"/>
    <col min="15128" max="15135" width="9.7109375" style="10" customWidth="1"/>
    <col min="15136" max="15382" width="9.140625" style="10"/>
    <col min="15383" max="15383" width="51.140625" style="10" customWidth="1"/>
    <col min="15384" max="15391" width="9.7109375" style="10" customWidth="1"/>
    <col min="15392" max="15638" width="9.140625" style="10"/>
    <col min="15639" max="15639" width="51.140625" style="10" customWidth="1"/>
    <col min="15640" max="15647" width="9.7109375" style="10" customWidth="1"/>
    <col min="15648" max="15894" width="9.140625" style="10"/>
    <col min="15895" max="15895" width="51.140625" style="10" customWidth="1"/>
    <col min="15896" max="15903" width="9.7109375" style="10" customWidth="1"/>
    <col min="15904" max="16384" width="9.140625" style="10"/>
  </cols>
  <sheetData>
    <row r="1" spans="2:9" s="1" customFormat="1" ht="17.25" customHeight="1" x14ac:dyDescent="0.2">
      <c r="B1" s="41"/>
      <c r="C1" s="42"/>
      <c r="D1" s="43"/>
      <c r="H1" s="37" t="s">
        <v>215</v>
      </c>
    </row>
    <row r="2" spans="2:9" s="1" customFormat="1" ht="28.5" customHeight="1" x14ac:dyDescent="0.2">
      <c r="B2" s="168" t="s">
        <v>213</v>
      </c>
      <c r="C2" s="168"/>
      <c r="D2" s="168"/>
      <c r="E2" s="168"/>
      <c r="F2" s="168"/>
      <c r="G2" s="168"/>
      <c r="H2" s="168"/>
    </row>
    <row r="3" spans="2:9" s="1" customFormat="1" ht="15.75" customHeight="1" x14ac:dyDescent="0.2">
      <c r="B3" s="169">
        <v>2023</v>
      </c>
      <c r="C3" s="169"/>
      <c r="D3" s="169"/>
      <c r="E3" s="169"/>
      <c r="F3" s="169"/>
      <c r="G3" s="169"/>
      <c r="H3" s="169"/>
    </row>
    <row r="4" spans="2:9" ht="15" customHeight="1" x14ac:dyDescent="0.2">
      <c r="B4" s="10" t="s">
        <v>115</v>
      </c>
      <c r="G4" s="10"/>
      <c r="H4" s="11" t="s">
        <v>227</v>
      </c>
    </row>
    <row r="5" spans="2:9" ht="14.45" customHeight="1" x14ac:dyDescent="0.2">
      <c r="B5" s="38" t="s">
        <v>76</v>
      </c>
      <c r="C5" s="171" t="s">
        <v>0</v>
      </c>
      <c r="D5" s="170" t="s">
        <v>236</v>
      </c>
      <c r="E5" s="170" t="s">
        <v>44</v>
      </c>
      <c r="F5" s="170" t="s">
        <v>45</v>
      </c>
      <c r="G5" s="170" t="s">
        <v>55</v>
      </c>
      <c r="H5" s="170" t="s">
        <v>56</v>
      </c>
    </row>
    <row r="6" spans="2:9" ht="16.899999999999999" customHeight="1" x14ac:dyDescent="0.2">
      <c r="B6" s="44" t="s">
        <v>46</v>
      </c>
      <c r="C6" s="171"/>
      <c r="D6" s="170"/>
      <c r="E6" s="170"/>
      <c r="F6" s="170"/>
      <c r="G6" s="170"/>
      <c r="H6" s="170"/>
    </row>
    <row r="7" spans="2:9" ht="14.1" customHeight="1" x14ac:dyDescent="0.2">
      <c r="B7" s="41" t="s">
        <v>0</v>
      </c>
      <c r="C7" s="66">
        <v>46339.184000001325</v>
      </c>
      <c r="D7" s="66">
        <v>2721.1380000000613</v>
      </c>
      <c r="E7" s="66">
        <v>7689.3459999998904</v>
      </c>
      <c r="F7" s="66">
        <v>11191.150000000227</v>
      </c>
      <c r="G7" s="66">
        <v>5374.5249999997668</v>
      </c>
      <c r="H7" s="66">
        <v>19363.024999999492</v>
      </c>
    </row>
    <row r="8" spans="2:9" ht="14.1" customHeight="1" x14ac:dyDescent="0.2">
      <c r="B8" s="10" t="s">
        <v>53</v>
      </c>
      <c r="C8" s="67">
        <v>386.86400000000071</v>
      </c>
      <c r="D8" s="12">
        <v>85.582999999999998</v>
      </c>
      <c r="E8" s="12">
        <v>134.95300000000046</v>
      </c>
      <c r="F8" s="12">
        <v>118.50500000000019</v>
      </c>
      <c r="G8" s="12">
        <v>27.697999999999979</v>
      </c>
      <c r="H8" s="12">
        <v>20.125000000000028</v>
      </c>
    </row>
    <row r="9" spans="2:9" ht="14.1" customHeight="1" x14ac:dyDescent="0.2">
      <c r="B9" s="10" t="s">
        <v>47</v>
      </c>
      <c r="C9" s="67">
        <v>147.34200000000044</v>
      </c>
      <c r="D9" s="12">
        <v>8.1480000000000121</v>
      </c>
      <c r="E9" s="12">
        <v>30.726999999999997</v>
      </c>
      <c r="F9" s="12">
        <v>37.875000000000078</v>
      </c>
      <c r="G9" s="12">
        <v>31.403000000000059</v>
      </c>
      <c r="H9" s="12">
        <v>39.188999999999993</v>
      </c>
    </row>
    <row r="10" spans="2:9" ht="14.1" customHeight="1" x14ac:dyDescent="0.2">
      <c r="B10" s="10" t="s">
        <v>48</v>
      </c>
      <c r="C10" s="67">
        <f t="shared" ref="C10:H10" si="0">+SUM(C11:C34)</f>
        <v>10884.931999999959</v>
      </c>
      <c r="D10" s="12">
        <f t="shared" si="0"/>
        <v>260.64800000000002</v>
      </c>
      <c r="E10" s="12">
        <f t="shared" si="0"/>
        <v>1683.6839999999993</v>
      </c>
      <c r="F10" s="12">
        <f t="shared" si="0"/>
        <v>3851.0220000000049</v>
      </c>
      <c r="G10" s="12">
        <f t="shared" si="0"/>
        <v>1895.0950000000037</v>
      </c>
      <c r="H10" s="12">
        <f t="shared" si="0"/>
        <v>3194.4829999999988</v>
      </c>
    </row>
    <row r="11" spans="2:9" s="100" customFormat="1" ht="14.1" hidden="1" customHeight="1" outlineLevel="1" x14ac:dyDescent="0.25">
      <c r="B11" s="101" t="s">
        <v>292</v>
      </c>
      <c r="C11" s="121">
        <v>777.83399999999222</v>
      </c>
      <c r="D11" s="120">
        <v>35.436999999999948</v>
      </c>
      <c r="E11" s="120">
        <v>158.06899999999928</v>
      </c>
      <c r="F11" s="120">
        <v>303.51300000000356</v>
      </c>
      <c r="G11" s="120">
        <v>167.35300000000177</v>
      </c>
      <c r="H11" s="120">
        <v>113.46199999999973</v>
      </c>
      <c r="I11" s="14"/>
    </row>
    <row r="12" spans="2:9" s="100" customFormat="1" ht="14.1" hidden="1" customHeight="1" outlineLevel="1" x14ac:dyDescent="0.25">
      <c r="B12" s="101" t="s">
        <v>293</v>
      </c>
      <c r="C12" s="121">
        <v>203.87799999999885</v>
      </c>
      <c r="D12" s="120">
        <v>7.073999999999999</v>
      </c>
      <c r="E12" s="120">
        <v>45.10599999999986</v>
      </c>
      <c r="F12" s="120">
        <v>53.125999999999962</v>
      </c>
      <c r="G12" s="120">
        <v>33.405000000000008</v>
      </c>
      <c r="H12" s="120">
        <v>65.166999999999817</v>
      </c>
      <c r="I12" s="14"/>
    </row>
    <row r="13" spans="2:9" s="100" customFormat="1" ht="14.1" hidden="1" customHeight="1" outlineLevel="1" x14ac:dyDescent="0.25">
      <c r="B13" s="101" t="s">
        <v>294</v>
      </c>
      <c r="C13" s="121">
        <v>10.647000000000007</v>
      </c>
      <c r="D13" s="156" t="s">
        <v>100</v>
      </c>
      <c r="E13" s="156" t="s">
        <v>100</v>
      </c>
      <c r="F13" s="156" t="s">
        <v>100</v>
      </c>
      <c r="G13" s="120">
        <v>10.647000000000007</v>
      </c>
      <c r="H13" s="156" t="s">
        <v>100</v>
      </c>
      <c r="I13" s="14"/>
    </row>
    <row r="14" spans="2:9" s="100" customFormat="1" ht="14.1" hidden="1" customHeight="1" outlineLevel="1" x14ac:dyDescent="0.25">
      <c r="B14" s="101" t="s">
        <v>295</v>
      </c>
      <c r="C14" s="121">
        <v>595.1669999999981</v>
      </c>
      <c r="D14" s="120">
        <v>6.5829999999999949</v>
      </c>
      <c r="E14" s="120">
        <v>52.554000000000073</v>
      </c>
      <c r="F14" s="120">
        <v>276.70399999999916</v>
      </c>
      <c r="G14" s="120">
        <v>111.78599999999989</v>
      </c>
      <c r="H14" s="120">
        <v>147.54000000000019</v>
      </c>
      <c r="I14" s="14"/>
    </row>
    <row r="15" spans="2:9" s="100" customFormat="1" ht="14.1" hidden="1" customHeight="1" outlineLevel="1" x14ac:dyDescent="0.25">
      <c r="B15" s="101" t="s">
        <v>296</v>
      </c>
      <c r="C15" s="121">
        <v>837.59000000000117</v>
      </c>
      <c r="D15" s="120">
        <v>17.748999999999988</v>
      </c>
      <c r="E15" s="120">
        <v>141.48400000000052</v>
      </c>
      <c r="F15" s="120">
        <v>548.81999999999755</v>
      </c>
      <c r="G15" s="120">
        <v>26.467000000000063</v>
      </c>
      <c r="H15" s="120">
        <v>103.07000000000009</v>
      </c>
      <c r="I15" s="14"/>
    </row>
    <row r="16" spans="2:9" s="100" customFormat="1" ht="14.1" hidden="1" customHeight="1" outlineLevel="1" x14ac:dyDescent="0.25">
      <c r="B16" s="101" t="s">
        <v>297</v>
      </c>
      <c r="C16" s="121">
        <v>481.31100000000265</v>
      </c>
      <c r="D16" s="120">
        <v>6.6499999999999986</v>
      </c>
      <c r="E16" s="120">
        <v>67.631999999999948</v>
      </c>
      <c r="F16" s="120">
        <v>183.85199999999989</v>
      </c>
      <c r="G16" s="120">
        <v>46.577999999999982</v>
      </c>
      <c r="H16" s="120">
        <v>176.59899999999965</v>
      </c>
      <c r="I16" s="14"/>
    </row>
    <row r="17" spans="2:9" s="100" customFormat="1" ht="14.1" hidden="1" customHeight="1" outlineLevel="1" x14ac:dyDescent="0.25">
      <c r="B17" s="101" t="s">
        <v>298</v>
      </c>
      <c r="C17" s="121">
        <v>351.58699999999862</v>
      </c>
      <c r="D17" s="120">
        <v>22.443000000000019</v>
      </c>
      <c r="E17" s="120">
        <v>91.284000000000205</v>
      </c>
      <c r="F17" s="120">
        <v>143.69899999999959</v>
      </c>
      <c r="G17" s="120">
        <v>53.144000000000069</v>
      </c>
      <c r="H17" s="120">
        <v>41.016999999999875</v>
      </c>
      <c r="I17" s="14"/>
    </row>
    <row r="18" spans="2:9" s="100" customFormat="1" ht="14.1" hidden="1" customHeight="1" outlineLevel="1" x14ac:dyDescent="0.25">
      <c r="B18" s="101" t="s">
        <v>299</v>
      </c>
      <c r="C18" s="121">
        <v>456.77299999999826</v>
      </c>
      <c r="D18" s="120">
        <v>1.7199999999999993</v>
      </c>
      <c r="E18" s="120">
        <v>32.374999999999972</v>
      </c>
      <c r="F18" s="120">
        <v>183.74100000000061</v>
      </c>
      <c r="G18" s="120">
        <v>139.16300000000035</v>
      </c>
      <c r="H18" s="120">
        <v>99.774000000000328</v>
      </c>
      <c r="I18" s="14"/>
    </row>
    <row r="19" spans="2:9" s="100" customFormat="1" ht="14.1" hidden="1" customHeight="1" outlineLevel="1" x14ac:dyDescent="0.25">
      <c r="B19" s="101" t="s">
        <v>300</v>
      </c>
      <c r="C19" s="121">
        <v>124.31800000000005</v>
      </c>
      <c r="D19" s="120">
        <v>9.0040000000000013</v>
      </c>
      <c r="E19" s="120">
        <v>47.804000000000087</v>
      </c>
      <c r="F19" s="120">
        <v>33.210999999999999</v>
      </c>
      <c r="G19" s="120">
        <v>7.2079999999999949</v>
      </c>
      <c r="H19" s="120">
        <v>27.091000000000022</v>
      </c>
      <c r="I19" s="14"/>
    </row>
    <row r="20" spans="2:9" s="100" customFormat="1" ht="14.1" hidden="1" customHeight="1" outlineLevel="1" x14ac:dyDescent="0.25">
      <c r="B20" s="101" t="s">
        <v>301</v>
      </c>
      <c r="C20" s="121">
        <v>88.012999999999764</v>
      </c>
      <c r="D20" s="120">
        <v>0.16599999999999993</v>
      </c>
      <c r="E20" s="120">
        <v>3.6530000000000014</v>
      </c>
      <c r="F20" s="120">
        <v>42.10899999999998</v>
      </c>
      <c r="G20" s="156" t="s">
        <v>100</v>
      </c>
      <c r="H20" s="120">
        <v>42.084999999999873</v>
      </c>
      <c r="I20" s="14"/>
    </row>
    <row r="21" spans="2:9" s="100" customFormat="1" ht="14.1" hidden="1" customHeight="1" outlineLevel="1" x14ac:dyDescent="0.25">
      <c r="B21" s="101" t="s">
        <v>302</v>
      </c>
      <c r="C21" s="121">
        <v>399.15900000000079</v>
      </c>
      <c r="D21" s="120">
        <v>6.2750000000000012</v>
      </c>
      <c r="E21" s="120">
        <v>79.843999999999994</v>
      </c>
      <c r="F21" s="120">
        <v>163.49400000000105</v>
      </c>
      <c r="G21" s="120">
        <v>85.622999999999976</v>
      </c>
      <c r="H21" s="120">
        <v>63.922999999999867</v>
      </c>
      <c r="I21" s="14"/>
    </row>
    <row r="22" spans="2:9" s="100" customFormat="1" ht="14.1" hidden="1" customHeight="1" outlineLevel="1" x14ac:dyDescent="0.25">
      <c r="B22" s="101" t="s">
        <v>303</v>
      </c>
      <c r="C22" s="121">
        <v>277.99500000000029</v>
      </c>
      <c r="D22" s="120">
        <v>2.6739999999999999</v>
      </c>
      <c r="E22" s="120">
        <v>12.794000000000015</v>
      </c>
      <c r="F22" s="120">
        <v>49.127999999999886</v>
      </c>
      <c r="G22" s="120">
        <v>76.983999999999668</v>
      </c>
      <c r="H22" s="120">
        <v>136.41499999999985</v>
      </c>
      <c r="I22" s="14"/>
    </row>
    <row r="23" spans="2:9" s="100" customFormat="1" ht="14.1" hidden="1" customHeight="1" outlineLevel="1" x14ac:dyDescent="0.25">
      <c r="B23" s="101" t="s">
        <v>304</v>
      </c>
      <c r="C23" s="121">
        <v>662.65000000000623</v>
      </c>
      <c r="D23" s="120">
        <v>8.0879999999999992</v>
      </c>
      <c r="E23" s="120">
        <v>85.777000000000044</v>
      </c>
      <c r="F23" s="120">
        <v>211.80600000000018</v>
      </c>
      <c r="G23" s="120">
        <v>201.20800000000099</v>
      </c>
      <c r="H23" s="120">
        <v>155.77100000000027</v>
      </c>
      <c r="I23" s="14"/>
    </row>
    <row r="24" spans="2:9" s="100" customFormat="1" ht="14.1" hidden="1" customHeight="1" outlineLevel="1" x14ac:dyDescent="0.25">
      <c r="B24" s="101" t="s">
        <v>305</v>
      </c>
      <c r="C24" s="121">
        <v>571.16400000000021</v>
      </c>
      <c r="D24" s="120">
        <v>14.782000000000004</v>
      </c>
      <c r="E24" s="120">
        <v>121.48199999999994</v>
      </c>
      <c r="F24" s="120">
        <v>225.63999999999962</v>
      </c>
      <c r="G24" s="120">
        <v>152.40400000000005</v>
      </c>
      <c r="H24" s="120">
        <v>56.855999999999987</v>
      </c>
      <c r="I24" s="14"/>
    </row>
    <row r="25" spans="2:9" s="100" customFormat="1" ht="14.1" hidden="1" customHeight="1" outlineLevel="1" x14ac:dyDescent="0.25">
      <c r="B25" s="101" t="s">
        <v>306</v>
      </c>
      <c r="C25" s="121">
        <v>166.56700000000001</v>
      </c>
      <c r="D25" s="120">
        <v>2.8939999999999979</v>
      </c>
      <c r="E25" s="120">
        <v>20.497000000000028</v>
      </c>
      <c r="F25" s="120">
        <v>87.333999999999989</v>
      </c>
      <c r="G25" s="120">
        <v>52.590999999999973</v>
      </c>
      <c r="H25" s="120">
        <v>3.2509999999999981</v>
      </c>
      <c r="I25" s="14"/>
    </row>
    <row r="26" spans="2:9" s="100" customFormat="1" ht="14.1" hidden="1" customHeight="1" outlineLevel="1" x14ac:dyDescent="0.25">
      <c r="B26" s="101" t="s">
        <v>307</v>
      </c>
      <c r="C26" s="121">
        <v>1162.3219999999906</v>
      </c>
      <c r="D26" s="120">
        <v>55.680000000000007</v>
      </c>
      <c r="E26" s="120">
        <v>363.93699999999933</v>
      </c>
      <c r="F26" s="120">
        <v>549.44400000000383</v>
      </c>
      <c r="G26" s="120">
        <v>79.695000000000036</v>
      </c>
      <c r="H26" s="120">
        <v>113.56599999999975</v>
      </c>
      <c r="I26" s="14"/>
    </row>
    <row r="27" spans="2:9" s="100" customFormat="1" ht="14.1" hidden="1" customHeight="1" outlineLevel="1" x14ac:dyDescent="0.25">
      <c r="B27" s="101" t="s">
        <v>308</v>
      </c>
      <c r="C27" s="121">
        <v>251.6359999999984</v>
      </c>
      <c r="D27" s="120">
        <v>1.9729999999999996</v>
      </c>
      <c r="E27" s="120">
        <v>20.605999999999991</v>
      </c>
      <c r="F27" s="120">
        <v>40.153000000000006</v>
      </c>
      <c r="G27" s="120">
        <v>16.580000000000016</v>
      </c>
      <c r="H27" s="120">
        <v>172.32399999999967</v>
      </c>
      <c r="I27" s="14"/>
    </row>
    <row r="28" spans="2:9" s="100" customFormat="1" ht="14.1" hidden="1" customHeight="1" outlineLevel="1" x14ac:dyDescent="0.25">
      <c r="B28" s="101" t="s">
        <v>309</v>
      </c>
      <c r="C28" s="121">
        <v>547.8119999999974</v>
      </c>
      <c r="D28" s="120">
        <v>2.8419999999999996</v>
      </c>
      <c r="E28" s="120">
        <v>35.513000000000005</v>
      </c>
      <c r="F28" s="120">
        <v>60.933000000000064</v>
      </c>
      <c r="G28" s="120">
        <v>163.56300000000007</v>
      </c>
      <c r="H28" s="120">
        <v>284.96100000000132</v>
      </c>
      <c r="I28" s="14"/>
    </row>
    <row r="29" spans="2:9" s="100" customFormat="1" ht="14.1" hidden="1" customHeight="1" outlineLevel="1" x14ac:dyDescent="0.25">
      <c r="B29" s="101" t="s">
        <v>310</v>
      </c>
      <c r="C29" s="121">
        <v>484.01200000000034</v>
      </c>
      <c r="D29" s="120">
        <v>10.780999999999993</v>
      </c>
      <c r="E29" s="120">
        <v>85.473999999999847</v>
      </c>
      <c r="F29" s="120">
        <v>217.30000000000086</v>
      </c>
      <c r="G29" s="120">
        <v>40.42300000000008</v>
      </c>
      <c r="H29" s="120">
        <v>130.03399999999959</v>
      </c>
      <c r="I29" s="14"/>
    </row>
    <row r="30" spans="2:9" s="100" customFormat="1" ht="14.1" hidden="1" customHeight="1" outlineLevel="1" x14ac:dyDescent="0.25">
      <c r="B30" s="101" t="s">
        <v>311</v>
      </c>
      <c r="C30" s="121">
        <v>1358.8959999999738</v>
      </c>
      <c r="D30" s="120">
        <v>1.9589999999999999</v>
      </c>
      <c r="E30" s="120">
        <v>29.454000000000015</v>
      </c>
      <c r="F30" s="120">
        <v>162.33400000000029</v>
      </c>
      <c r="G30" s="120">
        <v>279.06700000000109</v>
      </c>
      <c r="H30" s="120">
        <v>886.08199999999954</v>
      </c>
      <c r="I30" s="14"/>
    </row>
    <row r="31" spans="2:9" s="100" customFormat="1" ht="14.1" hidden="1" customHeight="1" outlineLevel="1" x14ac:dyDescent="0.25">
      <c r="B31" s="101" t="s">
        <v>312</v>
      </c>
      <c r="C31" s="121">
        <v>209.60500000000118</v>
      </c>
      <c r="D31" s="120">
        <v>4.6879999999999997</v>
      </c>
      <c r="E31" s="120">
        <v>8.027000000000001</v>
      </c>
      <c r="F31" s="120">
        <v>79.691000000000003</v>
      </c>
      <c r="G31" s="120">
        <v>23.464000000000006</v>
      </c>
      <c r="H31" s="120">
        <v>93.734999999999857</v>
      </c>
      <c r="I31" s="14"/>
    </row>
    <row r="32" spans="2:9" s="100" customFormat="1" ht="14.1" hidden="1" customHeight="1" outlineLevel="1" x14ac:dyDescent="0.25">
      <c r="B32" s="101" t="s">
        <v>313</v>
      </c>
      <c r="C32" s="121">
        <v>253.49400000000003</v>
      </c>
      <c r="D32" s="120">
        <v>11.842000000000001</v>
      </c>
      <c r="E32" s="120">
        <v>71.224999999999895</v>
      </c>
      <c r="F32" s="120">
        <v>79.955999999999904</v>
      </c>
      <c r="G32" s="120">
        <v>7.4989999999999979</v>
      </c>
      <c r="H32" s="120">
        <v>82.972000000000023</v>
      </c>
      <c r="I32" s="14"/>
    </row>
    <row r="33" spans="2:9" s="100" customFormat="1" ht="14.1" hidden="1" customHeight="1" outlineLevel="1" x14ac:dyDescent="0.25">
      <c r="B33" s="101" t="s">
        <v>314</v>
      </c>
      <c r="C33" s="121">
        <v>297.46800000000042</v>
      </c>
      <c r="D33" s="120">
        <v>13.178999999999988</v>
      </c>
      <c r="E33" s="120">
        <v>35.160999999999959</v>
      </c>
      <c r="F33" s="120">
        <v>76.046000000000021</v>
      </c>
      <c r="G33" s="120">
        <v>53.60000000000003</v>
      </c>
      <c r="H33" s="120">
        <v>119.48199999999964</v>
      </c>
      <c r="I33" s="14"/>
    </row>
    <row r="34" spans="2:9" s="100" customFormat="1" ht="14.1" hidden="1" customHeight="1" outlineLevel="1" x14ac:dyDescent="0.25">
      <c r="B34" s="101" t="s">
        <v>315</v>
      </c>
      <c r="C34" s="121">
        <v>315.03399999999897</v>
      </c>
      <c r="D34" s="120">
        <v>16.16500000000001</v>
      </c>
      <c r="E34" s="120">
        <v>73.932000000000016</v>
      </c>
      <c r="F34" s="120">
        <v>78.988000000000156</v>
      </c>
      <c r="G34" s="120">
        <v>66.642999999999887</v>
      </c>
      <c r="H34" s="120">
        <v>79.305999999999983</v>
      </c>
      <c r="I34" s="14"/>
    </row>
    <row r="35" spans="2:9" s="1" customFormat="1" ht="14.1" customHeight="1" collapsed="1" x14ac:dyDescent="0.2">
      <c r="B35" s="102" t="s">
        <v>57</v>
      </c>
      <c r="C35" s="67">
        <v>213.34400000000258</v>
      </c>
      <c r="D35" s="12">
        <v>7.4869999999999983</v>
      </c>
      <c r="E35" s="12">
        <v>18.608999999999995</v>
      </c>
      <c r="F35" s="12">
        <v>54.863999999999884</v>
      </c>
      <c r="G35" s="13" t="s">
        <v>100</v>
      </c>
      <c r="H35" s="12">
        <v>132.38399999999837</v>
      </c>
    </row>
    <row r="36" spans="2:9" s="1" customFormat="1" ht="14.1" customHeight="1" x14ac:dyDescent="0.2">
      <c r="B36" s="102" t="s">
        <v>58</v>
      </c>
      <c r="C36" s="67">
        <v>805.6969999999925</v>
      </c>
      <c r="D36" s="12">
        <v>8.4579999999999949</v>
      </c>
      <c r="E36" s="12">
        <v>63.000999999999863</v>
      </c>
      <c r="F36" s="12">
        <v>179.51100000000093</v>
      </c>
      <c r="G36" s="12">
        <v>180.67899999999966</v>
      </c>
      <c r="H36" s="12">
        <v>374.04799999999773</v>
      </c>
    </row>
    <row r="37" spans="2:9" s="1" customFormat="1" ht="14.1" customHeight="1" x14ac:dyDescent="0.2">
      <c r="B37" s="104" t="s">
        <v>49</v>
      </c>
      <c r="C37" s="67">
        <v>2112.7720000000045</v>
      </c>
      <c r="D37" s="12">
        <v>278.74999999999949</v>
      </c>
      <c r="E37" s="12">
        <v>698.95499999999834</v>
      </c>
      <c r="F37" s="12">
        <v>674.18199999999752</v>
      </c>
      <c r="G37" s="12">
        <v>240.27799999999942</v>
      </c>
      <c r="H37" s="12">
        <v>220.60699999999798</v>
      </c>
    </row>
    <row r="38" spans="2:9" s="1" customFormat="1" ht="14.1" customHeight="1" x14ac:dyDescent="0.2">
      <c r="B38" s="102" t="s">
        <v>50</v>
      </c>
      <c r="C38" s="67">
        <f>+C39+C40+C41</f>
        <v>8531.3239999998623</v>
      </c>
      <c r="D38" s="12">
        <f t="shared" ref="D38:H38" si="1">+D39+D40+D41</f>
        <v>731.94600000000082</v>
      </c>
      <c r="E38" s="12">
        <f t="shared" si="1"/>
        <v>1508.9810000000011</v>
      </c>
      <c r="F38" s="12">
        <f t="shared" si="1"/>
        <v>1437.6909999999968</v>
      </c>
      <c r="G38" s="12">
        <f t="shared" si="1"/>
        <v>372.38399999999967</v>
      </c>
      <c r="H38" s="12">
        <f t="shared" si="1"/>
        <v>4480.3220000000329</v>
      </c>
    </row>
    <row r="39" spans="2:9" s="1" customFormat="1" ht="14.1" hidden="1" customHeight="1" outlineLevel="1" x14ac:dyDescent="0.2">
      <c r="B39" s="101" t="s">
        <v>316</v>
      </c>
      <c r="C39" s="121">
        <v>629.00999999999908</v>
      </c>
      <c r="D39" s="120">
        <v>109.23200000000003</v>
      </c>
      <c r="E39" s="120">
        <v>179.45099999999977</v>
      </c>
      <c r="F39" s="120">
        <v>230.15599999999972</v>
      </c>
      <c r="G39" s="120">
        <v>66.075999999999937</v>
      </c>
      <c r="H39" s="120">
        <v>44.094999999999942</v>
      </c>
    </row>
    <row r="40" spans="2:9" s="1" customFormat="1" ht="14.1" hidden="1" customHeight="1" outlineLevel="1" x14ac:dyDescent="0.2">
      <c r="B40" s="101" t="s">
        <v>317</v>
      </c>
      <c r="C40" s="121">
        <v>2127.6949999999833</v>
      </c>
      <c r="D40" s="120">
        <v>206.06400000000028</v>
      </c>
      <c r="E40" s="120">
        <v>695.44000000000142</v>
      </c>
      <c r="F40" s="120">
        <v>749.94999999999584</v>
      </c>
      <c r="G40" s="120">
        <v>139.18800000000005</v>
      </c>
      <c r="H40" s="120">
        <v>337.053</v>
      </c>
    </row>
    <row r="41" spans="2:9" s="1" customFormat="1" ht="14.1" hidden="1" customHeight="1" outlineLevel="1" x14ac:dyDescent="0.2">
      <c r="B41" s="101" t="s">
        <v>318</v>
      </c>
      <c r="C41" s="121">
        <v>5774.6189999998805</v>
      </c>
      <c r="D41" s="120">
        <v>416.6500000000006</v>
      </c>
      <c r="E41" s="120">
        <v>634.09</v>
      </c>
      <c r="F41" s="120">
        <v>457.58500000000134</v>
      </c>
      <c r="G41" s="120">
        <v>167.11999999999966</v>
      </c>
      <c r="H41" s="120">
        <v>4099.1740000000327</v>
      </c>
    </row>
    <row r="42" spans="2:9" ht="14.1" customHeight="1" collapsed="1" x14ac:dyDescent="0.2">
      <c r="B42" s="10" t="s">
        <v>51</v>
      </c>
      <c r="C42" s="67">
        <v>2342.5589999999893</v>
      </c>
      <c r="D42" s="12">
        <v>74.825000000000017</v>
      </c>
      <c r="E42" s="12">
        <v>281.31700000000126</v>
      </c>
      <c r="F42" s="12">
        <v>477.44500000000164</v>
      </c>
      <c r="G42" s="12">
        <v>174.56199999999998</v>
      </c>
      <c r="H42" s="12">
        <v>1334.410000000003</v>
      </c>
    </row>
    <row r="43" spans="2:9" ht="14.1" customHeight="1" x14ac:dyDescent="0.2">
      <c r="B43" s="10" t="s">
        <v>52</v>
      </c>
      <c r="C43" s="67">
        <v>2879.6970000000083</v>
      </c>
      <c r="D43" s="12">
        <v>180.99200000000076</v>
      </c>
      <c r="E43" s="12">
        <v>627.75400000000946</v>
      </c>
      <c r="F43" s="12">
        <v>784.00599999999667</v>
      </c>
      <c r="G43" s="12">
        <v>209.78999999999968</v>
      </c>
      <c r="H43" s="12">
        <v>1077.1549999999934</v>
      </c>
    </row>
    <row r="44" spans="2:9" ht="14.1" customHeight="1" x14ac:dyDescent="0.2">
      <c r="B44" s="10" t="s">
        <v>61</v>
      </c>
      <c r="C44" s="67">
        <v>2707.7230000000363</v>
      </c>
      <c r="D44" s="12">
        <v>85.876000000000005</v>
      </c>
      <c r="E44" s="12">
        <v>305.14800000000065</v>
      </c>
      <c r="F44" s="12">
        <v>673.97999999999934</v>
      </c>
      <c r="G44" s="12">
        <v>319.38200000000074</v>
      </c>
      <c r="H44" s="12">
        <v>1323.3369999999882</v>
      </c>
    </row>
    <row r="45" spans="2:9" ht="14.1" customHeight="1" x14ac:dyDescent="0.2">
      <c r="B45" s="10" t="s">
        <v>60</v>
      </c>
      <c r="C45" s="67">
        <v>3723.6030000002124</v>
      </c>
      <c r="D45" s="12">
        <v>57.966000000000001</v>
      </c>
      <c r="E45" s="12">
        <v>165.98400000000018</v>
      </c>
      <c r="F45" s="12">
        <v>343.2289999999997</v>
      </c>
      <c r="G45" s="12">
        <v>183.17100000000036</v>
      </c>
      <c r="H45" s="12">
        <v>2973.2529999999556</v>
      </c>
    </row>
    <row r="46" spans="2:9" ht="14.1" customHeight="1" x14ac:dyDescent="0.2">
      <c r="B46" s="10" t="s">
        <v>59</v>
      </c>
      <c r="C46" s="67">
        <v>196.83600000000041</v>
      </c>
      <c r="D46" s="12">
        <v>70.9699999999998</v>
      </c>
      <c r="E46" s="12">
        <v>70.88600000000018</v>
      </c>
      <c r="F46" s="12">
        <v>36.379999999999967</v>
      </c>
      <c r="G46" s="12">
        <v>18.600000000000041</v>
      </c>
      <c r="H46" s="13" t="s">
        <v>100</v>
      </c>
    </row>
    <row r="47" spans="2:9" ht="14.1" customHeight="1" x14ac:dyDescent="0.2">
      <c r="B47" s="10" t="s">
        <v>62</v>
      </c>
      <c r="C47" s="67">
        <v>3181.1450000000159</v>
      </c>
      <c r="D47" s="12">
        <v>454.4490000000016</v>
      </c>
      <c r="E47" s="12">
        <v>646.92900000000338</v>
      </c>
      <c r="F47" s="12">
        <v>608.2369999999986</v>
      </c>
      <c r="G47" s="12">
        <v>385.42699999999689</v>
      </c>
      <c r="H47" s="12">
        <v>1086.1030000000007</v>
      </c>
    </row>
    <row r="48" spans="2:9" ht="14.1" customHeight="1" x14ac:dyDescent="0.2">
      <c r="B48" s="10" t="s">
        <v>63</v>
      </c>
      <c r="C48" s="67">
        <v>2861.0710000000181</v>
      </c>
      <c r="D48" s="12">
        <v>67.90600000000012</v>
      </c>
      <c r="E48" s="12">
        <v>213.53300000000021</v>
      </c>
      <c r="F48" s="12">
        <v>371.55299999999795</v>
      </c>
      <c r="G48" s="12">
        <v>386.17399999999986</v>
      </c>
      <c r="H48" s="12">
        <v>1821.904999999977</v>
      </c>
    </row>
    <row r="49" spans="2:8" ht="14.1" customHeight="1" x14ac:dyDescent="0.2">
      <c r="B49" s="10" t="s">
        <v>69</v>
      </c>
      <c r="C49" s="67">
        <v>259.7639999999995</v>
      </c>
      <c r="D49" s="12">
        <v>0.87000000000000033</v>
      </c>
      <c r="E49" s="12">
        <v>122.71999999999957</v>
      </c>
      <c r="F49" s="12">
        <v>78.094999999999686</v>
      </c>
      <c r="G49" s="12">
        <v>21.065000000000001</v>
      </c>
      <c r="H49" s="12">
        <v>37.013999999999861</v>
      </c>
    </row>
    <row r="50" spans="2:8" ht="14.1" customHeight="1" x14ac:dyDescent="0.2">
      <c r="B50" s="10" t="s">
        <v>64</v>
      </c>
      <c r="C50" s="67">
        <v>560.79500000000132</v>
      </c>
      <c r="D50" s="12">
        <v>52.806000000000068</v>
      </c>
      <c r="E50" s="12">
        <v>172.93499999999992</v>
      </c>
      <c r="F50" s="12">
        <v>235.87800000000058</v>
      </c>
      <c r="G50" s="12">
        <v>37.513999999999932</v>
      </c>
      <c r="H50" s="12">
        <v>61.661999999999921</v>
      </c>
    </row>
    <row r="51" spans="2:8" ht="14.1" customHeight="1" x14ac:dyDescent="0.2">
      <c r="B51" s="10" t="s">
        <v>65</v>
      </c>
      <c r="C51" s="67">
        <v>3793.2269999999585</v>
      </c>
      <c r="D51" s="12">
        <v>148.37700000000009</v>
      </c>
      <c r="E51" s="12">
        <v>738.10800000000233</v>
      </c>
      <c r="F51" s="12">
        <v>993.6760000000063</v>
      </c>
      <c r="G51" s="12">
        <v>792.75899999999274</v>
      </c>
      <c r="H51" s="12">
        <v>1120.3070000000123</v>
      </c>
    </row>
    <row r="52" spans="2:8" ht="14.1" customHeight="1" x14ac:dyDescent="0.2">
      <c r="B52" s="10" t="s">
        <v>66</v>
      </c>
      <c r="C52" s="67">
        <v>234.15400000000037</v>
      </c>
      <c r="D52" s="12">
        <v>32.234000000000016</v>
      </c>
      <c r="E52" s="12">
        <v>44.345000000000041</v>
      </c>
      <c r="F52" s="12">
        <v>76.582999999999814</v>
      </c>
      <c r="G52" s="12">
        <v>63.634000000000007</v>
      </c>
      <c r="H52" s="12">
        <v>17.358000000000011</v>
      </c>
    </row>
    <row r="53" spans="2:8" ht="14.1" customHeight="1" x14ac:dyDescent="0.2">
      <c r="B53" s="10" t="s">
        <v>67</v>
      </c>
      <c r="C53" s="67">
        <v>516.20800000000031</v>
      </c>
      <c r="D53" s="12">
        <v>112.81999999999957</v>
      </c>
      <c r="E53" s="12">
        <v>160.67699999999982</v>
      </c>
      <c r="F53" s="12">
        <v>158.43800000000005</v>
      </c>
      <c r="G53" s="12">
        <v>34.909999999999997</v>
      </c>
      <c r="H53" s="12">
        <v>49.363000000000021</v>
      </c>
    </row>
    <row r="54" spans="2:8" ht="14.1" customHeight="1" x14ac:dyDescent="0.2">
      <c r="B54" s="88" t="s">
        <v>68</v>
      </c>
      <c r="C54" s="150">
        <v>0.127</v>
      </c>
      <c r="D54" s="151">
        <v>2.7E-2</v>
      </c>
      <c r="E54" s="151">
        <v>0.1</v>
      </c>
      <c r="F54" s="134" t="s">
        <v>100</v>
      </c>
      <c r="G54" s="134" t="s">
        <v>100</v>
      </c>
      <c r="H54" s="134"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I55"/>
  <sheetViews>
    <sheetView workbookViewId="0"/>
  </sheetViews>
  <sheetFormatPr defaultColWidth="9.140625" defaultRowHeight="11.25" outlineLevelRow="1" x14ac:dyDescent="0.2"/>
  <cols>
    <col min="1" max="1" width="2.7109375" style="10" customWidth="1"/>
    <col min="2" max="2" width="60.140625" style="10" customWidth="1"/>
    <col min="3" max="3" width="9.140625" style="135" customWidth="1"/>
    <col min="4" max="7" width="9.140625" style="11" customWidth="1"/>
    <col min="8" max="8" width="11.28515625" style="10" customWidth="1"/>
    <col min="9" max="205" width="9.140625" style="10"/>
    <col min="206" max="206" width="51.140625" style="10" customWidth="1"/>
    <col min="207" max="214" width="9.7109375" style="10" customWidth="1"/>
    <col min="215" max="461" width="9.140625" style="10"/>
    <col min="462" max="462" width="51.140625" style="10" customWidth="1"/>
    <col min="463" max="470" width="9.7109375" style="10" customWidth="1"/>
    <col min="471" max="717" width="9.140625" style="10"/>
    <col min="718" max="718" width="51.140625" style="10" customWidth="1"/>
    <col min="719" max="726" width="9.7109375" style="10" customWidth="1"/>
    <col min="727" max="973" width="9.140625" style="10"/>
    <col min="974" max="974" width="51.140625" style="10" customWidth="1"/>
    <col min="975" max="982" width="9.7109375" style="10" customWidth="1"/>
    <col min="983" max="1229" width="9.140625" style="10"/>
    <col min="1230" max="1230" width="51.140625" style="10" customWidth="1"/>
    <col min="1231" max="1238" width="9.7109375" style="10" customWidth="1"/>
    <col min="1239" max="1485" width="9.140625" style="10"/>
    <col min="1486" max="1486" width="51.140625" style="10" customWidth="1"/>
    <col min="1487" max="1494" width="9.7109375" style="10" customWidth="1"/>
    <col min="1495" max="1741" width="9.140625" style="10"/>
    <col min="1742" max="1742" width="51.140625" style="10" customWidth="1"/>
    <col min="1743" max="1750" width="9.7109375" style="10" customWidth="1"/>
    <col min="1751" max="1997" width="9.140625" style="10"/>
    <col min="1998" max="1998" width="51.140625" style="10" customWidth="1"/>
    <col min="1999" max="2006" width="9.7109375" style="10" customWidth="1"/>
    <col min="2007" max="2253" width="9.140625" style="10"/>
    <col min="2254" max="2254" width="51.140625" style="10" customWidth="1"/>
    <col min="2255" max="2262" width="9.7109375" style="10" customWidth="1"/>
    <col min="2263" max="2509" width="9.140625" style="10"/>
    <col min="2510" max="2510" width="51.140625" style="10" customWidth="1"/>
    <col min="2511" max="2518" width="9.7109375" style="10" customWidth="1"/>
    <col min="2519" max="2765" width="9.140625" style="10"/>
    <col min="2766" max="2766" width="51.140625" style="10" customWidth="1"/>
    <col min="2767" max="2774" width="9.7109375" style="10" customWidth="1"/>
    <col min="2775" max="3021" width="9.140625" style="10"/>
    <col min="3022" max="3022" width="51.140625" style="10" customWidth="1"/>
    <col min="3023" max="3030" width="9.7109375" style="10" customWidth="1"/>
    <col min="3031" max="3277" width="9.140625" style="10"/>
    <col min="3278" max="3278" width="51.140625" style="10" customWidth="1"/>
    <col min="3279" max="3286" width="9.7109375" style="10" customWidth="1"/>
    <col min="3287" max="3533" width="9.140625" style="10"/>
    <col min="3534" max="3534" width="51.140625" style="10" customWidth="1"/>
    <col min="3535" max="3542" width="9.7109375" style="10" customWidth="1"/>
    <col min="3543" max="3789" width="9.140625" style="10"/>
    <col min="3790" max="3790" width="51.140625" style="10" customWidth="1"/>
    <col min="3791" max="3798" width="9.7109375" style="10" customWidth="1"/>
    <col min="3799" max="4045" width="9.140625" style="10"/>
    <col min="4046" max="4046" width="51.140625" style="10" customWidth="1"/>
    <col min="4047" max="4054" width="9.7109375" style="10" customWidth="1"/>
    <col min="4055" max="4301" width="9.140625" style="10"/>
    <col min="4302" max="4302" width="51.140625" style="10" customWidth="1"/>
    <col min="4303" max="4310" width="9.7109375" style="10" customWidth="1"/>
    <col min="4311" max="4557" width="9.140625" style="10"/>
    <col min="4558" max="4558" width="51.140625" style="10" customWidth="1"/>
    <col min="4559" max="4566" width="9.7109375" style="10" customWidth="1"/>
    <col min="4567" max="4813" width="9.140625" style="10"/>
    <col min="4814" max="4814" width="51.140625" style="10" customWidth="1"/>
    <col min="4815" max="4822" width="9.7109375" style="10" customWidth="1"/>
    <col min="4823" max="5069" width="9.140625" style="10"/>
    <col min="5070" max="5070" width="51.140625" style="10" customWidth="1"/>
    <col min="5071" max="5078" width="9.7109375" style="10" customWidth="1"/>
    <col min="5079" max="5325" width="9.140625" style="10"/>
    <col min="5326" max="5326" width="51.140625" style="10" customWidth="1"/>
    <col min="5327" max="5334" width="9.7109375" style="10" customWidth="1"/>
    <col min="5335" max="5581" width="9.140625" style="10"/>
    <col min="5582" max="5582" width="51.140625" style="10" customWidth="1"/>
    <col min="5583" max="5590" width="9.7109375" style="10" customWidth="1"/>
    <col min="5591" max="5837" width="9.140625" style="10"/>
    <col min="5838" max="5838" width="51.140625" style="10" customWidth="1"/>
    <col min="5839" max="5846" width="9.7109375" style="10" customWidth="1"/>
    <col min="5847" max="6093" width="9.140625" style="10"/>
    <col min="6094" max="6094" width="51.140625" style="10" customWidth="1"/>
    <col min="6095" max="6102" width="9.7109375" style="10" customWidth="1"/>
    <col min="6103" max="6349" width="9.140625" style="10"/>
    <col min="6350" max="6350" width="51.140625" style="10" customWidth="1"/>
    <col min="6351" max="6358" width="9.7109375" style="10" customWidth="1"/>
    <col min="6359" max="6605" width="9.140625" style="10"/>
    <col min="6606" max="6606" width="51.140625" style="10" customWidth="1"/>
    <col min="6607" max="6614" width="9.7109375" style="10" customWidth="1"/>
    <col min="6615" max="6861" width="9.140625" style="10"/>
    <col min="6862" max="6862" width="51.140625" style="10" customWidth="1"/>
    <col min="6863" max="6870" width="9.7109375" style="10" customWidth="1"/>
    <col min="6871" max="7117" width="9.140625" style="10"/>
    <col min="7118" max="7118" width="51.140625" style="10" customWidth="1"/>
    <col min="7119" max="7126" width="9.7109375" style="10" customWidth="1"/>
    <col min="7127" max="7373" width="9.140625" style="10"/>
    <col min="7374" max="7374" width="51.140625" style="10" customWidth="1"/>
    <col min="7375" max="7382" width="9.7109375" style="10" customWidth="1"/>
    <col min="7383" max="7629" width="9.140625" style="10"/>
    <col min="7630" max="7630" width="51.140625" style="10" customWidth="1"/>
    <col min="7631" max="7638" width="9.7109375" style="10" customWidth="1"/>
    <col min="7639" max="7885" width="9.140625" style="10"/>
    <col min="7886" max="7886" width="51.140625" style="10" customWidth="1"/>
    <col min="7887" max="7894" width="9.7109375" style="10" customWidth="1"/>
    <col min="7895" max="8141" width="9.140625" style="10"/>
    <col min="8142" max="8142" width="51.140625" style="10" customWidth="1"/>
    <col min="8143" max="8150" width="9.7109375" style="10" customWidth="1"/>
    <col min="8151" max="8397" width="9.140625" style="10"/>
    <col min="8398" max="8398" width="51.140625" style="10" customWidth="1"/>
    <col min="8399" max="8406" width="9.7109375" style="10" customWidth="1"/>
    <col min="8407" max="8653" width="9.140625" style="10"/>
    <col min="8654" max="8654" width="51.140625" style="10" customWidth="1"/>
    <col min="8655" max="8662" width="9.7109375" style="10" customWidth="1"/>
    <col min="8663" max="8909" width="9.140625" style="10"/>
    <col min="8910" max="8910" width="51.140625" style="10" customWidth="1"/>
    <col min="8911" max="8918" width="9.7109375" style="10" customWidth="1"/>
    <col min="8919" max="9165" width="9.140625" style="10"/>
    <col min="9166" max="9166" width="51.140625" style="10" customWidth="1"/>
    <col min="9167" max="9174" width="9.7109375" style="10" customWidth="1"/>
    <col min="9175" max="9421" width="9.140625" style="10"/>
    <col min="9422" max="9422" width="51.140625" style="10" customWidth="1"/>
    <col min="9423" max="9430" width="9.7109375" style="10" customWidth="1"/>
    <col min="9431" max="9677" width="9.140625" style="10"/>
    <col min="9678" max="9678" width="51.140625" style="10" customWidth="1"/>
    <col min="9679" max="9686" width="9.7109375" style="10" customWidth="1"/>
    <col min="9687" max="9933" width="9.140625" style="10"/>
    <col min="9934" max="9934" width="51.140625" style="10" customWidth="1"/>
    <col min="9935" max="9942" width="9.7109375" style="10" customWidth="1"/>
    <col min="9943" max="10189" width="9.140625" style="10"/>
    <col min="10190" max="10190" width="51.140625" style="10" customWidth="1"/>
    <col min="10191" max="10198" width="9.7109375" style="10" customWidth="1"/>
    <col min="10199" max="10445" width="9.140625" style="10"/>
    <col min="10446" max="10446" width="51.140625" style="10" customWidth="1"/>
    <col min="10447" max="10454" width="9.7109375" style="10" customWidth="1"/>
    <col min="10455" max="10701" width="9.140625" style="10"/>
    <col min="10702" max="10702" width="51.140625" style="10" customWidth="1"/>
    <col min="10703" max="10710" width="9.7109375" style="10" customWidth="1"/>
    <col min="10711" max="10957" width="9.140625" style="10"/>
    <col min="10958" max="10958" width="51.140625" style="10" customWidth="1"/>
    <col min="10959" max="10966" width="9.7109375" style="10" customWidth="1"/>
    <col min="10967" max="11213" width="9.140625" style="10"/>
    <col min="11214" max="11214" width="51.140625" style="10" customWidth="1"/>
    <col min="11215" max="11222" width="9.7109375" style="10" customWidth="1"/>
    <col min="11223" max="11469" width="9.140625" style="10"/>
    <col min="11470" max="11470" width="51.140625" style="10" customWidth="1"/>
    <col min="11471" max="11478" width="9.7109375" style="10" customWidth="1"/>
    <col min="11479" max="11725" width="9.140625" style="10"/>
    <col min="11726" max="11726" width="51.140625" style="10" customWidth="1"/>
    <col min="11727" max="11734" width="9.7109375" style="10" customWidth="1"/>
    <col min="11735" max="11981" width="9.140625" style="10"/>
    <col min="11982" max="11982" width="51.140625" style="10" customWidth="1"/>
    <col min="11983" max="11990" width="9.7109375" style="10" customWidth="1"/>
    <col min="11991" max="12237" width="9.140625" style="10"/>
    <col min="12238" max="12238" width="51.140625" style="10" customWidth="1"/>
    <col min="12239" max="12246" width="9.7109375" style="10" customWidth="1"/>
    <col min="12247" max="12493" width="9.140625" style="10"/>
    <col min="12494" max="12494" width="51.140625" style="10" customWidth="1"/>
    <col min="12495" max="12502" width="9.7109375" style="10" customWidth="1"/>
    <col min="12503" max="12749" width="9.140625" style="10"/>
    <col min="12750" max="12750" width="51.140625" style="10" customWidth="1"/>
    <col min="12751" max="12758" width="9.7109375" style="10" customWidth="1"/>
    <col min="12759" max="13005" width="9.140625" style="10"/>
    <col min="13006" max="13006" width="51.140625" style="10" customWidth="1"/>
    <col min="13007" max="13014" width="9.7109375" style="10" customWidth="1"/>
    <col min="13015" max="13261" width="9.140625" style="10"/>
    <col min="13262" max="13262" width="51.140625" style="10" customWidth="1"/>
    <col min="13263" max="13270" width="9.7109375" style="10" customWidth="1"/>
    <col min="13271" max="13517" width="9.140625" style="10"/>
    <col min="13518" max="13518" width="51.140625" style="10" customWidth="1"/>
    <col min="13519" max="13526" width="9.7109375" style="10" customWidth="1"/>
    <col min="13527" max="13773" width="9.140625" style="10"/>
    <col min="13774" max="13774" width="51.140625" style="10" customWidth="1"/>
    <col min="13775" max="13782" width="9.7109375" style="10" customWidth="1"/>
    <col min="13783" max="14029" width="9.140625" style="10"/>
    <col min="14030" max="14030" width="51.140625" style="10" customWidth="1"/>
    <col min="14031" max="14038" width="9.7109375" style="10" customWidth="1"/>
    <col min="14039" max="14285" width="9.140625" style="10"/>
    <col min="14286" max="14286" width="51.140625" style="10" customWidth="1"/>
    <col min="14287" max="14294" width="9.7109375" style="10" customWidth="1"/>
    <col min="14295" max="14541" width="9.140625" style="10"/>
    <col min="14542" max="14542" width="51.140625" style="10" customWidth="1"/>
    <col min="14543" max="14550" width="9.7109375" style="10" customWidth="1"/>
    <col min="14551" max="14797" width="9.140625" style="10"/>
    <col min="14798" max="14798" width="51.140625" style="10" customWidth="1"/>
    <col min="14799" max="14806" width="9.7109375" style="10" customWidth="1"/>
    <col min="14807" max="15053" width="9.140625" style="10"/>
    <col min="15054" max="15054" width="51.140625" style="10" customWidth="1"/>
    <col min="15055" max="15062" width="9.7109375" style="10" customWidth="1"/>
    <col min="15063" max="15309" width="9.140625" style="10"/>
    <col min="15310" max="15310" width="51.140625" style="10" customWidth="1"/>
    <col min="15311" max="15318" width="9.7109375" style="10" customWidth="1"/>
    <col min="15319" max="15565" width="9.140625" style="10"/>
    <col min="15566" max="15566" width="51.140625" style="10" customWidth="1"/>
    <col min="15567" max="15574" width="9.7109375" style="10" customWidth="1"/>
    <col min="15575" max="15821" width="9.140625" style="10"/>
    <col min="15822" max="15822" width="51.140625" style="10" customWidth="1"/>
    <col min="15823" max="15830" width="9.7109375" style="10" customWidth="1"/>
    <col min="15831" max="16077" width="9.140625" style="10"/>
    <col min="16078" max="16078" width="51.140625" style="10" customWidth="1"/>
    <col min="16079" max="16086" width="9.7109375" style="10" customWidth="1"/>
    <col min="16087" max="16384" width="9.140625" style="10"/>
  </cols>
  <sheetData>
    <row r="1" spans="2:9" s="1" customFormat="1" ht="17.25" customHeight="1" x14ac:dyDescent="0.2">
      <c r="B1" s="41"/>
      <c r="C1" s="42"/>
      <c r="D1" s="43"/>
      <c r="H1" s="37" t="s">
        <v>214</v>
      </c>
    </row>
    <row r="2" spans="2:9" s="1" customFormat="1" ht="28.5" customHeight="1" x14ac:dyDescent="0.2">
      <c r="B2" s="168" t="s">
        <v>216</v>
      </c>
      <c r="C2" s="168"/>
      <c r="D2" s="168"/>
      <c r="E2" s="168"/>
      <c r="F2" s="168"/>
      <c r="G2" s="168"/>
      <c r="H2" s="168"/>
    </row>
    <row r="3" spans="2:9" s="1" customFormat="1" ht="15.75" customHeight="1" x14ac:dyDescent="0.2">
      <c r="B3" s="169">
        <v>2023</v>
      </c>
      <c r="C3" s="169"/>
      <c r="D3" s="169"/>
      <c r="E3" s="169"/>
      <c r="F3" s="169"/>
      <c r="G3" s="169"/>
      <c r="H3" s="169"/>
    </row>
    <row r="4" spans="2:9" ht="15" customHeight="1" x14ac:dyDescent="0.2">
      <c r="B4" s="10" t="s">
        <v>115</v>
      </c>
      <c r="G4" s="10"/>
      <c r="H4" s="11" t="s">
        <v>228</v>
      </c>
    </row>
    <row r="5" spans="2:9" ht="14.45" customHeight="1" x14ac:dyDescent="0.2">
      <c r="B5" s="38" t="s">
        <v>76</v>
      </c>
      <c r="C5" s="171" t="s">
        <v>0</v>
      </c>
      <c r="D5" s="170" t="s">
        <v>54</v>
      </c>
      <c r="E5" s="170" t="s">
        <v>44</v>
      </c>
      <c r="F5" s="170" t="s">
        <v>45</v>
      </c>
      <c r="G5" s="170" t="s">
        <v>55</v>
      </c>
      <c r="H5" s="170" t="s">
        <v>56</v>
      </c>
    </row>
    <row r="6" spans="2:9" ht="17.25" customHeight="1" x14ac:dyDescent="0.2">
      <c r="B6" s="44" t="s">
        <v>46</v>
      </c>
      <c r="C6" s="188"/>
      <c r="D6" s="172"/>
      <c r="E6" s="172"/>
      <c r="F6" s="172"/>
      <c r="G6" s="172"/>
      <c r="H6" s="172"/>
    </row>
    <row r="7" spans="2:9" ht="14.1" customHeight="1" x14ac:dyDescent="0.2">
      <c r="B7" s="41" t="s">
        <v>0</v>
      </c>
      <c r="C7" s="65">
        <f>+'Q33'!C7*1000/'Q12'!C7</f>
        <v>34.220581154570844</v>
      </c>
      <c r="D7" s="65">
        <f>+'Q33'!D7*1000/'Q12'!D7</f>
        <v>33.927709341180758</v>
      </c>
      <c r="E7" s="65">
        <f>+'Q33'!E7*1000/'Q12'!E7</f>
        <v>32.427668340902784</v>
      </c>
      <c r="F7" s="65">
        <f>+'Q33'!F7*1000/'Q12'!F7</f>
        <v>30.305734208923504</v>
      </c>
      <c r="G7" s="65">
        <f>+'Q33'!G7*1000/'Q12'!G7</f>
        <v>36.262903987583613</v>
      </c>
      <c r="H7" s="65">
        <f>+'Q33'!H7*1000/'Q12'!H7</f>
        <v>37.285344296386612</v>
      </c>
    </row>
    <row r="8" spans="2:9" ht="14.1" customHeight="1" x14ac:dyDescent="0.2">
      <c r="B8" s="10" t="s">
        <v>53</v>
      </c>
      <c r="C8" s="65">
        <f>+'Q33'!C8*1000/'Q12'!C8</f>
        <v>23.396673722407058</v>
      </c>
      <c r="D8" s="32">
        <f>+'Q33'!D8*1000/'Q12'!D8</f>
        <v>30.156095842142353</v>
      </c>
      <c r="E8" s="32">
        <f>+'Q33'!E8*1000/'Q12'!E8</f>
        <v>27.592107953383863</v>
      </c>
      <c r="F8" s="32">
        <f>+'Q33'!F8*1000/'Q12'!F8</f>
        <v>21.456635886293714</v>
      </c>
      <c r="G8" s="32">
        <f>+'Q33'!G8*1000/'Q12'!G8</f>
        <v>20.608630952380935</v>
      </c>
      <c r="H8" s="32">
        <f>+'Q33'!H8*1000/'Q12'!H8</f>
        <v>10.37906137184117</v>
      </c>
    </row>
    <row r="9" spans="2:9" ht="14.1" customHeight="1" x14ac:dyDescent="0.2">
      <c r="B9" s="10" t="s">
        <v>47</v>
      </c>
      <c r="C9" s="65">
        <f>+'Q33'!C9*1000/'Q12'!C9</f>
        <v>28.351356551856924</v>
      </c>
      <c r="D9" s="32">
        <f>+'Q33'!D9*1000/'Q12'!D9</f>
        <v>28.000000000000039</v>
      </c>
      <c r="E9" s="32">
        <f>+'Q33'!E9*1000/'Q12'!E9</f>
        <v>23.137801204819276</v>
      </c>
      <c r="F9" s="32">
        <f>+'Q33'!F9*1000/'Q12'!F9</f>
        <v>25.049603174603227</v>
      </c>
      <c r="G9" s="32">
        <f>+'Q33'!G9*1000/'Q12'!G9</f>
        <v>40.783116883116961</v>
      </c>
      <c r="H9" s="32">
        <f>+'Q33'!H9*1000/'Q12'!H9</f>
        <v>30.23842592592592</v>
      </c>
    </row>
    <row r="10" spans="2:9" ht="14.1" customHeight="1" x14ac:dyDescent="0.2">
      <c r="B10" s="10" t="s">
        <v>48</v>
      </c>
      <c r="C10" s="65">
        <f>+'Q33'!C10*1000/'Q12'!C10</f>
        <v>34.57147303662331</v>
      </c>
      <c r="D10" s="32">
        <f>+'Q33'!D10*1000/'Q12'!D10</f>
        <v>32.214559386973185</v>
      </c>
      <c r="E10" s="32">
        <f>+'Q33'!E10*1000/'Q12'!E10</f>
        <v>31.883123769125877</v>
      </c>
      <c r="F10" s="32">
        <f>+'Q33'!F10*1000/'Q12'!F10</f>
        <v>31.906526259973365</v>
      </c>
      <c r="G10" s="32">
        <f>+'Q33'!G10*1000/'Q12'!G10</f>
        <v>37.396301997000627</v>
      </c>
      <c r="H10" s="32">
        <f>+'Q33'!H10*1000/'Q12'!H10</f>
        <v>38.683026361996085</v>
      </c>
    </row>
    <row r="11" spans="2:9" s="100" customFormat="1" ht="14.1" hidden="1" customHeight="1" outlineLevel="1" x14ac:dyDescent="0.25">
      <c r="B11" s="101" t="s">
        <v>292</v>
      </c>
      <c r="C11" s="138">
        <f>+'Q33'!C11*1000/'Q12'!C11</f>
        <v>21.003807415008026</v>
      </c>
      <c r="D11" s="115">
        <f>+'Q33'!D11*1000/'Q12'!D11</f>
        <v>29.654393305439289</v>
      </c>
      <c r="E11" s="115">
        <f>+'Q33'!E11*1000/'Q12'!E11</f>
        <v>25.178241478177647</v>
      </c>
      <c r="F11" s="115">
        <f>+'Q33'!F11*1000/'Q12'!F11</f>
        <v>19.927319283041399</v>
      </c>
      <c r="G11" s="115">
        <f>+'Q33'!G11*1000/'Q12'!G11</f>
        <v>22.101558372953217</v>
      </c>
      <c r="H11" s="115">
        <f>+'Q33'!H11*1000/'Q12'!H11</f>
        <v>16.791771496226097</v>
      </c>
      <c r="I11" s="14"/>
    </row>
    <row r="12" spans="2:9" s="100" customFormat="1" ht="14.1" hidden="1" customHeight="1" outlineLevel="1" x14ac:dyDescent="0.25">
      <c r="B12" s="101" t="s">
        <v>293</v>
      </c>
      <c r="C12" s="138">
        <f>+'Q33'!C12*1000/'Q12'!C12</f>
        <v>28.090107467621774</v>
      </c>
      <c r="D12" s="115">
        <f>+'Q33'!D12*1000/'Q12'!D12</f>
        <v>31.439999999999998</v>
      </c>
      <c r="E12" s="115">
        <f>+'Q33'!E12*1000/'Q12'!E12</f>
        <v>31.129054520358771</v>
      </c>
      <c r="F12" s="115">
        <f>+'Q33'!F12*1000/'Q12'!F12</f>
        <v>23.770022371364636</v>
      </c>
      <c r="G12" s="115">
        <f>+'Q33'!G12*1000/'Q12'!G12</f>
        <v>69.593750000000014</v>
      </c>
      <c r="H12" s="115">
        <f>+'Q33'!H12*1000/'Q12'!H12</f>
        <v>22.714186127570517</v>
      </c>
      <c r="I12" s="14"/>
    </row>
    <row r="13" spans="2:9" s="100" customFormat="1" ht="14.1" hidden="1" customHeight="1" outlineLevel="1" x14ac:dyDescent="0.25">
      <c r="B13" s="101" t="s">
        <v>294</v>
      </c>
      <c r="C13" s="138">
        <f>+'Q33'!C13*1000/'Q12'!C13</f>
        <v>34.908196721311498</v>
      </c>
      <c r="D13" s="158" t="s">
        <v>100</v>
      </c>
      <c r="E13" s="158" t="s">
        <v>100</v>
      </c>
      <c r="F13" s="158" t="s">
        <v>100</v>
      </c>
      <c r="G13" s="115">
        <f>+'Q33'!G13*1000/'Q12'!G13</f>
        <v>34.908196721311498</v>
      </c>
      <c r="H13" s="158" t="s">
        <v>100</v>
      </c>
      <c r="I13" s="14"/>
    </row>
    <row r="14" spans="2:9" s="100" customFormat="1" ht="14.1" hidden="1" customHeight="1" outlineLevel="1" x14ac:dyDescent="0.25">
      <c r="B14" s="101" t="s">
        <v>295</v>
      </c>
      <c r="C14" s="138">
        <f>+'Q33'!C14*1000/'Q12'!C14</f>
        <v>32.737458745874484</v>
      </c>
      <c r="D14" s="115">
        <f>+'Q33'!D14*1000/'Q12'!D14</f>
        <v>29.922727272727247</v>
      </c>
      <c r="E14" s="115">
        <f>+'Q33'!E14*1000/'Q12'!E14</f>
        <v>23.472085752568145</v>
      </c>
      <c r="F14" s="115">
        <f>+'Q33'!F14*1000/'Q12'!F14</f>
        <v>31.301357466063251</v>
      </c>
      <c r="G14" s="115">
        <f>+'Q33'!G14*1000/'Q12'!G14</f>
        <v>39.458524532297879</v>
      </c>
      <c r="H14" s="115">
        <f>+'Q33'!H14*1000/'Q12'!H14</f>
        <v>36.447628458498073</v>
      </c>
      <c r="I14" s="14"/>
    </row>
    <row r="15" spans="2:9" s="100" customFormat="1" ht="14.1" hidden="1" customHeight="1" outlineLevel="1" x14ac:dyDescent="0.25">
      <c r="B15" s="101" t="s">
        <v>296</v>
      </c>
      <c r="C15" s="138">
        <f>+'Q33'!C15*1000/'Q12'!C15</f>
        <v>42.984193780149909</v>
      </c>
      <c r="D15" s="115">
        <f>+'Q33'!D15*1000/'Q12'!D15</f>
        <v>42.665865384615358</v>
      </c>
      <c r="E15" s="115">
        <f>+'Q33'!E15*1000/'Q12'!E15</f>
        <v>34.365800340053568</v>
      </c>
      <c r="F15" s="115">
        <f>+'Q33'!F15*1000/'Q12'!F15</f>
        <v>42.816352004992787</v>
      </c>
      <c r="G15" s="115">
        <f>+'Q33'!G15*1000/'Q12'!G15</f>
        <v>24.281651376146847</v>
      </c>
      <c r="H15" s="115">
        <f>+'Q33'!H15*1000/'Q12'!H15</f>
        <v>98.63157894736851</v>
      </c>
      <c r="I15" s="14"/>
    </row>
    <row r="16" spans="2:9" s="100" customFormat="1" ht="14.1" hidden="1" customHeight="1" outlineLevel="1" x14ac:dyDescent="0.25">
      <c r="B16" s="101" t="s">
        <v>297</v>
      </c>
      <c r="C16" s="138">
        <f>+'Q33'!C16*1000/'Q12'!C16</f>
        <v>35.565728219907093</v>
      </c>
      <c r="D16" s="115">
        <f>+'Q33'!D16*1000/'Q12'!D16</f>
        <v>38.66279069767441</v>
      </c>
      <c r="E16" s="115">
        <f>+'Q33'!E16*1000/'Q12'!E16</f>
        <v>31.123791992636882</v>
      </c>
      <c r="F16" s="115">
        <f>+'Q33'!F16*1000/'Q12'!F16</f>
        <v>29.957959915268027</v>
      </c>
      <c r="G16" s="115">
        <f>+'Q33'!G16*1000/'Q12'!G16</f>
        <v>32.481171548117139</v>
      </c>
      <c r="H16" s="115">
        <f>+'Q33'!H16*1000/'Q12'!H16</f>
        <v>48.824716615979995</v>
      </c>
      <c r="I16" s="14"/>
    </row>
    <row r="17" spans="2:9" s="100" customFormat="1" ht="14.1" hidden="1" customHeight="1" outlineLevel="1" x14ac:dyDescent="0.25">
      <c r="B17" s="101" t="s">
        <v>298</v>
      </c>
      <c r="C17" s="138">
        <f>+'Q33'!C17*1000/'Q12'!C17</f>
        <v>29.929939559036232</v>
      </c>
      <c r="D17" s="115">
        <f>+'Q33'!D17*1000/'Q12'!D17</f>
        <v>31.214186369958302</v>
      </c>
      <c r="E17" s="115">
        <f>+'Q33'!E17*1000/'Q12'!E17</f>
        <v>34.061194029850824</v>
      </c>
      <c r="F17" s="115">
        <f>+'Q33'!F17*1000/'Q12'!F17</f>
        <v>32.474350282485787</v>
      </c>
      <c r="G17" s="115">
        <f>+'Q33'!G17*1000/'Q12'!G17</f>
        <v>23.217125382263028</v>
      </c>
      <c r="H17" s="115">
        <f>+'Q33'!H17*1000/'Q12'!H17</f>
        <v>25.102203182374467</v>
      </c>
      <c r="I17" s="14"/>
    </row>
    <row r="18" spans="2:9" s="100" customFormat="1" ht="14.1" hidden="1" customHeight="1" outlineLevel="1" x14ac:dyDescent="0.25">
      <c r="B18" s="101" t="s">
        <v>299</v>
      </c>
      <c r="C18" s="138">
        <f>+'Q33'!C18*1000/'Q12'!C18</f>
        <v>47.162932369643599</v>
      </c>
      <c r="D18" s="115">
        <f>+'Q33'!D18*1000/'Q12'!D18</f>
        <v>17.916666666666661</v>
      </c>
      <c r="E18" s="115">
        <f>+'Q33'!E18*1000/'Q12'!E18</f>
        <v>28.549382716049358</v>
      </c>
      <c r="F18" s="115">
        <f>+'Q33'!F18*1000/'Q12'!F18</f>
        <v>40.641672196416856</v>
      </c>
      <c r="G18" s="115">
        <f>+'Q33'!G18*1000/'Q12'!G18</f>
        <v>72.179979253112208</v>
      </c>
      <c r="H18" s="115">
        <f>+'Q33'!H18*1000/'Q12'!H18</f>
        <v>49.737786640079925</v>
      </c>
      <c r="I18" s="14"/>
    </row>
    <row r="19" spans="2:9" s="100" customFormat="1" ht="14.1" hidden="1" customHeight="1" outlineLevel="1" x14ac:dyDescent="0.25">
      <c r="B19" s="101" t="s">
        <v>300</v>
      </c>
      <c r="C19" s="138">
        <f>+'Q33'!C19*1000/'Q12'!C19</f>
        <v>31.188660311088825</v>
      </c>
      <c r="D19" s="115">
        <f>+'Q33'!D19*1000/'Q12'!D19</f>
        <v>31.48251748251749</v>
      </c>
      <c r="E19" s="115">
        <f>+'Q33'!E19*1000/'Q12'!E19</f>
        <v>32.764907470870519</v>
      </c>
      <c r="F19" s="115">
        <f>+'Q33'!F19*1000/'Q12'!F19</f>
        <v>26.420843277645186</v>
      </c>
      <c r="G19" s="115">
        <f>+'Q33'!G19*1000/'Q12'!G19</f>
        <v>21.710843373493958</v>
      </c>
      <c r="H19" s="115">
        <f>+'Q33'!H19*1000/'Q12'!H19</f>
        <v>41.550613496932549</v>
      </c>
      <c r="I19" s="14"/>
    </row>
    <row r="20" spans="2:9" s="100" customFormat="1" ht="14.1" hidden="1" customHeight="1" outlineLevel="1" x14ac:dyDescent="0.25">
      <c r="B20" s="101" t="s">
        <v>301</v>
      </c>
      <c r="C20" s="138">
        <f>+'Q33'!C20*1000/'Q12'!C20</f>
        <v>78.723613595706411</v>
      </c>
      <c r="D20" s="115">
        <f>+'Q33'!D20*1000/'Q12'!D20</f>
        <v>20.749999999999989</v>
      </c>
      <c r="E20" s="115">
        <f>+'Q33'!E20*1000/'Q12'!E20</f>
        <v>71.627450980392183</v>
      </c>
      <c r="F20" s="115">
        <f>+'Q33'!F20*1000/'Q12'!F20</f>
        <v>271.67096774193533</v>
      </c>
      <c r="G20" s="158" t="s">
        <v>100</v>
      </c>
      <c r="H20" s="115">
        <f>+'Q33'!H20*1000/'Q12'!H20</f>
        <v>46.554203539822872</v>
      </c>
      <c r="I20" s="14"/>
    </row>
    <row r="21" spans="2:9" s="100" customFormat="1" ht="14.1" hidden="1" customHeight="1" outlineLevel="1" x14ac:dyDescent="0.25">
      <c r="B21" s="101" t="s">
        <v>302</v>
      </c>
      <c r="C21" s="138">
        <f>+'Q33'!C21*1000/'Q12'!C21</f>
        <v>42.149841605068723</v>
      </c>
      <c r="D21" s="115">
        <f>+'Q33'!D21*1000/'Q12'!D21</f>
        <v>28.522727272727277</v>
      </c>
      <c r="E21" s="115">
        <f>+'Q33'!E21*1000/'Q12'!E21</f>
        <v>41.89087093389297</v>
      </c>
      <c r="F21" s="115">
        <f>+'Q33'!F21*1000/'Q12'!F21</f>
        <v>37.481430536451413</v>
      </c>
      <c r="G21" s="115">
        <f>+'Q33'!G21*1000/'Q12'!G21</f>
        <v>45.689967982924209</v>
      </c>
      <c r="H21" s="115">
        <f>+'Q33'!H21*1000/'Q12'!H21</f>
        <v>57.692238267147893</v>
      </c>
      <c r="I21" s="14"/>
    </row>
    <row r="22" spans="2:9" s="100" customFormat="1" ht="14.1" hidden="1" customHeight="1" outlineLevel="1" x14ac:dyDescent="0.25">
      <c r="B22" s="101" t="s">
        <v>303</v>
      </c>
      <c r="C22" s="138">
        <f>+'Q33'!C22*1000/'Q12'!C22</f>
        <v>32.056619003690074</v>
      </c>
      <c r="D22" s="115">
        <f>+'Q33'!D22*1000/'Q12'!D22</f>
        <v>37.661971830985912</v>
      </c>
      <c r="E22" s="115">
        <f>+'Q33'!E22*1000/'Q12'!E22</f>
        <v>26.654166666666697</v>
      </c>
      <c r="F22" s="115">
        <f>+'Q33'!F22*1000/'Q12'!F22</f>
        <v>27.945392491467512</v>
      </c>
      <c r="G22" s="115">
        <f>+'Q33'!G22*1000/'Q12'!G22</f>
        <v>27.386695126289457</v>
      </c>
      <c r="H22" s="115">
        <f>+'Q33'!H22*1000/'Q12'!H22</f>
        <v>38.405123873873833</v>
      </c>
      <c r="I22" s="14"/>
    </row>
    <row r="23" spans="2:9" s="100" customFormat="1" ht="14.1" hidden="1" customHeight="1" outlineLevel="1" x14ac:dyDescent="0.25">
      <c r="B23" s="101" t="s">
        <v>304</v>
      </c>
      <c r="C23" s="138">
        <f>+'Q33'!C23*1000/'Q12'!C23</f>
        <v>37.924225948606782</v>
      </c>
      <c r="D23" s="115">
        <f>+'Q33'!D23*1000/'Q12'!D23</f>
        <v>37.971830985915489</v>
      </c>
      <c r="E23" s="115">
        <f>+'Q33'!E23*1000/'Q12'!E23</f>
        <v>33.221146398140995</v>
      </c>
      <c r="F23" s="115">
        <f>+'Q33'!F23*1000/'Q12'!F23</f>
        <v>30.366451612903251</v>
      </c>
      <c r="G23" s="115">
        <f>+'Q33'!G23*1000/'Q12'!G23</f>
        <v>43.951070336391652</v>
      </c>
      <c r="H23" s="115">
        <f>+'Q33'!H23*1000/'Q12'!H23</f>
        <v>49.846720000000083</v>
      </c>
      <c r="I23" s="14"/>
    </row>
    <row r="24" spans="2:9" s="100" customFormat="1" ht="14.1" hidden="1" customHeight="1" outlineLevel="1" x14ac:dyDescent="0.25">
      <c r="B24" s="101" t="s">
        <v>305</v>
      </c>
      <c r="C24" s="138">
        <f>+'Q33'!C24*1000/'Q12'!C24</f>
        <v>32.180066482618756</v>
      </c>
      <c r="D24" s="115">
        <f>+'Q33'!D24*1000/'Q12'!D24</f>
        <v>31.38428874734608</v>
      </c>
      <c r="E24" s="115">
        <f>+'Q33'!E24*1000/'Q12'!E24</f>
        <v>31.561964146531551</v>
      </c>
      <c r="F24" s="115">
        <f>+'Q33'!F24*1000/'Q12'!F24</f>
        <v>33.344170237919258</v>
      </c>
      <c r="G24" s="115">
        <f>+'Q33'!G24*1000/'Q12'!G24</f>
        <v>46.422174840085304</v>
      </c>
      <c r="H24" s="115">
        <f>+'Q33'!H24*1000/'Q12'!H24</f>
        <v>16.826279964486531</v>
      </c>
      <c r="I24" s="14"/>
    </row>
    <row r="25" spans="2:9" s="100" customFormat="1" ht="14.1" hidden="1" customHeight="1" outlineLevel="1" x14ac:dyDescent="0.25">
      <c r="B25" s="101" t="s">
        <v>306</v>
      </c>
      <c r="C25" s="138">
        <f>+'Q33'!C25*1000/'Q12'!C25</f>
        <v>27.283701883701884</v>
      </c>
      <c r="D25" s="115">
        <f>+'Q33'!D25*1000/'Q12'!D25</f>
        <v>49.896551724137893</v>
      </c>
      <c r="E25" s="115">
        <f>+'Q33'!E25*1000/'Q12'!E25</f>
        <v>29.365329512894025</v>
      </c>
      <c r="F25" s="115">
        <f>+'Q33'!F25*1000/'Q12'!F25</f>
        <v>28.484670580560987</v>
      </c>
      <c r="G25" s="115">
        <f>+'Q33'!G25*1000/'Q12'!G25</f>
        <v>29.5289163391353</v>
      </c>
      <c r="H25" s="115">
        <f>+'Q33'!H25*1000/'Q12'!H25</f>
        <v>6.4760956175298769</v>
      </c>
      <c r="I25" s="14"/>
    </row>
    <row r="26" spans="2:9" s="100" customFormat="1" ht="14.1" hidden="1" customHeight="1" outlineLevel="1" x14ac:dyDescent="0.25">
      <c r="B26" s="101" t="s">
        <v>307</v>
      </c>
      <c r="C26" s="138">
        <f>+'Q33'!C26*1000/'Q12'!C26</f>
        <v>33.297676683759434</v>
      </c>
      <c r="D26" s="115">
        <f>+'Q33'!D26*1000/'Q12'!D26</f>
        <v>29.759486905398187</v>
      </c>
      <c r="E26" s="115">
        <f>+'Q33'!E26*1000/'Q12'!E26</f>
        <v>33.707233490784411</v>
      </c>
      <c r="F26" s="115">
        <f>+'Q33'!F26*1000/'Q12'!F26</f>
        <v>33.386643981284791</v>
      </c>
      <c r="G26" s="115">
        <f>+'Q33'!G26*1000/'Q12'!G26</f>
        <v>27.982794943820235</v>
      </c>
      <c r="H26" s="115">
        <f>+'Q33'!H26*1000/'Q12'!H26</f>
        <v>38.706884798909257</v>
      </c>
      <c r="I26" s="14"/>
    </row>
    <row r="27" spans="2:9" s="100" customFormat="1" ht="14.1" hidden="1" customHeight="1" outlineLevel="1" x14ac:dyDescent="0.25">
      <c r="B27" s="101" t="s">
        <v>308</v>
      </c>
      <c r="C27" s="138">
        <f>+'Q33'!C27*1000/'Q12'!C27</f>
        <v>24.219056785370395</v>
      </c>
      <c r="D27" s="115">
        <f>+'Q33'!D27*1000/'Q12'!D27</f>
        <v>41.104166666666657</v>
      </c>
      <c r="E27" s="115">
        <f>+'Q33'!E27*1000/'Q12'!E27</f>
        <v>39.100569259962036</v>
      </c>
      <c r="F27" s="115">
        <f>+'Q33'!F27*1000/'Q12'!F27</f>
        <v>25.805269922879184</v>
      </c>
      <c r="G27" s="115">
        <f>+'Q33'!G27*1000/'Q12'!G27</f>
        <v>19.598108747044936</v>
      </c>
      <c r="H27" s="115">
        <f>+'Q33'!H27*1000/'Q12'!H27</f>
        <v>23.246189127208915</v>
      </c>
      <c r="I27" s="14"/>
    </row>
    <row r="28" spans="2:9" s="100" customFormat="1" ht="14.1" hidden="1" customHeight="1" outlineLevel="1" x14ac:dyDescent="0.25">
      <c r="B28" s="101" t="s">
        <v>309</v>
      </c>
      <c r="C28" s="138">
        <f>+'Q33'!C28*1000/'Q12'!C28</f>
        <v>45.102255886711461</v>
      </c>
      <c r="D28" s="115">
        <f>+'Q33'!D28*1000/'Q12'!D28</f>
        <v>26.073394495412838</v>
      </c>
      <c r="E28" s="115">
        <f>+'Q33'!E28*1000/'Q12'!E28</f>
        <v>32.284545454545459</v>
      </c>
      <c r="F28" s="115">
        <f>+'Q33'!F28*1000/'Q12'!F28</f>
        <v>28.433504433037829</v>
      </c>
      <c r="G28" s="115">
        <f>+'Q33'!G28*1000/'Q12'!G28</f>
        <v>70.289213579716417</v>
      </c>
      <c r="H28" s="115">
        <f>+'Q33'!H28*1000/'Q12'!H28</f>
        <v>44.063862687490541</v>
      </c>
      <c r="I28" s="14"/>
    </row>
    <row r="29" spans="2:9" s="100" customFormat="1" ht="14.1" hidden="1" customHeight="1" outlineLevel="1" x14ac:dyDescent="0.25">
      <c r="B29" s="101" t="s">
        <v>310</v>
      </c>
      <c r="C29" s="138">
        <f>+'Q33'!C29*1000/'Q12'!C29</f>
        <v>34.908907320591446</v>
      </c>
      <c r="D29" s="115">
        <f>+'Q33'!D29*1000/'Q12'!D29</f>
        <v>31.802359882005877</v>
      </c>
      <c r="E29" s="115">
        <f>+'Q33'!E29*1000/'Q12'!E29</f>
        <v>31.401175606171879</v>
      </c>
      <c r="F29" s="115">
        <f>+'Q33'!F29*1000/'Q12'!F29</f>
        <v>31.275187104202775</v>
      </c>
      <c r="G29" s="115">
        <f>+'Q33'!G29*1000/'Q12'!G29</f>
        <v>27.27597840755741</v>
      </c>
      <c r="H29" s="115">
        <f>+'Q33'!H29*1000/'Q12'!H29</f>
        <v>54.774220724515416</v>
      </c>
      <c r="I29" s="14"/>
    </row>
    <row r="30" spans="2:9" s="100" customFormat="1" ht="14.1" hidden="1" customHeight="1" outlineLevel="1" x14ac:dyDescent="0.25">
      <c r="B30" s="101" t="s">
        <v>311</v>
      </c>
      <c r="C30" s="138">
        <f>+'Q33'!C30*1000/'Q12'!C30</f>
        <v>46.148746858655642</v>
      </c>
      <c r="D30" s="115">
        <f>+'Q33'!D30*1000/'Q12'!D30</f>
        <v>21.527472527472526</v>
      </c>
      <c r="E30" s="115">
        <f>+'Q33'!E30*1000/'Q12'!E30</f>
        <v>34.980997624703107</v>
      </c>
      <c r="F30" s="115">
        <f>+'Q33'!F30*1000/'Q12'!F30</f>
        <v>33.805497709287856</v>
      </c>
      <c r="G30" s="115">
        <f>+'Q33'!G30*1000/'Q12'!G30</f>
        <v>44.579392971246186</v>
      </c>
      <c r="H30" s="115">
        <f>+'Q33'!H30*1000/'Q12'!H30</f>
        <v>50.775428342215321</v>
      </c>
      <c r="I30" s="14"/>
    </row>
    <row r="31" spans="2:9" s="100" customFormat="1" ht="14.1" hidden="1" customHeight="1" outlineLevel="1" x14ac:dyDescent="0.25">
      <c r="B31" s="101" t="s">
        <v>312</v>
      </c>
      <c r="C31" s="138">
        <f>+'Q33'!C31*1000/'Q12'!C31</f>
        <v>43.595049916805571</v>
      </c>
      <c r="D31" s="115">
        <f>+'Q33'!D31*1000/'Q12'!D31</f>
        <v>111.61904761904762</v>
      </c>
      <c r="E31" s="115">
        <f>+'Q33'!E31*1000/'Q12'!E31</f>
        <v>37.162037037037038</v>
      </c>
      <c r="F31" s="115">
        <f>+'Q33'!F31*1000/'Q12'!F31</f>
        <v>37.661153119092624</v>
      </c>
      <c r="G31" s="115">
        <f>+'Q33'!G31*1000/'Q12'!G31</f>
        <v>23.324055666003982</v>
      </c>
      <c r="H31" s="115">
        <f>+'Q33'!H31*1000/'Q12'!H31</f>
        <v>65.640756302520913</v>
      </c>
      <c r="I31" s="14"/>
    </row>
    <row r="32" spans="2:9" s="100" customFormat="1" ht="14.1" hidden="1" customHeight="1" outlineLevel="1" x14ac:dyDescent="0.25">
      <c r="B32" s="101" t="s">
        <v>313</v>
      </c>
      <c r="C32" s="138">
        <f>+'Q33'!C32*1000/'Q12'!C32</f>
        <v>26.350727650727652</v>
      </c>
      <c r="D32" s="115">
        <f>+'Q33'!D32*1000/'Q12'!D32</f>
        <v>28.742718446601941</v>
      </c>
      <c r="E32" s="115">
        <f>+'Q33'!E32*1000/'Q12'!E32</f>
        <v>32.944033302497637</v>
      </c>
      <c r="F32" s="115">
        <f>+'Q33'!F32*1000/'Q12'!F32</f>
        <v>23.924596050269269</v>
      </c>
      <c r="G32" s="115">
        <f>+'Q33'!G32*1000/'Q12'!G32</f>
        <v>13.810313075506443</v>
      </c>
      <c r="H32" s="115">
        <f>+'Q33'!H32*1000/'Q12'!H32</f>
        <v>26.248655488769387</v>
      </c>
      <c r="I32" s="14"/>
    </row>
    <row r="33" spans="2:9" s="100" customFormat="1" ht="14.1" hidden="1" customHeight="1" outlineLevel="1" x14ac:dyDescent="0.25">
      <c r="B33" s="101" t="s">
        <v>314</v>
      </c>
      <c r="C33" s="138">
        <f>+'Q33'!C33*1000/'Q12'!C33</f>
        <v>37.649411466902976</v>
      </c>
      <c r="D33" s="115">
        <f>+'Q33'!D33*1000/'Q12'!D33</f>
        <v>44.076923076923038</v>
      </c>
      <c r="E33" s="115">
        <f>+'Q33'!E33*1000/'Q12'!E33</f>
        <v>30.708296943231403</v>
      </c>
      <c r="F33" s="115">
        <f>+'Q33'!F33*1000/'Q12'!F33</f>
        <v>30.800324017820987</v>
      </c>
      <c r="G33" s="115">
        <f>+'Q33'!G33*1000/'Q12'!G33</f>
        <v>49.767873723305506</v>
      </c>
      <c r="H33" s="115">
        <f>+'Q33'!H33*1000/'Q12'!H33</f>
        <v>41.045001717622689</v>
      </c>
      <c r="I33" s="14"/>
    </row>
    <row r="34" spans="2:9" s="100" customFormat="1" ht="14.1" hidden="1" customHeight="1" outlineLevel="1" x14ac:dyDescent="0.25">
      <c r="B34" s="101" t="s">
        <v>315</v>
      </c>
      <c r="C34" s="138">
        <f>+'Q33'!C34*1000/'Q12'!C34</f>
        <v>31.598194583751148</v>
      </c>
      <c r="D34" s="115">
        <f>+'Q33'!D34*1000/'Q12'!D34</f>
        <v>31.696078431372566</v>
      </c>
      <c r="E34" s="115">
        <f>+'Q33'!E34*1000/'Q12'!E34</f>
        <v>33.574931880108998</v>
      </c>
      <c r="F34" s="115">
        <f>+'Q33'!F34*1000/'Q12'!F34</f>
        <v>34.09063444108768</v>
      </c>
      <c r="G34" s="115">
        <f>+'Q33'!G34*1000/'Q12'!G34</f>
        <v>39.271066588096573</v>
      </c>
      <c r="H34" s="115">
        <f>+'Q33'!H34*1000/'Q12'!H34</f>
        <v>24.446979038224409</v>
      </c>
      <c r="I34" s="14"/>
    </row>
    <row r="35" spans="2:9" s="1" customFormat="1" ht="14.1" customHeight="1" collapsed="1" x14ac:dyDescent="0.2">
      <c r="B35" s="102" t="s">
        <v>57</v>
      </c>
      <c r="C35" s="65">
        <f>+'Q33'!C35*1000/'Q12'!C35</f>
        <v>36.172261783655912</v>
      </c>
      <c r="D35" s="32">
        <f>+'Q33'!D35*1000/'Q12'!D35</f>
        <v>49.91333333333332</v>
      </c>
      <c r="E35" s="32">
        <f>+'Q33'!E35*1000/'Q12'!E35</f>
        <v>33.896174863387969</v>
      </c>
      <c r="F35" s="32">
        <f>+'Q33'!F35*1000/'Q12'!F35</f>
        <v>41.753424657534161</v>
      </c>
      <c r="G35" s="144" t="s">
        <v>100</v>
      </c>
      <c r="H35" s="32">
        <f>+'Q33'!H35*1000/'Q12'!H35</f>
        <v>34.075675675675257</v>
      </c>
    </row>
    <row r="36" spans="2:9" s="1" customFormat="1" ht="14.1" customHeight="1" x14ac:dyDescent="0.2">
      <c r="B36" s="102" t="s">
        <v>58</v>
      </c>
      <c r="C36" s="65">
        <f>+'Q33'!C36*1000/'Q12'!C36</f>
        <v>40.815450861195167</v>
      </c>
      <c r="D36" s="32">
        <f>+'Q33'!D36*1000/'Q12'!D36</f>
        <v>30.868613138686111</v>
      </c>
      <c r="E36" s="32">
        <f>+'Q33'!E36*1000/'Q12'!E36</f>
        <v>30.172892720306447</v>
      </c>
      <c r="F36" s="32">
        <f>+'Q33'!F36*1000/'Q12'!F36</f>
        <v>26.957651298993984</v>
      </c>
      <c r="G36" s="32">
        <f>+'Q33'!G36*1000/'Q12'!G36</f>
        <v>37.03197376511573</v>
      </c>
      <c r="H36" s="32">
        <f>+'Q33'!H36*1000/'Q12'!H36</f>
        <v>64.04931506849276</v>
      </c>
    </row>
    <row r="37" spans="2:9" s="1" customFormat="1" ht="14.1" customHeight="1" x14ac:dyDescent="0.2">
      <c r="B37" s="104" t="s">
        <v>49</v>
      </c>
      <c r="C37" s="65">
        <f>+'Q33'!C37*1000/'Q12'!C37</f>
        <v>28.037210042995973</v>
      </c>
      <c r="D37" s="32">
        <f>+'Q33'!D37*1000/'Q12'!D37</f>
        <v>31.267526640493493</v>
      </c>
      <c r="E37" s="32">
        <f>+'Q33'!E37*1000/'Q12'!E37</f>
        <v>28.539259319750045</v>
      </c>
      <c r="F37" s="32">
        <f>+'Q33'!F37*1000/'Q12'!F37</f>
        <v>27.408000650459286</v>
      </c>
      <c r="G37" s="32">
        <f>+'Q33'!G37*1000/'Q12'!G37</f>
        <v>27.868012062166482</v>
      </c>
      <c r="H37" s="32">
        <f>+'Q33'!H37*1000/'Q12'!H37</f>
        <v>25.269988545246047</v>
      </c>
    </row>
    <row r="38" spans="2:9" s="1" customFormat="1" ht="14.1" customHeight="1" x14ac:dyDescent="0.2">
      <c r="B38" s="102" t="s">
        <v>50</v>
      </c>
      <c r="C38" s="65">
        <f>+'Q33'!C38*1000/'Q12'!C38</f>
        <v>32.884371362272724</v>
      </c>
      <c r="D38" s="32">
        <f>+'Q33'!D38*1000/'Q12'!D38</f>
        <v>34.610648761112202</v>
      </c>
      <c r="E38" s="32">
        <f>+'Q33'!E38*1000/'Q12'!E38</f>
        <v>31.348935286174324</v>
      </c>
      <c r="F38" s="32">
        <f>+'Q33'!F38*1000/'Q12'!F38</f>
        <v>30.018185994070169</v>
      </c>
      <c r="G38" s="32">
        <f>+'Q33'!G38*1000/'Q12'!G38</f>
        <v>25.135605804927415</v>
      </c>
      <c r="H38" s="32">
        <f>+'Q33'!H38*1000/'Q12'!H38</f>
        <v>35.155772822146801</v>
      </c>
    </row>
    <row r="39" spans="2:9" s="1" customFormat="1" ht="14.1" hidden="1" customHeight="1" outlineLevel="1" x14ac:dyDescent="0.2">
      <c r="B39" s="101" t="s">
        <v>316</v>
      </c>
      <c r="C39" s="138">
        <f>+'Q33'!C39*1000/'Q12'!C39</f>
        <v>28.897413515872607</v>
      </c>
      <c r="D39" s="115">
        <f>+'Q33'!D39*1000/'Q12'!D39</f>
        <v>31.597338733005504</v>
      </c>
      <c r="E39" s="115">
        <f>+'Q33'!E39*1000/'Q12'!E39</f>
        <v>30.430897066304862</v>
      </c>
      <c r="F39" s="115">
        <f>+'Q33'!F39*1000/'Q12'!F39</f>
        <v>27.007275287491165</v>
      </c>
      <c r="G39" s="115">
        <f>+'Q33'!G39*1000/'Q12'!G39</f>
        <v>27.451599501454069</v>
      </c>
      <c r="H39" s="115">
        <f>+'Q33'!H39*1000/'Q12'!H39</f>
        <v>29.713611859838235</v>
      </c>
    </row>
    <row r="40" spans="2:9" s="1" customFormat="1" ht="14.1" hidden="1" customHeight="1" outlineLevel="1" x14ac:dyDescent="0.2">
      <c r="B40" s="101" t="s">
        <v>317</v>
      </c>
      <c r="C40" s="138">
        <f>+'Q33'!C40*1000/'Q12'!C40</f>
        <v>29.438879280525537</v>
      </c>
      <c r="D40" s="115">
        <f>+'Q33'!D40*1000/'Q12'!D40</f>
        <v>32.507335541883627</v>
      </c>
      <c r="E40" s="115">
        <f>+'Q33'!E40*1000/'Q12'!E40</f>
        <v>31.139569247302262</v>
      </c>
      <c r="F40" s="115">
        <f>+'Q33'!F40*1000/'Q12'!F40</f>
        <v>33.168951791242627</v>
      </c>
      <c r="G40" s="115">
        <f>+'Q33'!G40*1000/'Q12'!G40</f>
        <v>24.903918411164799</v>
      </c>
      <c r="H40" s="115">
        <f>+'Q33'!H40*1000/'Q12'!H40</f>
        <v>21.880875097377306</v>
      </c>
    </row>
    <row r="41" spans="2:9" s="1" customFormat="1" ht="14.1" hidden="1" customHeight="1" outlineLevel="1" x14ac:dyDescent="0.2">
      <c r="B41" s="101" t="s">
        <v>318</v>
      </c>
      <c r="C41" s="138">
        <f>+'Q33'!C41*1000/'Q12'!C41</f>
        <v>34.914741946405393</v>
      </c>
      <c r="D41" s="115">
        <f>+'Q33'!D41*1000/'Q12'!D41</f>
        <v>36.702783650458123</v>
      </c>
      <c r="E41" s="115">
        <f>+'Q33'!E41*1000/'Q12'!E41</f>
        <v>31.855815121828687</v>
      </c>
      <c r="F41" s="115">
        <f>+'Q33'!F41*1000/'Q12'!F41</f>
        <v>27.298950005965956</v>
      </c>
      <c r="G41" s="115">
        <f>+'Q33'!G41*1000/'Q12'!G41</f>
        <v>24.507992374248371</v>
      </c>
      <c r="H41" s="115">
        <f>+'Q33'!H41*1000/'Q12'!H41</f>
        <v>37.078477486115681</v>
      </c>
    </row>
    <row r="42" spans="2:9" ht="14.1" customHeight="1" collapsed="1" x14ac:dyDescent="0.2">
      <c r="B42" s="10" t="s">
        <v>51</v>
      </c>
      <c r="C42" s="65">
        <f>+'Q33'!C42*1000/'Q12'!C42</f>
        <v>30.804904990466031</v>
      </c>
      <c r="D42" s="32">
        <f>+'Q33'!D42*1000/'Q12'!D42</f>
        <v>30.171370967741943</v>
      </c>
      <c r="E42" s="32">
        <f>+'Q33'!E42*1000/'Q12'!E42</f>
        <v>30.514914849766924</v>
      </c>
      <c r="F42" s="32">
        <f>+'Q33'!F42*1000/'Q12'!F42</f>
        <v>29.620013648489461</v>
      </c>
      <c r="G42" s="32">
        <f>+'Q33'!G42*1000/'Q12'!G42</f>
        <v>28.118878865979376</v>
      </c>
      <c r="H42" s="32">
        <f>+'Q33'!H42*1000/'Q12'!H42</f>
        <v>31.757300268926034</v>
      </c>
    </row>
    <row r="43" spans="2:9" ht="14.1" customHeight="1" x14ac:dyDescent="0.2">
      <c r="B43" s="10" t="s">
        <v>52</v>
      </c>
      <c r="C43" s="65">
        <f>+'Q33'!C43*1000/'Q12'!C43</f>
        <v>35.378416894971664</v>
      </c>
      <c r="D43" s="32">
        <f>+'Q33'!D43*1000/'Q12'!D43</f>
        <v>28.196292257361076</v>
      </c>
      <c r="E43" s="32">
        <f>+'Q33'!E43*1000/'Q12'!E43</f>
        <v>35.213664665956664</v>
      </c>
      <c r="F43" s="32">
        <f>+'Q33'!F43*1000/'Q12'!F43</f>
        <v>33.541798579618238</v>
      </c>
      <c r="G43" s="32">
        <f>+'Q33'!G43*1000/'Q12'!G43</f>
        <v>39.191107790024226</v>
      </c>
      <c r="H43" s="32">
        <f>+'Q33'!H43*1000/'Q12'!H43</f>
        <v>37.895968195890568</v>
      </c>
    </row>
    <row r="44" spans="2:9" ht="14.1" customHeight="1" x14ac:dyDescent="0.2">
      <c r="B44" s="10" t="s">
        <v>61</v>
      </c>
      <c r="C44" s="65">
        <f>+'Q33'!C44*1000/'Q12'!C44</f>
        <v>39.218490194374965</v>
      </c>
      <c r="D44" s="32">
        <f>+'Q33'!D44*1000/'Q12'!D44</f>
        <v>45.776119402985074</v>
      </c>
      <c r="E44" s="32">
        <f>+'Q33'!E44*1000/'Q12'!E44</f>
        <v>40.438377948582115</v>
      </c>
      <c r="F44" s="32">
        <f>+'Q33'!F44*1000/'Q12'!F44</f>
        <v>36.609451385116749</v>
      </c>
      <c r="G44" s="32">
        <f>+'Q33'!G44*1000/'Q12'!G44</f>
        <v>33.179098275503925</v>
      </c>
      <c r="H44" s="32">
        <f>+'Q33'!H44*1000/'Q12'!H44</f>
        <v>41.898967831813202</v>
      </c>
    </row>
    <row r="45" spans="2:9" ht="14.1" customHeight="1" x14ac:dyDescent="0.2">
      <c r="B45" s="10" t="s">
        <v>60</v>
      </c>
      <c r="C45" s="65">
        <f>+'Q33'!C45*1000/'Q12'!C45</f>
        <v>59.754521383297963</v>
      </c>
      <c r="D45" s="32">
        <f>+'Q33'!D45*1000/'Q12'!D45</f>
        <v>32.060840707964601</v>
      </c>
      <c r="E45" s="32">
        <f>+'Q33'!E45*1000/'Q12'!E45</f>
        <v>40.277602523659347</v>
      </c>
      <c r="F45" s="32">
        <f>+'Q33'!F45*1000/'Q12'!F45</f>
        <v>35.981654261452952</v>
      </c>
      <c r="G45" s="32">
        <f>+'Q33'!G45*1000/'Q12'!G45</f>
        <v>36.473715651135073</v>
      </c>
      <c r="H45" s="32">
        <f>+'Q33'!H45*1000/'Q12'!H45</f>
        <v>71.0879378362213</v>
      </c>
    </row>
    <row r="46" spans="2:9" ht="14.1" customHeight="1" x14ac:dyDescent="0.2">
      <c r="B46" s="10" t="s">
        <v>59</v>
      </c>
      <c r="C46" s="65">
        <f>+'Q33'!C46*1000/'Q12'!C46</f>
        <v>28.878521126760624</v>
      </c>
      <c r="D46" s="32">
        <f>+'Q33'!D46*1000/'Q12'!D46</f>
        <v>33.571428571428477</v>
      </c>
      <c r="E46" s="32">
        <f>+'Q33'!E46*1000/'Q12'!E46</f>
        <v>31.049496276828812</v>
      </c>
      <c r="F46" s="32">
        <f>+'Q33'!F46*1000/'Q12'!F46</f>
        <v>25.159059474412146</v>
      </c>
      <c r="G46" s="32">
        <f>+'Q33'!G46*1000/'Q12'!G46</f>
        <v>19.116135662898294</v>
      </c>
      <c r="H46" s="144" t="s">
        <v>100</v>
      </c>
    </row>
    <row r="47" spans="2:9" ht="14.1" customHeight="1" x14ac:dyDescent="0.2">
      <c r="B47" s="10" t="s">
        <v>62</v>
      </c>
      <c r="C47" s="65">
        <f>+'Q33'!C47*1000/'Q12'!C47</f>
        <v>41.78679329550252</v>
      </c>
      <c r="D47" s="32">
        <f>+'Q33'!D47*1000/'Q12'!D47</f>
        <v>36.818358583812817</v>
      </c>
      <c r="E47" s="32">
        <f>+'Q33'!E47*1000/'Q12'!E47</f>
        <v>37.542305013927773</v>
      </c>
      <c r="F47" s="32">
        <f>+'Q33'!F47*1000/'Q12'!F47</f>
        <v>35.099370996595219</v>
      </c>
      <c r="G47" s="32">
        <f>+'Q33'!G47*1000/'Q12'!G47</f>
        <v>33.049819927970923</v>
      </c>
      <c r="H47" s="32">
        <f>+'Q33'!H47*1000/'Q12'!H47</f>
        <v>61.84392438218886</v>
      </c>
    </row>
    <row r="48" spans="2:9" ht="14.1" customHeight="1" x14ac:dyDescent="0.2">
      <c r="B48" s="10" t="s">
        <v>63</v>
      </c>
      <c r="C48" s="65">
        <f>+'Q33'!C48*1000/'Q12'!C48</f>
        <v>26.969609275581075</v>
      </c>
      <c r="D48" s="32">
        <f>+'Q33'!D48*1000/'Q12'!D48</f>
        <v>31.985869053226622</v>
      </c>
      <c r="E48" s="32">
        <f>+'Q33'!E48*1000/'Q12'!E48</f>
        <v>31.846830723340823</v>
      </c>
      <c r="F48" s="32">
        <f>+'Q33'!F48*1000/'Q12'!F48</f>
        <v>26.448818337129694</v>
      </c>
      <c r="G48" s="32">
        <f>+'Q33'!G48*1000/'Q12'!G48</f>
        <v>37.050177492084799</v>
      </c>
      <c r="H48" s="32">
        <f>+'Q33'!H48*1000/'Q12'!H48</f>
        <v>25.030981232654316</v>
      </c>
    </row>
    <row r="49" spans="2:8" ht="14.1" customHeight="1" x14ac:dyDescent="0.2">
      <c r="B49" s="10" t="s">
        <v>69</v>
      </c>
      <c r="C49" s="65">
        <f>+'Q33'!C49*1000/'Q12'!C49</f>
        <v>36.788556861634262</v>
      </c>
      <c r="D49" s="32">
        <f>+'Q33'!D49*1000/'Q12'!D49</f>
        <v>26.363636363636374</v>
      </c>
      <c r="E49" s="32">
        <f>+'Q33'!E49*1000/'Q12'!E49</f>
        <v>55.404063205417415</v>
      </c>
      <c r="F49" s="32">
        <f>+'Q33'!F49*1000/'Q12'!F49</f>
        <v>53.710453920219862</v>
      </c>
      <c r="G49" s="32">
        <f>+'Q33'!G49*1000/'Q12'!G49</f>
        <v>25.318509615384617</v>
      </c>
      <c r="H49" s="32">
        <f>+'Q33'!H49*1000/'Q12'!H49</f>
        <v>14.647407993668327</v>
      </c>
    </row>
    <row r="50" spans="2:8" ht="14.1" customHeight="1" x14ac:dyDescent="0.2">
      <c r="B50" s="10" t="s">
        <v>64</v>
      </c>
      <c r="C50" s="65">
        <f>+'Q33'!C50*1000/'Q12'!C50</f>
        <v>26.86314428051357</v>
      </c>
      <c r="D50" s="32">
        <f>+'Q33'!D50*1000/'Q12'!D50</f>
        <v>49.490159325210932</v>
      </c>
      <c r="E50" s="32">
        <f>+'Q33'!E50*1000/'Q12'!E50</f>
        <v>29.030552291421841</v>
      </c>
      <c r="F50" s="32">
        <f>+'Q33'!F50*1000/'Q12'!F50</f>
        <v>29.345359542174744</v>
      </c>
      <c r="G50" s="32">
        <f>+'Q33'!G50*1000/'Q12'!G50</f>
        <v>20.039529914529879</v>
      </c>
      <c r="H50" s="32">
        <f>+'Q33'!H50*1000/'Q12'!H50</f>
        <v>15.642313546423114</v>
      </c>
    </row>
    <row r="51" spans="2:8" ht="14.1" customHeight="1" x14ac:dyDescent="0.2">
      <c r="B51" s="10" t="s">
        <v>65</v>
      </c>
      <c r="C51" s="65">
        <f>+'Q33'!C51*1000/'Q12'!C51</f>
        <v>30.421992669644457</v>
      </c>
      <c r="D51" s="32">
        <f>+'Q33'!D51*1000/'Q12'!D51</f>
        <v>34.85482734319946</v>
      </c>
      <c r="E51" s="32">
        <f>+'Q33'!E51*1000/'Q12'!E51</f>
        <v>31.566009494076994</v>
      </c>
      <c r="F51" s="32">
        <f>+'Q33'!F51*1000/'Q12'!F51</f>
        <v>23.797202797202949</v>
      </c>
      <c r="G51" s="32">
        <f>+'Q33'!G51*1000/'Q12'!G51</f>
        <v>71.304101457095953</v>
      </c>
      <c r="H51" s="32">
        <f>+'Q33'!H51*1000/'Q12'!H51</f>
        <v>25.361804722341983</v>
      </c>
    </row>
    <row r="52" spans="2:8" ht="14.1" customHeight="1" x14ac:dyDescent="0.2">
      <c r="B52" s="10" t="s">
        <v>66</v>
      </c>
      <c r="C52" s="65">
        <f>+'Q33'!C52*1000/'Q12'!C52</f>
        <v>26.791075514874183</v>
      </c>
      <c r="D52" s="32">
        <f>+'Q33'!D52*1000/'Q12'!D52</f>
        <v>37.135944700460847</v>
      </c>
      <c r="E52" s="32">
        <f>+'Q33'!E52*1000/'Q12'!E52</f>
        <v>28.554410817772084</v>
      </c>
      <c r="F52" s="32">
        <f>+'Q33'!F52*1000/'Q12'!F52</f>
        <v>25.553219886553158</v>
      </c>
      <c r="G52" s="32">
        <f>+'Q33'!G52*1000/'Q12'!G52</f>
        <v>25.0823807646827</v>
      </c>
      <c r="H52" s="32">
        <f>+'Q33'!H52*1000/'Q12'!H52</f>
        <v>22.112101910828038</v>
      </c>
    </row>
    <row r="53" spans="2:8" ht="14.1" customHeight="1" x14ac:dyDescent="0.2">
      <c r="B53" s="10" t="s">
        <v>67</v>
      </c>
      <c r="C53" s="65">
        <f>+'Q33'!C53*1000/'Q12'!C53</f>
        <v>28.817506838608846</v>
      </c>
      <c r="D53" s="32">
        <f>+'Q33'!D53*1000/'Q12'!D53</f>
        <v>36.334943639291325</v>
      </c>
      <c r="E53" s="32">
        <f>+'Q33'!E53*1000/'Q12'!E53</f>
        <v>33.600376411543252</v>
      </c>
      <c r="F53" s="32">
        <f>+'Q33'!F53*1000/'Q12'!F53</f>
        <v>24.122716199756404</v>
      </c>
      <c r="G53" s="32">
        <f>+'Q33'!G53*1000/'Q12'!G53</f>
        <v>23.619756427604873</v>
      </c>
      <c r="H53" s="32">
        <f>+'Q33'!H53*1000/'Q12'!H53</f>
        <v>24.930808080808092</v>
      </c>
    </row>
    <row r="54" spans="2:8" ht="14.1" customHeight="1" x14ac:dyDescent="0.2">
      <c r="B54" s="88" t="s">
        <v>68</v>
      </c>
      <c r="C54" s="154">
        <f>+'Q33'!C54*1000/'Q12'!C54</f>
        <v>9.0714285714285712</v>
      </c>
      <c r="D54" s="52">
        <f>+'Q33'!D54*1000/'Q12'!D54</f>
        <v>6.75</v>
      </c>
      <c r="E54" s="52">
        <f>+'Q33'!E54*1000/'Q12'!E54</f>
        <v>10</v>
      </c>
      <c r="F54" s="159" t="s">
        <v>100</v>
      </c>
      <c r="G54" s="159" t="s">
        <v>100</v>
      </c>
      <c r="H54" s="159" t="s">
        <v>100</v>
      </c>
    </row>
    <row r="55" spans="2:8" x14ac:dyDescent="0.2">
      <c r="B55" s="176" t="s">
        <v>248</v>
      </c>
      <c r="C55" s="176"/>
      <c r="D55" s="176"/>
      <c r="E55" s="176"/>
      <c r="F55" s="176"/>
    </row>
  </sheetData>
  <mergeCells count="9">
    <mergeCell ref="B55:F55"/>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55"/>
  <sheetViews>
    <sheetView workbookViewId="0"/>
  </sheetViews>
  <sheetFormatPr defaultColWidth="9.140625" defaultRowHeight="11.25" outlineLevelRow="1" x14ac:dyDescent="0.2"/>
  <cols>
    <col min="1" max="1" width="3.5703125" style="10" customWidth="1"/>
    <col min="2" max="2" width="67.42578125" style="10" customWidth="1"/>
    <col min="3" max="3" width="9.42578125" style="11" customWidth="1"/>
    <col min="4" max="4" width="8.7109375" style="11" customWidth="1"/>
    <col min="5" max="5" width="13.42578125" style="11" customWidth="1"/>
    <col min="6" max="6" width="14.7109375" style="11" customWidth="1"/>
    <col min="7" max="7" width="12.7109375" style="11" customWidth="1"/>
    <col min="8" max="17" width="9.140625" style="10"/>
    <col min="18" max="18" width="51.140625" style="10" customWidth="1"/>
    <col min="19" max="26" width="9.7109375" style="10" customWidth="1"/>
    <col min="27" max="273" width="9.140625" style="10"/>
    <col min="274" max="274" width="51.140625" style="10" customWidth="1"/>
    <col min="275" max="282" width="9.7109375" style="10" customWidth="1"/>
    <col min="283" max="529" width="9.140625" style="10"/>
    <col min="530" max="530" width="51.140625" style="10" customWidth="1"/>
    <col min="531" max="538" width="9.7109375" style="10" customWidth="1"/>
    <col min="539" max="785" width="9.140625" style="10"/>
    <col min="786" max="786" width="51.140625" style="10" customWidth="1"/>
    <col min="787" max="794" width="9.7109375" style="10" customWidth="1"/>
    <col min="795" max="1041" width="9.140625" style="10"/>
    <col min="1042" max="1042" width="51.140625" style="10" customWidth="1"/>
    <col min="1043" max="1050" width="9.7109375" style="10" customWidth="1"/>
    <col min="1051" max="1297" width="9.140625" style="10"/>
    <col min="1298" max="1298" width="51.140625" style="10" customWidth="1"/>
    <col min="1299" max="1306" width="9.7109375" style="10" customWidth="1"/>
    <col min="1307" max="1553" width="9.140625" style="10"/>
    <col min="1554" max="1554" width="51.140625" style="10" customWidth="1"/>
    <col min="1555" max="1562" width="9.7109375" style="10" customWidth="1"/>
    <col min="1563" max="1809" width="9.140625" style="10"/>
    <col min="1810" max="1810" width="51.140625" style="10" customWidth="1"/>
    <col min="1811" max="1818" width="9.7109375" style="10" customWidth="1"/>
    <col min="1819" max="2065" width="9.140625" style="10"/>
    <col min="2066" max="2066" width="51.140625" style="10" customWidth="1"/>
    <col min="2067" max="2074" width="9.7109375" style="10" customWidth="1"/>
    <col min="2075" max="2321" width="9.140625" style="10"/>
    <col min="2322" max="2322" width="51.140625" style="10" customWidth="1"/>
    <col min="2323" max="2330" width="9.7109375" style="10" customWidth="1"/>
    <col min="2331" max="2577" width="9.140625" style="10"/>
    <col min="2578" max="2578" width="51.140625" style="10" customWidth="1"/>
    <col min="2579" max="2586" width="9.7109375" style="10" customWidth="1"/>
    <col min="2587" max="2833" width="9.140625" style="10"/>
    <col min="2834" max="2834" width="51.140625" style="10" customWidth="1"/>
    <col min="2835" max="2842" width="9.7109375" style="10" customWidth="1"/>
    <col min="2843" max="3089" width="9.140625" style="10"/>
    <col min="3090" max="3090" width="51.140625" style="10" customWidth="1"/>
    <col min="3091" max="3098" width="9.7109375" style="10" customWidth="1"/>
    <col min="3099" max="3345" width="9.140625" style="10"/>
    <col min="3346" max="3346" width="51.140625" style="10" customWidth="1"/>
    <col min="3347" max="3354" width="9.7109375" style="10" customWidth="1"/>
    <col min="3355" max="3601" width="9.140625" style="10"/>
    <col min="3602" max="3602" width="51.140625" style="10" customWidth="1"/>
    <col min="3603" max="3610" width="9.7109375" style="10" customWidth="1"/>
    <col min="3611" max="3857" width="9.140625" style="10"/>
    <col min="3858" max="3858" width="51.140625" style="10" customWidth="1"/>
    <col min="3859" max="3866" width="9.7109375" style="10" customWidth="1"/>
    <col min="3867" max="4113" width="9.140625" style="10"/>
    <col min="4114" max="4114" width="51.140625" style="10" customWidth="1"/>
    <col min="4115" max="4122" width="9.7109375" style="10" customWidth="1"/>
    <col min="4123" max="4369" width="9.140625" style="10"/>
    <col min="4370" max="4370" width="51.140625" style="10" customWidth="1"/>
    <col min="4371" max="4378" width="9.7109375" style="10" customWidth="1"/>
    <col min="4379" max="4625" width="9.140625" style="10"/>
    <col min="4626" max="4626" width="51.140625" style="10" customWidth="1"/>
    <col min="4627" max="4634" width="9.7109375" style="10" customWidth="1"/>
    <col min="4635" max="4881" width="9.140625" style="10"/>
    <col min="4882" max="4882" width="51.140625" style="10" customWidth="1"/>
    <col min="4883" max="4890" width="9.7109375" style="10" customWidth="1"/>
    <col min="4891" max="5137" width="9.140625" style="10"/>
    <col min="5138" max="5138" width="51.140625" style="10" customWidth="1"/>
    <col min="5139" max="5146" width="9.7109375" style="10" customWidth="1"/>
    <col min="5147" max="5393" width="9.140625" style="10"/>
    <col min="5394" max="5394" width="51.140625" style="10" customWidth="1"/>
    <col min="5395" max="5402" width="9.7109375" style="10" customWidth="1"/>
    <col min="5403" max="5649" width="9.140625" style="10"/>
    <col min="5650" max="5650" width="51.140625" style="10" customWidth="1"/>
    <col min="5651" max="5658" width="9.7109375" style="10" customWidth="1"/>
    <col min="5659" max="5905" width="9.140625" style="10"/>
    <col min="5906" max="5906" width="51.140625" style="10" customWidth="1"/>
    <col min="5907" max="5914" width="9.7109375" style="10" customWidth="1"/>
    <col min="5915" max="6161" width="9.140625" style="10"/>
    <col min="6162" max="6162" width="51.140625" style="10" customWidth="1"/>
    <col min="6163" max="6170" width="9.7109375" style="10" customWidth="1"/>
    <col min="6171" max="6417" width="9.140625" style="10"/>
    <col min="6418" max="6418" width="51.140625" style="10" customWidth="1"/>
    <col min="6419" max="6426" width="9.7109375" style="10" customWidth="1"/>
    <col min="6427" max="6673" width="9.140625" style="10"/>
    <col min="6674" max="6674" width="51.140625" style="10" customWidth="1"/>
    <col min="6675" max="6682" width="9.7109375" style="10" customWidth="1"/>
    <col min="6683" max="6929" width="9.140625" style="10"/>
    <col min="6930" max="6930" width="51.140625" style="10" customWidth="1"/>
    <col min="6931" max="6938" width="9.7109375" style="10" customWidth="1"/>
    <col min="6939" max="7185" width="9.140625" style="10"/>
    <col min="7186" max="7186" width="51.140625" style="10" customWidth="1"/>
    <col min="7187" max="7194" width="9.7109375" style="10" customWidth="1"/>
    <col min="7195" max="7441" width="9.140625" style="10"/>
    <col min="7442" max="7442" width="51.140625" style="10" customWidth="1"/>
    <col min="7443" max="7450" width="9.7109375" style="10" customWidth="1"/>
    <col min="7451" max="7697" width="9.140625" style="10"/>
    <col min="7698" max="7698" width="51.140625" style="10" customWidth="1"/>
    <col min="7699" max="7706" width="9.7109375" style="10" customWidth="1"/>
    <col min="7707" max="7953" width="9.140625" style="10"/>
    <col min="7954" max="7954" width="51.140625" style="10" customWidth="1"/>
    <col min="7955" max="7962" width="9.7109375" style="10" customWidth="1"/>
    <col min="7963" max="8209" width="9.140625" style="10"/>
    <col min="8210" max="8210" width="51.140625" style="10" customWidth="1"/>
    <col min="8211" max="8218" width="9.7109375" style="10" customWidth="1"/>
    <col min="8219" max="8465" width="9.140625" style="10"/>
    <col min="8466" max="8466" width="51.140625" style="10" customWidth="1"/>
    <col min="8467" max="8474" width="9.7109375" style="10" customWidth="1"/>
    <col min="8475" max="8721" width="9.140625" style="10"/>
    <col min="8722" max="8722" width="51.140625" style="10" customWidth="1"/>
    <col min="8723" max="8730" width="9.7109375" style="10" customWidth="1"/>
    <col min="8731" max="8977" width="9.140625" style="10"/>
    <col min="8978" max="8978" width="51.140625" style="10" customWidth="1"/>
    <col min="8979" max="8986" width="9.7109375" style="10" customWidth="1"/>
    <col min="8987" max="9233" width="9.140625" style="10"/>
    <col min="9234" max="9234" width="51.140625" style="10" customWidth="1"/>
    <col min="9235" max="9242" width="9.7109375" style="10" customWidth="1"/>
    <col min="9243" max="9489" width="9.140625" style="10"/>
    <col min="9490" max="9490" width="51.140625" style="10" customWidth="1"/>
    <col min="9491" max="9498" width="9.7109375" style="10" customWidth="1"/>
    <col min="9499" max="9745" width="9.140625" style="10"/>
    <col min="9746" max="9746" width="51.140625" style="10" customWidth="1"/>
    <col min="9747" max="9754" width="9.7109375" style="10" customWidth="1"/>
    <col min="9755" max="10001" width="9.140625" style="10"/>
    <col min="10002" max="10002" width="51.140625" style="10" customWidth="1"/>
    <col min="10003" max="10010" width="9.7109375" style="10" customWidth="1"/>
    <col min="10011" max="10257" width="9.140625" style="10"/>
    <col min="10258" max="10258" width="51.140625" style="10" customWidth="1"/>
    <col min="10259" max="10266" width="9.7109375" style="10" customWidth="1"/>
    <col min="10267" max="10513" width="9.140625" style="10"/>
    <col min="10514" max="10514" width="51.140625" style="10" customWidth="1"/>
    <col min="10515" max="10522" width="9.7109375" style="10" customWidth="1"/>
    <col min="10523" max="10769" width="9.140625" style="10"/>
    <col min="10770" max="10770" width="51.140625" style="10" customWidth="1"/>
    <col min="10771" max="10778" width="9.7109375" style="10" customWidth="1"/>
    <col min="10779" max="11025" width="9.140625" style="10"/>
    <col min="11026" max="11026" width="51.140625" style="10" customWidth="1"/>
    <col min="11027" max="11034" width="9.7109375" style="10" customWidth="1"/>
    <col min="11035" max="11281" width="9.140625" style="10"/>
    <col min="11282" max="11282" width="51.140625" style="10" customWidth="1"/>
    <col min="11283" max="11290" width="9.7109375" style="10" customWidth="1"/>
    <col min="11291" max="11537" width="9.140625" style="10"/>
    <col min="11538" max="11538" width="51.140625" style="10" customWidth="1"/>
    <col min="11539" max="11546" width="9.7109375" style="10" customWidth="1"/>
    <col min="11547" max="11793" width="9.140625" style="10"/>
    <col min="11794" max="11794" width="51.140625" style="10" customWidth="1"/>
    <col min="11795" max="11802" width="9.7109375" style="10" customWidth="1"/>
    <col min="11803" max="12049" width="9.140625" style="10"/>
    <col min="12050" max="12050" width="51.140625" style="10" customWidth="1"/>
    <col min="12051" max="12058" width="9.7109375" style="10" customWidth="1"/>
    <col min="12059" max="12305" width="9.140625" style="10"/>
    <col min="12306" max="12306" width="51.140625" style="10" customWidth="1"/>
    <col min="12307" max="12314" width="9.7109375" style="10" customWidth="1"/>
    <col min="12315" max="12561" width="9.140625" style="10"/>
    <col min="12562" max="12562" width="51.140625" style="10" customWidth="1"/>
    <col min="12563" max="12570" width="9.7109375" style="10" customWidth="1"/>
    <col min="12571" max="12817" width="9.140625" style="10"/>
    <col min="12818" max="12818" width="51.140625" style="10" customWidth="1"/>
    <col min="12819" max="12826" width="9.7109375" style="10" customWidth="1"/>
    <col min="12827" max="13073" width="9.140625" style="10"/>
    <col min="13074" max="13074" width="51.140625" style="10" customWidth="1"/>
    <col min="13075" max="13082" width="9.7109375" style="10" customWidth="1"/>
    <col min="13083" max="13329" width="9.140625" style="10"/>
    <col min="13330" max="13330" width="51.140625" style="10" customWidth="1"/>
    <col min="13331" max="13338" width="9.7109375" style="10" customWidth="1"/>
    <col min="13339" max="13585" width="9.140625" style="10"/>
    <col min="13586" max="13586" width="51.140625" style="10" customWidth="1"/>
    <col min="13587" max="13594" width="9.7109375" style="10" customWidth="1"/>
    <col min="13595" max="13841" width="9.140625" style="10"/>
    <col min="13842" max="13842" width="51.140625" style="10" customWidth="1"/>
    <col min="13843" max="13850" width="9.7109375" style="10" customWidth="1"/>
    <col min="13851" max="14097" width="9.140625" style="10"/>
    <col min="14098" max="14098" width="51.140625" style="10" customWidth="1"/>
    <col min="14099" max="14106" width="9.7109375" style="10" customWidth="1"/>
    <col min="14107" max="14353" width="9.140625" style="10"/>
    <col min="14354" max="14354" width="51.140625" style="10" customWidth="1"/>
    <col min="14355" max="14362" width="9.7109375" style="10" customWidth="1"/>
    <col min="14363" max="14609" width="9.140625" style="10"/>
    <col min="14610" max="14610" width="51.140625" style="10" customWidth="1"/>
    <col min="14611" max="14618" width="9.7109375" style="10" customWidth="1"/>
    <col min="14619" max="14865" width="9.140625" style="10"/>
    <col min="14866" max="14866" width="51.140625" style="10" customWidth="1"/>
    <col min="14867" max="14874" width="9.7109375" style="10" customWidth="1"/>
    <col min="14875" max="15121" width="9.140625" style="10"/>
    <col min="15122" max="15122" width="51.140625" style="10" customWidth="1"/>
    <col min="15123" max="15130" width="9.7109375" style="10" customWidth="1"/>
    <col min="15131" max="15377" width="9.140625" style="10"/>
    <col min="15378" max="15378" width="51.140625" style="10" customWidth="1"/>
    <col min="15379" max="15386" width="9.7109375" style="10" customWidth="1"/>
    <col min="15387" max="15633" width="9.140625" style="10"/>
    <col min="15634" max="15634" width="51.140625" style="10" customWidth="1"/>
    <col min="15635" max="15642" width="9.7109375" style="10" customWidth="1"/>
    <col min="15643" max="15889" width="9.140625" style="10"/>
    <col min="15890" max="15890" width="51.140625" style="10" customWidth="1"/>
    <col min="15891" max="15898" width="9.7109375" style="10" customWidth="1"/>
    <col min="15899" max="16384" width="9.140625" style="10"/>
  </cols>
  <sheetData>
    <row r="1" spans="2:9" s="1" customFormat="1" ht="17.25" customHeight="1" x14ac:dyDescent="0.2">
      <c r="B1" s="41"/>
      <c r="C1" s="86"/>
      <c r="D1" s="87"/>
      <c r="E1" s="3"/>
      <c r="F1" s="3"/>
      <c r="G1" s="37" t="s">
        <v>229</v>
      </c>
    </row>
    <row r="2" spans="2:9" s="1" customFormat="1" ht="28.5" customHeight="1" x14ac:dyDescent="0.2">
      <c r="B2" s="168" t="s">
        <v>217</v>
      </c>
      <c r="C2" s="168"/>
      <c r="D2" s="168"/>
      <c r="E2" s="168"/>
      <c r="F2" s="168"/>
      <c r="G2" s="168"/>
    </row>
    <row r="3" spans="2:9" s="1" customFormat="1" ht="15.75" customHeight="1" x14ac:dyDescent="0.2">
      <c r="B3" s="169">
        <v>2023</v>
      </c>
      <c r="C3" s="169"/>
      <c r="D3" s="169"/>
      <c r="E3" s="169"/>
      <c r="F3" s="169"/>
      <c r="G3" s="169"/>
    </row>
    <row r="4" spans="2:9" ht="15" customHeight="1" x14ac:dyDescent="0.2">
      <c r="B4" s="10" t="s">
        <v>115</v>
      </c>
      <c r="C4" s="89"/>
      <c r="D4" s="90"/>
      <c r="E4" s="90"/>
      <c r="F4" s="91"/>
      <c r="G4" s="11" t="s">
        <v>94</v>
      </c>
    </row>
    <row r="5" spans="2:9" ht="20.25" customHeight="1" x14ac:dyDescent="0.2">
      <c r="B5" s="54" t="s">
        <v>113</v>
      </c>
      <c r="C5" s="170" t="s">
        <v>40</v>
      </c>
      <c r="D5" s="188" t="s">
        <v>41</v>
      </c>
      <c r="E5" s="188"/>
      <c r="F5" s="188"/>
      <c r="G5" s="170" t="s">
        <v>135</v>
      </c>
    </row>
    <row r="6" spans="2:9" ht="14.45" customHeight="1" x14ac:dyDescent="0.2">
      <c r="B6" s="38"/>
      <c r="C6" s="170"/>
      <c r="D6" s="170" t="s">
        <v>0</v>
      </c>
      <c r="E6" s="170" t="s">
        <v>93</v>
      </c>
      <c r="F6" s="170" t="s">
        <v>237</v>
      </c>
      <c r="G6" s="170"/>
    </row>
    <row r="7" spans="2:9" ht="19.5" customHeight="1" x14ac:dyDescent="0.2">
      <c r="B7" s="44" t="s">
        <v>46</v>
      </c>
      <c r="C7" s="170"/>
      <c r="D7" s="170" t="s">
        <v>0</v>
      </c>
      <c r="E7" s="170" t="s">
        <v>42</v>
      </c>
      <c r="F7" s="170" t="s">
        <v>43</v>
      </c>
      <c r="G7" s="170"/>
    </row>
    <row r="8" spans="2:9" ht="14.1" customHeight="1" x14ac:dyDescent="0.2">
      <c r="B8" s="41" t="s">
        <v>0</v>
      </c>
      <c r="C8" s="68">
        <v>425696.54100000288</v>
      </c>
      <c r="D8" s="68">
        <v>400035.87699999998</v>
      </c>
      <c r="E8" s="68">
        <v>208345.31199999657</v>
      </c>
      <c r="F8" s="68">
        <v>191690.56500000035</v>
      </c>
      <c r="G8" s="68">
        <v>25660.663999999939</v>
      </c>
    </row>
    <row r="9" spans="2:9" ht="14.1" customHeight="1" x14ac:dyDescent="0.2">
      <c r="B9" s="10" t="s">
        <v>53</v>
      </c>
      <c r="C9" s="13">
        <v>1490.6949999999993</v>
      </c>
      <c r="D9" s="13">
        <v>1236.2030000000004</v>
      </c>
      <c r="E9" s="13">
        <v>681.69100000000083</v>
      </c>
      <c r="F9" s="13">
        <v>554.51199999999983</v>
      </c>
      <c r="G9" s="13">
        <v>254.49199999999982</v>
      </c>
    </row>
    <row r="10" spans="2:9" ht="14.1" customHeight="1" x14ac:dyDescent="0.2">
      <c r="B10" s="10" t="s">
        <v>47</v>
      </c>
      <c r="C10" s="13">
        <v>1499.0139999999997</v>
      </c>
      <c r="D10" s="13">
        <v>1444.9509999999991</v>
      </c>
      <c r="E10" s="13">
        <v>328.07099999999997</v>
      </c>
      <c r="F10" s="13">
        <v>1116.8799999999994</v>
      </c>
      <c r="G10" s="13">
        <v>54.062999999999988</v>
      </c>
    </row>
    <row r="11" spans="2:9" ht="14.1" customHeight="1" x14ac:dyDescent="0.2">
      <c r="B11" s="10" t="s">
        <v>48</v>
      </c>
      <c r="C11" s="12">
        <f>+SUM(C12:C35)</f>
        <v>83208.22199999998</v>
      </c>
      <c r="D11" s="12">
        <f t="shared" ref="D11:G11" si="0">+SUM(D12:D35)</f>
        <v>72833.919000000009</v>
      </c>
      <c r="E11" s="12">
        <f t="shared" si="0"/>
        <v>39824.06500000001</v>
      </c>
      <c r="F11" s="12">
        <f t="shared" si="0"/>
        <v>33009.853999999999</v>
      </c>
      <c r="G11" s="12">
        <f t="shared" si="0"/>
        <v>10374.303000000002</v>
      </c>
    </row>
    <row r="12" spans="2:9" s="100" customFormat="1" ht="14.1" hidden="1" customHeight="1" outlineLevel="1" x14ac:dyDescent="0.25">
      <c r="B12" s="101" t="s">
        <v>292</v>
      </c>
      <c r="C12" s="120">
        <v>5806.8669999999993</v>
      </c>
      <c r="D12" s="120">
        <v>5334.0199999999968</v>
      </c>
      <c r="E12" s="120">
        <v>2196.1930000000011</v>
      </c>
      <c r="F12" s="120">
        <v>3137.8269999999952</v>
      </c>
      <c r="G12" s="120">
        <v>472.84699999999953</v>
      </c>
      <c r="H12" s="14"/>
      <c r="I12" s="14"/>
    </row>
    <row r="13" spans="2:9" s="100" customFormat="1" ht="14.1" hidden="1" customHeight="1" outlineLevel="1" x14ac:dyDescent="0.25">
      <c r="B13" s="101" t="s">
        <v>293</v>
      </c>
      <c r="C13" s="120">
        <v>3477.3960000000006</v>
      </c>
      <c r="D13" s="120">
        <v>3463.9869999999978</v>
      </c>
      <c r="E13" s="120">
        <v>736.10699999999952</v>
      </c>
      <c r="F13" s="120">
        <v>2727.880000000001</v>
      </c>
      <c r="G13" s="120">
        <v>13.409000000000006</v>
      </c>
      <c r="H13" s="14"/>
      <c r="I13" s="14"/>
    </row>
    <row r="14" spans="2:9" s="100" customFormat="1" ht="14.1" hidden="1" customHeight="1" outlineLevel="1" x14ac:dyDescent="0.25">
      <c r="B14" s="101" t="s">
        <v>294</v>
      </c>
      <c r="C14" s="120">
        <v>327.43299999999999</v>
      </c>
      <c r="D14" s="120">
        <v>327.43299999999999</v>
      </c>
      <c r="E14" s="120">
        <v>177.02600000000001</v>
      </c>
      <c r="F14" s="120">
        <v>150.40700000000001</v>
      </c>
      <c r="G14" s="156" t="s">
        <v>100</v>
      </c>
      <c r="H14" s="14"/>
      <c r="I14" s="14"/>
    </row>
    <row r="15" spans="2:9" s="100" customFormat="1" ht="14.1" hidden="1" customHeight="1" outlineLevel="1" x14ac:dyDescent="0.25">
      <c r="B15" s="101" t="s">
        <v>295</v>
      </c>
      <c r="C15" s="120">
        <v>3093.6579999999972</v>
      </c>
      <c r="D15" s="120">
        <v>2506.5</v>
      </c>
      <c r="E15" s="120">
        <v>1505.5059999999992</v>
      </c>
      <c r="F15" s="120">
        <v>1000.9939999999991</v>
      </c>
      <c r="G15" s="120">
        <v>587.15800000000013</v>
      </c>
      <c r="H15" s="14"/>
      <c r="I15" s="14"/>
    </row>
    <row r="16" spans="2:9" s="100" customFormat="1" ht="14.1" hidden="1" customHeight="1" outlineLevel="1" x14ac:dyDescent="0.25">
      <c r="B16" s="101" t="s">
        <v>296</v>
      </c>
      <c r="C16" s="120">
        <v>3790.0909999999949</v>
      </c>
      <c r="D16" s="120">
        <v>1792.9450000000011</v>
      </c>
      <c r="E16" s="120">
        <v>1348.1799999999994</v>
      </c>
      <c r="F16" s="120">
        <v>444.76500000000055</v>
      </c>
      <c r="G16" s="120">
        <v>1997.1460000000013</v>
      </c>
      <c r="H16" s="14"/>
      <c r="I16" s="14"/>
    </row>
    <row r="17" spans="2:9" s="100" customFormat="1" ht="14.1" hidden="1" customHeight="1" outlineLevel="1" x14ac:dyDescent="0.25">
      <c r="B17" s="101" t="s">
        <v>297</v>
      </c>
      <c r="C17" s="120">
        <v>1282.5669999999982</v>
      </c>
      <c r="D17" s="120">
        <v>997.70399999999995</v>
      </c>
      <c r="E17" s="120">
        <v>796.43999999999983</v>
      </c>
      <c r="F17" s="120">
        <v>201.2639999999999</v>
      </c>
      <c r="G17" s="120">
        <v>284.86300000000006</v>
      </c>
      <c r="H17" s="14"/>
      <c r="I17" s="14"/>
    </row>
    <row r="18" spans="2:9" s="100" customFormat="1" ht="14.1" hidden="1" customHeight="1" outlineLevel="1" x14ac:dyDescent="0.25">
      <c r="B18" s="101" t="s">
        <v>298</v>
      </c>
      <c r="C18" s="120">
        <v>2011.6259999999995</v>
      </c>
      <c r="D18" s="120">
        <v>1887.2330000000009</v>
      </c>
      <c r="E18" s="120">
        <v>1013.4260000000013</v>
      </c>
      <c r="F18" s="120">
        <v>873.80699999999922</v>
      </c>
      <c r="G18" s="120">
        <v>124.39300000000006</v>
      </c>
      <c r="H18" s="14"/>
      <c r="I18" s="14"/>
    </row>
    <row r="19" spans="2:9" s="100" customFormat="1" ht="14.1" hidden="1" customHeight="1" outlineLevel="1" x14ac:dyDescent="0.25">
      <c r="B19" s="101" t="s">
        <v>299</v>
      </c>
      <c r="C19" s="120">
        <v>2700.550999999999</v>
      </c>
      <c r="D19" s="120">
        <v>2688.0950000000003</v>
      </c>
      <c r="E19" s="120">
        <v>1210.7670000000012</v>
      </c>
      <c r="F19" s="120">
        <v>1477.3280000000007</v>
      </c>
      <c r="G19" s="120">
        <v>12.456000000000005</v>
      </c>
      <c r="H19" s="14"/>
      <c r="I19" s="14"/>
    </row>
    <row r="20" spans="2:9" s="100" customFormat="1" ht="14.1" hidden="1" customHeight="1" outlineLevel="1" x14ac:dyDescent="0.25">
      <c r="B20" s="101" t="s">
        <v>300</v>
      </c>
      <c r="C20" s="120">
        <v>702.02800000000013</v>
      </c>
      <c r="D20" s="120">
        <v>692.73599999999999</v>
      </c>
      <c r="E20" s="120">
        <v>237.68900000000008</v>
      </c>
      <c r="F20" s="120">
        <v>455.04700000000014</v>
      </c>
      <c r="G20" s="120">
        <v>9.2919999999999945</v>
      </c>
      <c r="H20" s="14"/>
      <c r="I20" s="14"/>
    </row>
    <row r="21" spans="2:9" s="100" customFormat="1" ht="14.1" hidden="1" customHeight="1" outlineLevel="1" x14ac:dyDescent="0.25">
      <c r="B21" s="101" t="s">
        <v>301</v>
      </c>
      <c r="C21" s="120">
        <v>1742.837</v>
      </c>
      <c r="D21" s="120">
        <v>1742.837</v>
      </c>
      <c r="E21" s="120">
        <v>1167.8140000000001</v>
      </c>
      <c r="F21" s="120">
        <v>575.02300000000002</v>
      </c>
      <c r="G21" s="156" t="s">
        <v>100</v>
      </c>
      <c r="H21" s="14"/>
      <c r="I21" s="14"/>
    </row>
    <row r="22" spans="2:9" s="100" customFormat="1" ht="14.1" hidden="1" customHeight="1" outlineLevel="1" x14ac:dyDescent="0.25">
      <c r="B22" s="101" t="s">
        <v>302</v>
      </c>
      <c r="C22" s="120">
        <v>2683.7189999999969</v>
      </c>
      <c r="D22" s="120">
        <v>2431.0640000000012</v>
      </c>
      <c r="E22" s="120">
        <v>1591.1740000000004</v>
      </c>
      <c r="F22" s="120">
        <v>839.8900000000001</v>
      </c>
      <c r="G22" s="120">
        <v>252.65499999999992</v>
      </c>
      <c r="H22" s="14"/>
      <c r="I22" s="14"/>
    </row>
    <row r="23" spans="2:9" s="100" customFormat="1" ht="14.1" hidden="1" customHeight="1" outlineLevel="1" x14ac:dyDescent="0.25">
      <c r="B23" s="101" t="s">
        <v>303</v>
      </c>
      <c r="C23" s="120">
        <v>3798.921000000003</v>
      </c>
      <c r="D23" s="120">
        <v>3798.921000000003</v>
      </c>
      <c r="E23" s="120">
        <v>828.86099999999988</v>
      </c>
      <c r="F23" s="120">
        <v>2970.0600000000013</v>
      </c>
      <c r="G23" s="156" t="s">
        <v>100</v>
      </c>
      <c r="H23" s="14"/>
      <c r="I23" s="14"/>
    </row>
    <row r="24" spans="2:9" s="100" customFormat="1" ht="14.1" hidden="1" customHeight="1" outlineLevel="1" x14ac:dyDescent="0.25">
      <c r="B24" s="101" t="s">
        <v>304</v>
      </c>
      <c r="C24" s="120">
        <v>8695.006000000003</v>
      </c>
      <c r="D24" s="120">
        <v>7933.787000000003</v>
      </c>
      <c r="E24" s="120">
        <v>6229.6590000000069</v>
      </c>
      <c r="F24" s="120">
        <v>1704.1279999999981</v>
      </c>
      <c r="G24" s="120">
        <v>761.21900000000016</v>
      </c>
      <c r="H24" s="14"/>
      <c r="I24" s="14"/>
    </row>
    <row r="25" spans="2:9" s="100" customFormat="1" ht="14.1" hidden="1" customHeight="1" outlineLevel="1" x14ac:dyDescent="0.25">
      <c r="B25" s="101" t="s">
        <v>305</v>
      </c>
      <c r="C25" s="120">
        <v>6865.7289999999948</v>
      </c>
      <c r="D25" s="120">
        <v>6665.587999999997</v>
      </c>
      <c r="E25" s="120">
        <v>4851.7130000000016</v>
      </c>
      <c r="F25" s="120">
        <v>1813.875000000003</v>
      </c>
      <c r="G25" s="120">
        <v>200.14099999999996</v>
      </c>
      <c r="H25" s="14"/>
      <c r="I25" s="14"/>
    </row>
    <row r="26" spans="2:9" s="100" customFormat="1" ht="14.1" hidden="1" customHeight="1" outlineLevel="1" x14ac:dyDescent="0.25">
      <c r="B26" s="101" t="s">
        <v>306</v>
      </c>
      <c r="C26" s="120">
        <v>981.99799999999993</v>
      </c>
      <c r="D26" s="120">
        <v>905.73400000000026</v>
      </c>
      <c r="E26" s="120">
        <v>296.71300000000014</v>
      </c>
      <c r="F26" s="120">
        <v>609.02099999999996</v>
      </c>
      <c r="G26" s="120">
        <v>76.263999999999982</v>
      </c>
      <c r="H26" s="14"/>
      <c r="I26" s="14"/>
    </row>
    <row r="27" spans="2:9" s="100" customFormat="1" ht="14.1" hidden="1" customHeight="1" outlineLevel="1" x14ac:dyDescent="0.25">
      <c r="B27" s="101" t="s">
        <v>307</v>
      </c>
      <c r="C27" s="120">
        <v>8009.9289999999983</v>
      </c>
      <c r="D27" s="120">
        <v>7078.0450000000028</v>
      </c>
      <c r="E27" s="120">
        <v>3940.0919999999983</v>
      </c>
      <c r="F27" s="120">
        <v>3137.9530000000036</v>
      </c>
      <c r="G27" s="120">
        <v>931.88399999999922</v>
      </c>
      <c r="H27" s="14"/>
      <c r="I27" s="14"/>
    </row>
    <row r="28" spans="2:9" s="100" customFormat="1" ht="14.1" hidden="1" customHeight="1" outlineLevel="1" x14ac:dyDescent="0.25">
      <c r="B28" s="101" t="s">
        <v>308</v>
      </c>
      <c r="C28" s="120">
        <v>2824.0089999999987</v>
      </c>
      <c r="D28" s="120">
        <v>2824.0089999999987</v>
      </c>
      <c r="E28" s="120">
        <v>2072.7559999999989</v>
      </c>
      <c r="F28" s="120">
        <v>751.25300000000004</v>
      </c>
      <c r="G28" s="156" t="s">
        <v>100</v>
      </c>
      <c r="H28" s="14"/>
      <c r="I28" s="14"/>
    </row>
    <row r="29" spans="2:9" s="100" customFormat="1" ht="14.1" hidden="1" customHeight="1" outlineLevel="1" x14ac:dyDescent="0.25">
      <c r="B29" s="101" t="s">
        <v>309</v>
      </c>
      <c r="C29" s="120">
        <v>4771.2370000000028</v>
      </c>
      <c r="D29" s="120">
        <v>4673.8119999999981</v>
      </c>
      <c r="E29" s="120">
        <v>1316.1070000000009</v>
      </c>
      <c r="F29" s="120">
        <v>3357.7049999999986</v>
      </c>
      <c r="G29" s="120">
        <v>97.425000000000011</v>
      </c>
      <c r="H29" s="14"/>
      <c r="I29" s="14"/>
    </row>
    <row r="30" spans="2:9" s="100" customFormat="1" ht="14.1" hidden="1" customHeight="1" outlineLevel="1" x14ac:dyDescent="0.25">
      <c r="B30" s="101" t="s">
        <v>310</v>
      </c>
      <c r="C30" s="120">
        <v>4018.6300000000056</v>
      </c>
      <c r="D30" s="120">
        <v>3787.137999999999</v>
      </c>
      <c r="E30" s="120">
        <v>2802.7340000000045</v>
      </c>
      <c r="F30" s="120">
        <v>984.40400000000045</v>
      </c>
      <c r="G30" s="120">
        <v>231.49200000000016</v>
      </c>
      <c r="H30" s="14"/>
      <c r="I30" s="14"/>
    </row>
    <row r="31" spans="2:9" s="100" customFormat="1" ht="14.1" hidden="1" customHeight="1" outlineLevel="1" x14ac:dyDescent="0.25">
      <c r="B31" s="101" t="s">
        <v>311</v>
      </c>
      <c r="C31" s="120">
        <v>9863.5209999999952</v>
      </c>
      <c r="D31" s="120">
        <v>5842.3200000000024</v>
      </c>
      <c r="E31" s="120">
        <v>2685.6510000000007</v>
      </c>
      <c r="F31" s="120">
        <v>3156.6690000000012</v>
      </c>
      <c r="G31" s="120">
        <v>4021.201</v>
      </c>
      <c r="H31" s="14"/>
      <c r="I31" s="14"/>
    </row>
    <row r="32" spans="2:9" s="100" customFormat="1" ht="14.1" hidden="1" customHeight="1" outlineLevel="1" x14ac:dyDescent="0.25">
      <c r="B32" s="101" t="s">
        <v>312</v>
      </c>
      <c r="C32" s="120">
        <v>1028.6839999999995</v>
      </c>
      <c r="D32" s="120">
        <v>917.29700000000025</v>
      </c>
      <c r="E32" s="120">
        <v>351.8930000000002</v>
      </c>
      <c r="F32" s="120">
        <v>565.40400000000034</v>
      </c>
      <c r="G32" s="120">
        <v>111.38700000000004</v>
      </c>
      <c r="H32" s="14"/>
      <c r="I32" s="14"/>
    </row>
    <row r="33" spans="2:9" s="100" customFormat="1" ht="14.1" hidden="1" customHeight="1" outlineLevel="1" x14ac:dyDescent="0.25">
      <c r="B33" s="101" t="s">
        <v>313</v>
      </c>
      <c r="C33" s="120">
        <v>903.94899999999893</v>
      </c>
      <c r="D33" s="120">
        <v>790.94299999999998</v>
      </c>
      <c r="E33" s="120">
        <v>542.70100000000002</v>
      </c>
      <c r="F33" s="120">
        <v>248.24199999999985</v>
      </c>
      <c r="G33" s="120">
        <v>113.006</v>
      </c>
      <c r="H33" s="14"/>
      <c r="I33" s="14"/>
    </row>
    <row r="34" spans="2:9" s="100" customFormat="1" ht="14.1" hidden="1" customHeight="1" outlineLevel="1" x14ac:dyDescent="0.25">
      <c r="B34" s="101" t="s">
        <v>314</v>
      </c>
      <c r="C34" s="120">
        <v>1551.9699999999996</v>
      </c>
      <c r="D34" s="120">
        <v>1526.0239999999994</v>
      </c>
      <c r="E34" s="120">
        <v>1097.1610000000003</v>
      </c>
      <c r="F34" s="120">
        <v>428.86300000000028</v>
      </c>
      <c r="G34" s="120">
        <v>25.946000000000002</v>
      </c>
      <c r="H34" s="14"/>
      <c r="I34" s="14"/>
    </row>
    <row r="35" spans="2:9" s="100" customFormat="1" ht="14.1" hidden="1" customHeight="1" outlineLevel="1" x14ac:dyDescent="0.25">
      <c r="B35" s="101" t="s">
        <v>315</v>
      </c>
      <c r="C35" s="120">
        <v>2275.8660000000036</v>
      </c>
      <c r="D35" s="120">
        <v>2225.7470000000021</v>
      </c>
      <c r="E35" s="120">
        <v>827.70200000000023</v>
      </c>
      <c r="F35" s="120">
        <v>1398.0449999999987</v>
      </c>
      <c r="G35" s="120">
        <v>50.118999999999993</v>
      </c>
      <c r="H35" s="14"/>
      <c r="I35" s="14"/>
    </row>
    <row r="36" spans="2:9" s="1" customFormat="1" ht="14.1" customHeight="1" collapsed="1" x14ac:dyDescent="0.2">
      <c r="B36" s="102" t="s">
        <v>57</v>
      </c>
      <c r="C36" s="13">
        <v>7312.1900000000014</v>
      </c>
      <c r="D36" s="13">
        <v>7306.9750000000004</v>
      </c>
      <c r="E36" s="13">
        <v>2837.2959999999998</v>
      </c>
      <c r="F36" s="13">
        <v>4469.679000000001</v>
      </c>
      <c r="G36" s="13">
        <v>5.2149999999999963</v>
      </c>
      <c r="H36" s="80"/>
    </row>
    <row r="37" spans="2:9" s="1" customFormat="1" ht="14.1" customHeight="1" x14ac:dyDescent="0.2">
      <c r="B37" s="102" t="s">
        <v>58</v>
      </c>
      <c r="C37" s="13">
        <v>4184.4289999999983</v>
      </c>
      <c r="D37" s="13">
        <v>4099.3519999999971</v>
      </c>
      <c r="E37" s="13">
        <v>1991.1440000000014</v>
      </c>
      <c r="F37" s="13">
        <v>2108.2080000000014</v>
      </c>
      <c r="G37" s="13">
        <v>85.07699999999997</v>
      </c>
      <c r="H37" s="80"/>
    </row>
    <row r="38" spans="2:9" s="1" customFormat="1" ht="14.1" customHeight="1" x14ac:dyDescent="0.2">
      <c r="B38" s="104" t="s">
        <v>49</v>
      </c>
      <c r="C38" s="13">
        <v>11289.499999999973</v>
      </c>
      <c r="D38" s="13">
        <v>10831.781000000025</v>
      </c>
      <c r="E38" s="13">
        <v>6083.1129999999876</v>
      </c>
      <c r="F38" s="13">
        <v>4748.6679999999933</v>
      </c>
      <c r="G38" s="13">
        <v>457.71899999999999</v>
      </c>
      <c r="H38" s="79"/>
    </row>
    <row r="39" spans="2:9" s="1" customFormat="1" ht="14.1" customHeight="1" x14ac:dyDescent="0.2">
      <c r="B39" s="102" t="s">
        <v>50</v>
      </c>
      <c r="C39" s="13">
        <f>+C40+C41+C42</f>
        <v>70858.877000000022</v>
      </c>
      <c r="D39" s="13">
        <f t="shared" ref="D39:G39" si="1">+D40+D41+D42</f>
        <v>63990.218000000008</v>
      </c>
      <c r="E39" s="13">
        <f t="shared" si="1"/>
        <v>35526.921000000002</v>
      </c>
      <c r="F39" s="13">
        <f t="shared" si="1"/>
        <v>28463.297000000006</v>
      </c>
      <c r="G39" s="13">
        <f t="shared" si="1"/>
        <v>6868.6590000000133</v>
      </c>
      <c r="H39" s="79"/>
    </row>
    <row r="40" spans="2:9" s="1" customFormat="1" ht="14.1" hidden="1" customHeight="1" outlineLevel="1" x14ac:dyDescent="0.2">
      <c r="B40" s="101" t="s">
        <v>316</v>
      </c>
      <c r="C40" s="120">
        <v>10325.630000000006</v>
      </c>
      <c r="D40" s="120">
        <v>9912.126999999984</v>
      </c>
      <c r="E40" s="120">
        <v>4402.0910000000022</v>
      </c>
      <c r="F40" s="120">
        <v>5510.0360000000146</v>
      </c>
      <c r="G40" s="120">
        <v>413.50299999999896</v>
      </c>
    </row>
    <row r="41" spans="2:9" s="1" customFormat="1" ht="14.1" hidden="1" customHeight="1" outlineLevel="1" x14ac:dyDescent="0.2">
      <c r="B41" s="101" t="s">
        <v>317</v>
      </c>
      <c r="C41" s="120">
        <v>14724.757999999991</v>
      </c>
      <c r="D41" s="120">
        <v>13980.565000000008</v>
      </c>
      <c r="E41" s="120">
        <v>8802.5459999999912</v>
      </c>
      <c r="F41" s="120">
        <v>5178.018999999993</v>
      </c>
      <c r="G41" s="120">
        <v>744.1929999999993</v>
      </c>
    </row>
    <row r="42" spans="2:9" s="1" customFormat="1" ht="14.1" hidden="1" customHeight="1" outlineLevel="1" x14ac:dyDescent="0.2">
      <c r="B42" s="101" t="s">
        <v>318</v>
      </c>
      <c r="C42" s="120">
        <v>45808.489000000023</v>
      </c>
      <c r="D42" s="120">
        <v>40097.526000000013</v>
      </c>
      <c r="E42" s="120">
        <v>22322.284000000011</v>
      </c>
      <c r="F42" s="120">
        <v>17775.241999999998</v>
      </c>
      <c r="G42" s="120">
        <v>5710.9630000000152</v>
      </c>
    </row>
    <row r="43" spans="2:9" ht="14.1" customHeight="1" collapsed="1" x14ac:dyDescent="0.2">
      <c r="B43" s="10" t="s">
        <v>51</v>
      </c>
      <c r="C43" s="13">
        <v>43978.219000000019</v>
      </c>
      <c r="D43" s="13">
        <v>43663.810000000078</v>
      </c>
      <c r="E43" s="13">
        <v>11114.21000000001</v>
      </c>
      <c r="F43" s="13">
        <v>32549.599999999908</v>
      </c>
      <c r="G43" s="13">
        <v>314.40899999999993</v>
      </c>
    </row>
    <row r="44" spans="2:9" ht="14.1" customHeight="1" x14ac:dyDescent="0.2">
      <c r="B44" s="10" t="s">
        <v>52</v>
      </c>
      <c r="C44" s="13">
        <v>7448.4759999999878</v>
      </c>
      <c r="D44" s="13">
        <v>6999.7949999999782</v>
      </c>
      <c r="E44" s="13">
        <v>4720.5869999999813</v>
      </c>
      <c r="F44" s="13">
        <v>2279.2080000000014</v>
      </c>
      <c r="G44" s="13">
        <v>448.68099999999959</v>
      </c>
    </row>
    <row r="45" spans="2:9" ht="14.1" customHeight="1" x14ac:dyDescent="0.2">
      <c r="B45" s="10" t="s">
        <v>61</v>
      </c>
      <c r="C45" s="13">
        <v>49361.551000000021</v>
      </c>
      <c r="D45" s="13">
        <v>48938.877999999968</v>
      </c>
      <c r="E45" s="13">
        <v>15232.192000000005</v>
      </c>
      <c r="F45" s="13">
        <v>33706.685999999972</v>
      </c>
      <c r="G45" s="13">
        <v>422.67299999999966</v>
      </c>
    </row>
    <row r="46" spans="2:9" ht="14.1" customHeight="1" x14ac:dyDescent="0.2">
      <c r="B46" s="10" t="s">
        <v>60</v>
      </c>
      <c r="C46" s="13">
        <v>45056.308999999921</v>
      </c>
      <c r="D46" s="13">
        <v>44922.399999999936</v>
      </c>
      <c r="E46" s="13">
        <v>24325.302999999978</v>
      </c>
      <c r="F46" s="13">
        <v>20597.097000000005</v>
      </c>
      <c r="G46" s="13">
        <v>133.90899999999999</v>
      </c>
    </row>
    <row r="47" spans="2:9" ht="14.1" customHeight="1" x14ac:dyDescent="0.2">
      <c r="B47" s="10" t="s">
        <v>59</v>
      </c>
      <c r="C47" s="13">
        <v>1665.1499999999971</v>
      </c>
      <c r="D47" s="13">
        <v>1649.9450000000015</v>
      </c>
      <c r="E47" s="13">
        <v>889.26199999999938</v>
      </c>
      <c r="F47" s="13">
        <v>760.68300000000022</v>
      </c>
      <c r="G47" s="13">
        <v>15.204999999999995</v>
      </c>
    </row>
    <row r="48" spans="2:9" ht="14.1" customHeight="1" x14ac:dyDescent="0.2">
      <c r="B48" s="10" t="s">
        <v>62</v>
      </c>
      <c r="C48" s="13">
        <v>44089.385000000009</v>
      </c>
      <c r="D48" s="13">
        <v>40426.446999999986</v>
      </c>
      <c r="E48" s="13">
        <v>26882.847000000169</v>
      </c>
      <c r="F48" s="13">
        <v>13543.600000000049</v>
      </c>
      <c r="G48" s="13">
        <v>3662.9380000000056</v>
      </c>
    </row>
    <row r="49" spans="2:7" ht="14.1" customHeight="1" x14ac:dyDescent="0.2">
      <c r="B49" s="10" t="s">
        <v>63</v>
      </c>
      <c r="C49" s="13">
        <v>29075.609000000015</v>
      </c>
      <c r="D49" s="13">
        <v>28944.107999999997</v>
      </c>
      <c r="E49" s="13">
        <v>23035.918999999976</v>
      </c>
      <c r="F49" s="13">
        <v>5908.1889999999976</v>
      </c>
      <c r="G49" s="13">
        <v>131.50100000000003</v>
      </c>
    </row>
    <row r="50" spans="2:7" ht="14.1" customHeight="1" x14ac:dyDescent="0.2">
      <c r="B50" s="10" t="s">
        <v>69</v>
      </c>
      <c r="C50" s="13">
        <v>1558.3849999999998</v>
      </c>
      <c r="D50" s="13">
        <v>1552.6199999999988</v>
      </c>
      <c r="E50" s="13">
        <v>601.50900000000001</v>
      </c>
      <c r="F50" s="13">
        <v>951.1110000000001</v>
      </c>
      <c r="G50" s="13">
        <v>5.764999999999997</v>
      </c>
    </row>
    <row r="51" spans="2:7" ht="14.1" customHeight="1" x14ac:dyDescent="0.2">
      <c r="B51" s="10" t="s">
        <v>64</v>
      </c>
      <c r="C51" s="13">
        <v>3869.0399999999963</v>
      </c>
      <c r="D51" s="13">
        <v>3350.0519999999942</v>
      </c>
      <c r="E51" s="13">
        <v>1820.8249999999989</v>
      </c>
      <c r="F51" s="13">
        <v>1529.226999999998</v>
      </c>
      <c r="G51" s="13">
        <v>518.98800000000006</v>
      </c>
    </row>
    <row r="52" spans="2:7" ht="14.1" customHeight="1" x14ac:dyDescent="0.2">
      <c r="B52" s="10" t="s">
        <v>65</v>
      </c>
      <c r="C52" s="13">
        <v>15276.886000000035</v>
      </c>
      <c r="D52" s="13">
        <v>13487.367999999991</v>
      </c>
      <c r="E52" s="13">
        <v>10172.202000000027</v>
      </c>
      <c r="F52" s="13">
        <v>3315.1659999999993</v>
      </c>
      <c r="G52" s="13">
        <v>1789.5180000000046</v>
      </c>
    </row>
    <row r="53" spans="2:7" ht="14.1" customHeight="1" x14ac:dyDescent="0.2">
      <c r="B53" s="10" t="s">
        <v>66</v>
      </c>
      <c r="C53" s="13">
        <v>2434.1009999999974</v>
      </c>
      <c r="D53" s="13">
        <v>2407.6090000000008</v>
      </c>
      <c r="E53" s="13">
        <v>1275.7500000000009</v>
      </c>
      <c r="F53" s="13">
        <v>1131.8590000000002</v>
      </c>
      <c r="G53" s="13">
        <v>26.492000000000022</v>
      </c>
    </row>
    <row r="54" spans="2:7" ht="14.1" customHeight="1" x14ac:dyDescent="0.2">
      <c r="B54" s="10" t="s">
        <v>67</v>
      </c>
      <c r="C54" s="13">
        <v>2040.5029999999992</v>
      </c>
      <c r="D54" s="13">
        <v>1949.4459999999965</v>
      </c>
      <c r="E54" s="13">
        <v>1002.4050000000002</v>
      </c>
      <c r="F54" s="13">
        <v>947.04100000000233</v>
      </c>
      <c r="G54" s="13">
        <v>91.056999999999931</v>
      </c>
    </row>
    <row r="55" spans="2:7" ht="14.1" customHeight="1" x14ac:dyDescent="0.2">
      <c r="B55" s="88" t="s">
        <v>68</v>
      </c>
      <c r="C55" s="134" t="s">
        <v>100</v>
      </c>
      <c r="D55" s="134" t="s">
        <v>100</v>
      </c>
      <c r="E55" s="134" t="s">
        <v>100</v>
      </c>
      <c r="F55" s="134" t="s">
        <v>100</v>
      </c>
      <c r="G55" s="134" t="s">
        <v>100</v>
      </c>
    </row>
  </sheetData>
  <mergeCells count="8">
    <mergeCell ref="B2:G2"/>
    <mergeCell ref="B3:G3"/>
    <mergeCell ref="G5:G7"/>
    <mergeCell ref="C5:C7"/>
    <mergeCell ref="D6:D7"/>
    <mergeCell ref="E6:E7"/>
    <mergeCell ref="F6:F7"/>
    <mergeCell ref="D5:F5"/>
  </mergeCells>
  <pageMargins left="0.98425196850393704" right="0" top="0.98425196850393704" bottom="0.19685039370078741" header="0.51181102362204722" footer="0.51181102362204722"/>
  <pageSetup paperSize="9" scale="8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I54"/>
  <sheetViews>
    <sheetView workbookViewId="0"/>
  </sheetViews>
  <sheetFormatPr defaultColWidth="9.140625" defaultRowHeight="12.75" outlineLevelRow="1" x14ac:dyDescent="0.2"/>
  <cols>
    <col min="1" max="1" width="3.140625" style="1" customWidth="1"/>
    <col min="2" max="2" width="58.140625" style="1" customWidth="1"/>
    <col min="3" max="3" width="9.7109375" style="136" customWidth="1"/>
    <col min="4" max="7" width="9.7109375" style="3" customWidth="1"/>
    <col min="8" max="8" width="11.42578125" style="1" customWidth="1"/>
    <col min="9" max="42" width="9.140625" style="1"/>
    <col min="43" max="43" width="51.140625" style="1" customWidth="1"/>
    <col min="44" max="51" width="9.7109375" style="1" customWidth="1"/>
    <col min="52" max="298" width="9.140625" style="1"/>
    <col min="299" max="299" width="51.140625" style="1" customWidth="1"/>
    <col min="300" max="307" width="9.7109375" style="1" customWidth="1"/>
    <col min="308" max="554" width="9.140625" style="1"/>
    <col min="555" max="555" width="51.140625" style="1" customWidth="1"/>
    <col min="556" max="563" width="9.7109375" style="1" customWidth="1"/>
    <col min="564" max="810" width="9.140625" style="1"/>
    <col min="811" max="811" width="51.140625" style="1" customWidth="1"/>
    <col min="812" max="819" width="9.7109375" style="1" customWidth="1"/>
    <col min="820" max="1066" width="9.140625" style="1"/>
    <col min="1067" max="1067" width="51.140625" style="1" customWidth="1"/>
    <col min="1068" max="1075" width="9.7109375" style="1" customWidth="1"/>
    <col min="1076" max="1322" width="9.140625" style="1"/>
    <col min="1323" max="1323" width="51.140625" style="1" customWidth="1"/>
    <col min="1324" max="1331" width="9.7109375" style="1" customWidth="1"/>
    <col min="1332" max="1578" width="9.140625" style="1"/>
    <col min="1579" max="1579" width="51.140625" style="1" customWidth="1"/>
    <col min="1580" max="1587" width="9.7109375" style="1" customWidth="1"/>
    <col min="1588" max="1834" width="9.140625" style="1"/>
    <col min="1835" max="1835" width="51.140625" style="1" customWidth="1"/>
    <col min="1836" max="1843" width="9.7109375" style="1" customWidth="1"/>
    <col min="1844" max="2090" width="9.140625" style="1"/>
    <col min="2091" max="2091" width="51.140625" style="1" customWidth="1"/>
    <col min="2092" max="2099" width="9.7109375" style="1" customWidth="1"/>
    <col min="2100" max="2346" width="9.140625" style="1"/>
    <col min="2347" max="2347" width="51.140625" style="1" customWidth="1"/>
    <col min="2348" max="2355" width="9.7109375" style="1" customWidth="1"/>
    <col min="2356" max="2602" width="9.140625" style="1"/>
    <col min="2603" max="2603" width="51.140625" style="1" customWidth="1"/>
    <col min="2604" max="2611" width="9.7109375" style="1" customWidth="1"/>
    <col min="2612" max="2858" width="9.140625" style="1"/>
    <col min="2859" max="2859" width="51.140625" style="1" customWidth="1"/>
    <col min="2860" max="2867" width="9.7109375" style="1" customWidth="1"/>
    <col min="2868" max="3114" width="9.140625" style="1"/>
    <col min="3115" max="3115" width="51.140625" style="1" customWidth="1"/>
    <col min="3116" max="3123" width="9.7109375" style="1" customWidth="1"/>
    <col min="3124" max="3370" width="9.140625" style="1"/>
    <col min="3371" max="3371" width="51.140625" style="1" customWidth="1"/>
    <col min="3372" max="3379" width="9.7109375" style="1" customWidth="1"/>
    <col min="3380" max="3626" width="9.140625" style="1"/>
    <col min="3627" max="3627" width="51.140625" style="1" customWidth="1"/>
    <col min="3628" max="3635" width="9.7109375" style="1" customWidth="1"/>
    <col min="3636" max="3882" width="9.140625" style="1"/>
    <col min="3883" max="3883" width="51.140625" style="1" customWidth="1"/>
    <col min="3884" max="3891" width="9.7109375" style="1" customWidth="1"/>
    <col min="3892" max="4138" width="9.140625" style="1"/>
    <col min="4139" max="4139" width="51.140625" style="1" customWidth="1"/>
    <col min="4140" max="4147" width="9.7109375" style="1" customWidth="1"/>
    <col min="4148" max="4394" width="9.140625" style="1"/>
    <col min="4395" max="4395" width="51.140625" style="1" customWidth="1"/>
    <col min="4396" max="4403" width="9.7109375" style="1" customWidth="1"/>
    <col min="4404" max="4650" width="9.140625" style="1"/>
    <col min="4651" max="4651" width="51.140625" style="1" customWidth="1"/>
    <col min="4652" max="4659" width="9.7109375" style="1" customWidth="1"/>
    <col min="4660" max="4906" width="9.140625" style="1"/>
    <col min="4907" max="4907" width="51.140625" style="1" customWidth="1"/>
    <col min="4908" max="4915" width="9.7109375" style="1" customWidth="1"/>
    <col min="4916" max="5162" width="9.140625" style="1"/>
    <col min="5163" max="5163" width="51.140625" style="1" customWidth="1"/>
    <col min="5164" max="5171" width="9.7109375" style="1" customWidth="1"/>
    <col min="5172" max="5418" width="9.140625" style="1"/>
    <col min="5419" max="5419" width="51.140625" style="1" customWidth="1"/>
    <col min="5420" max="5427" width="9.7109375" style="1" customWidth="1"/>
    <col min="5428" max="5674" width="9.140625" style="1"/>
    <col min="5675" max="5675" width="51.140625" style="1" customWidth="1"/>
    <col min="5676" max="5683" width="9.7109375" style="1" customWidth="1"/>
    <col min="5684" max="5930" width="9.140625" style="1"/>
    <col min="5931" max="5931" width="51.140625" style="1" customWidth="1"/>
    <col min="5932" max="5939" width="9.7109375" style="1" customWidth="1"/>
    <col min="5940" max="6186" width="9.140625" style="1"/>
    <col min="6187" max="6187" width="51.140625" style="1" customWidth="1"/>
    <col min="6188" max="6195" width="9.7109375" style="1" customWidth="1"/>
    <col min="6196" max="6442" width="9.140625" style="1"/>
    <col min="6443" max="6443" width="51.140625" style="1" customWidth="1"/>
    <col min="6444" max="6451" width="9.7109375" style="1" customWidth="1"/>
    <col min="6452" max="6698" width="9.140625" style="1"/>
    <col min="6699" max="6699" width="51.140625" style="1" customWidth="1"/>
    <col min="6700" max="6707" width="9.7109375" style="1" customWidth="1"/>
    <col min="6708" max="6954" width="9.140625" style="1"/>
    <col min="6955" max="6955" width="51.140625" style="1" customWidth="1"/>
    <col min="6956" max="6963" width="9.7109375" style="1" customWidth="1"/>
    <col min="6964" max="7210" width="9.140625" style="1"/>
    <col min="7211" max="7211" width="51.140625" style="1" customWidth="1"/>
    <col min="7212" max="7219" width="9.7109375" style="1" customWidth="1"/>
    <col min="7220" max="7466" width="9.140625" style="1"/>
    <col min="7467" max="7467" width="51.140625" style="1" customWidth="1"/>
    <col min="7468" max="7475" width="9.7109375" style="1" customWidth="1"/>
    <col min="7476" max="7722" width="9.140625" style="1"/>
    <col min="7723" max="7723" width="51.140625" style="1" customWidth="1"/>
    <col min="7724" max="7731" width="9.7109375" style="1" customWidth="1"/>
    <col min="7732" max="7978" width="9.140625" style="1"/>
    <col min="7979" max="7979" width="51.140625" style="1" customWidth="1"/>
    <col min="7980" max="7987" width="9.7109375" style="1" customWidth="1"/>
    <col min="7988" max="8234" width="9.140625" style="1"/>
    <col min="8235" max="8235" width="51.140625" style="1" customWidth="1"/>
    <col min="8236" max="8243" width="9.7109375" style="1" customWidth="1"/>
    <col min="8244" max="8490" width="9.140625" style="1"/>
    <col min="8491" max="8491" width="51.140625" style="1" customWidth="1"/>
    <col min="8492" max="8499" width="9.7109375" style="1" customWidth="1"/>
    <col min="8500" max="8746" width="9.140625" style="1"/>
    <col min="8747" max="8747" width="51.140625" style="1" customWidth="1"/>
    <col min="8748" max="8755" width="9.7109375" style="1" customWidth="1"/>
    <col min="8756" max="9002" width="9.140625" style="1"/>
    <col min="9003" max="9003" width="51.140625" style="1" customWidth="1"/>
    <col min="9004" max="9011" width="9.7109375" style="1" customWidth="1"/>
    <col min="9012" max="9258" width="9.140625" style="1"/>
    <col min="9259" max="9259" width="51.140625" style="1" customWidth="1"/>
    <col min="9260" max="9267" width="9.7109375" style="1" customWidth="1"/>
    <col min="9268" max="9514" width="9.140625" style="1"/>
    <col min="9515" max="9515" width="51.140625" style="1" customWidth="1"/>
    <col min="9516" max="9523" width="9.7109375" style="1" customWidth="1"/>
    <col min="9524" max="9770" width="9.140625" style="1"/>
    <col min="9771" max="9771" width="51.140625" style="1" customWidth="1"/>
    <col min="9772" max="9779" width="9.7109375" style="1" customWidth="1"/>
    <col min="9780" max="10026" width="9.140625" style="1"/>
    <col min="10027" max="10027" width="51.140625" style="1" customWidth="1"/>
    <col min="10028" max="10035" width="9.7109375" style="1" customWidth="1"/>
    <col min="10036" max="10282" width="9.140625" style="1"/>
    <col min="10283" max="10283" width="51.140625" style="1" customWidth="1"/>
    <col min="10284" max="10291" width="9.7109375" style="1" customWidth="1"/>
    <col min="10292" max="10538" width="9.140625" style="1"/>
    <col min="10539" max="10539" width="51.140625" style="1" customWidth="1"/>
    <col min="10540" max="10547" width="9.7109375" style="1" customWidth="1"/>
    <col min="10548" max="10794" width="9.140625" style="1"/>
    <col min="10795" max="10795" width="51.140625" style="1" customWidth="1"/>
    <col min="10796" max="10803" width="9.7109375" style="1" customWidth="1"/>
    <col min="10804" max="11050" width="9.140625" style="1"/>
    <col min="11051" max="11051" width="51.140625" style="1" customWidth="1"/>
    <col min="11052" max="11059" width="9.7109375" style="1" customWidth="1"/>
    <col min="11060" max="11306" width="9.140625" style="1"/>
    <col min="11307" max="11307" width="51.140625" style="1" customWidth="1"/>
    <col min="11308" max="11315" width="9.7109375" style="1" customWidth="1"/>
    <col min="11316" max="11562" width="9.140625" style="1"/>
    <col min="11563" max="11563" width="51.140625" style="1" customWidth="1"/>
    <col min="11564" max="11571" width="9.7109375" style="1" customWidth="1"/>
    <col min="11572" max="11818" width="9.140625" style="1"/>
    <col min="11819" max="11819" width="51.140625" style="1" customWidth="1"/>
    <col min="11820" max="11827" width="9.7109375" style="1" customWidth="1"/>
    <col min="11828" max="12074" width="9.140625" style="1"/>
    <col min="12075" max="12075" width="51.140625" style="1" customWidth="1"/>
    <col min="12076" max="12083" width="9.7109375" style="1" customWidth="1"/>
    <col min="12084" max="12330" width="9.140625" style="1"/>
    <col min="12331" max="12331" width="51.140625" style="1" customWidth="1"/>
    <col min="12332" max="12339" width="9.7109375" style="1" customWidth="1"/>
    <col min="12340" max="12586" width="9.140625" style="1"/>
    <col min="12587" max="12587" width="51.140625" style="1" customWidth="1"/>
    <col min="12588" max="12595" width="9.7109375" style="1" customWidth="1"/>
    <col min="12596" max="12842" width="9.140625" style="1"/>
    <col min="12843" max="12843" width="51.140625" style="1" customWidth="1"/>
    <col min="12844" max="12851" width="9.7109375" style="1" customWidth="1"/>
    <col min="12852" max="13098" width="9.140625" style="1"/>
    <col min="13099" max="13099" width="51.140625" style="1" customWidth="1"/>
    <col min="13100" max="13107" width="9.7109375" style="1" customWidth="1"/>
    <col min="13108" max="13354" width="9.140625" style="1"/>
    <col min="13355" max="13355" width="51.140625" style="1" customWidth="1"/>
    <col min="13356" max="13363" width="9.7109375" style="1" customWidth="1"/>
    <col min="13364" max="13610" width="9.140625" style="1"/>
    <col min="13611" max="13611" width="51.140625" style="1" customWidth="1"/>
    <col min="13612" max="13619" width="9.7109375" style="1" customWidth="1"/>
    <col min="13620" max="13866" width="9.140625" style="1"/>
    <col min="13867" max="13867" width="51.140625" style="1" customWidth="1"/>
    <col min="13868" max="13875" width="9.7109375" style="1" customWidth="1"/>
    <col min="13876" max="14122" width="9.140625" style="1"/>
    <col min="14123" max="14123" width="51.140625" style="1" customWidth="1"/>
    <col min="14124" max="14131" width="9.7109375" style="1" customWidth="1"/>
    <col min="14132" max="14378" width="9.140625" style="1"/>
    <col min="14379" max="14379" width="51.140625" style="1" customWidth="1"/>
    <col min="14380" max="14387" width="9.7109375" style="1" customWidth="1"/>
    <col min="14388" max="14634" width="9.140625" style="1"/>
    <col min="14635" max="14635" width="51.140625" style="1" customWidth="1"/>
    <col min="14636" max="14643" width="9.7109375" style="1" customWidth="1"/>
    <col min="14644" max="14890" width="9.140625" style="1"/>
    <col min="14891" max="14891" width="51.140625" style="1" customWidth="1"/>
    <col min="14892" max="14899" width="9.7109375" style="1" customWidth="1"/>
    <col min="14900" max="15146" width="9.140625" style="1"/>
    <col min="15147" max="15147" width="51.140625" style="1" customWidth="1"/>
    <col min="15148" max="15155" width="9.7109375" style="1" customWidth="1"/>
    <col min="15156" max="15402" width="9.140625" style="1"/>
    <col min="15403" max="15403" width="51.140625" style="1" customWidth="1"/>
    <col min="15404" max="15411" width="9.7109375" style="1" customWidth="1"/>
    <col min="15412" max="15658" width="9.140625" style="1"/>
    <col min="15659" max="15659" width="51.140625" style="1" customWidth="1"/>
    <col min="15660" max="15667" width="9.7109375" style="1" customWidth="1"/>
    <col min="15668" max="15914" width="9.140625" style="1"/>
    <col min="15915" max="15915" width="51.140625" style="1" customWidth="1"/>
    <col min="15916" max="15923" width="9.7109375" style="1" customWidth="1"/>
    <col min="15924" max="16384" width="9.140625" style="1"/>
  </cols>
  <sheetData>
    <row r="1" spans="2:9" ht="17.25" customHeight="1" x14ac:dyDescent="0.2">
      <c r="B1" s="41"/>
      <c r="C1" s="42"/>
      <c r="D1" s="43"/>
      <c r="E1" s="1"/>
      <c r="F1" s="1"/>
      <c r="G1" s="1"/>
      <c r="H1" s="37" t="s">
        <v>218</v>
      </c>
    </row>
    <row r="2" spans="2:9" ht="28.5" customHeight="1" x14ac:dyDescent="0.2">
      <c r="B2" s="168" t="s">
        <v>219</v>
      </c>
      <c r="C2" s="168"/>
      <c r="D2" s="168"/>
      <c r="E2" s="168"/>
      <c r="F2" s="168"/>
      <c r="G2" s="168"/>
      <c r="H2" s="168"/>
    </row>
    <row r="3" spans="2:9" ht="15.75" customHeight="1" x14ac:dyDescent="0.2">
      <c r="B3" s="169">
        <v>2023</v>
      </c>
      <c r="C3" s="169"/>
      <c r="D3" s="169"/>
      <c r="E3" s="169"/>
      <c r="F3" s="169"/>
      <c r="G3" s="169"/>
      <c r="H3" s="169"/>
    </row>
    <row r="4" spans="2:9" ht="15" customHeight="1" x14ac:dyDescent="0.2">
      <c r="B4" s="10" t="s">
        <v>115</v>
      </c>
      <c r="C4" s="135"/>
      <c r="D4" s="11"/>
      <c r="E4" s="11"/>
      <c r="F4" s="11"/>
      <c r="G4" s="189" t="s">
        <v>94</v>
      </c>
      <c r="H4" s="189"/>
    </row>
    <row r="5" spans="2:9" ht="16.149999999999999" customHeight="1" x14ac:dyDescent="0.2">
      <c r="B5" s="38" t="s">
        <v>76</v>
      </c>
      <c r="C5" s="171" t="s">
        <v>0</v>
      </c>
      <c r="D5" s="170" t="s">
        <v>236</v>
      </c>
      <c r="E5" s="170" t="s">
        <v>44</v>
      </c>
      <c r="F5" s="170" t="s">
        <v>45</v>
      </c>
      <c r="G5" s="170" t="s">
        <v>55</v>
      </c>
      <c r="H5" s="170" t="s">
        <v>56</v>
      </c>
    </row>
    <row r="6" spans="2:9" ht="15.6" customHeight="1" x14ac:dyDescent="0.2">
      <c r="B6" s="44" t="s">
        <v>46</v>
      </c>
      <c r="C6" s="171"/>
      <c r="D6" s="170"/>
      <c r="E6" s="170"/>
      <c r="F6" s="170"/>
      <c r="G6" s="170"/>
      <c r="H6" s="170"/>
    </row>
    <row r="7" spans="2:9" s="137" customFormat="1" ht="14.1" customHeight="1" x14ac:dyDescent="0.2">
      <c r="B7" s="41" t="s">
        <v>0</v>
      </c>
      <c r="C7" s="66">
        <v>425696.54100000288</v>
      </c>
      <c r="D7" s="66">
        <v>6506.7019999999929</v>
      </c>
      <c r="E7" s="66">
        <v>33606.777000000016</v>
      </c>
      <c r="F7" s="66">
        <v>97298.559999999663</v>
      </c>
      <c r="G7" s="66">
        <v>57709.815999999926</v>
      </c>
      <c r="H7" s="66">
        <v>230574.6859999999</v>
      </c>
    </row>
    <row r="8" spans="2:9" ht="14.1" customHeight="1" x14ac:dyDescent="0.2">
      <c r="B8" s="10" t="s">
        <v>53</v>
      </c>
      <c r="C8" s="67">
        <v>1490.6949999999993</v>
      </c>
      <c r="D8" s="12">
        <v>187.31099999999998</v>
      </c>
      <c r="E8" s="12">
        <v>461.21500000000026</v>
      </c>
      <c r="F8" s="12">
        <v>677.47099999999989</v>
      </c>
      <c r="G8" s="12">
        <v>84.284000000000006</v>
      </c>
      <c r="H8" s="12">
        <v>80.414000000000001</v>
      </c>
    </row>
    <row r="9" spans="2:9" ht="14.1" customHeight="1" x14ac:dyDescent="0.2">
      <c r="B9" s="10" t="s">
        <v>47</v>
      </c>
      <c r="C9" s="67">
        <v>1499.0139999999997</v>
      </c>
      <c r="D9" s="12">
        <v>8.7319999999999993</v>
      </c>
      <c r="E9" s="12">
        <v>128.63099999999994</v>
      </c>
      <c r="F9" s="12">
        <v>265.79999999999995</v>
      </c>
      <c r="G9" s="12">
        <v>262.22300000000001</v>
      </c>
      <c r="H9" s="12">
        <v>833.62800000000004</v>
      </c>
    </row>
    <row r="10" spans="2:9" ht="14.1" customHeight="1" x14ac:dyDescent="0.2">
      <c r="B10" s="10" t="s">
        <v>48</v>
      </c>
      <c r="C10" s="67">
        <f>+SUM(C11:C34)</f>
        <v>83208.22199999998</v>
      </c>
      <c r="D10" s="12">
        <f t="shared" ref="D10:H10" si="0">+SUM(D11:D34)</f>
        <v>494.52400000000006</v>
      </c>
      <c r="E10" s="12">
        <f t="shared" si="0"/>
        <v>6400.5150000000012</v>
      </c>
      <c r="F10" s="12">
        <f t="shared" si="0"/>
        <v>28375.468000000008</v>
      </c>
      <c r="G10" s="12">
        <f t="shared" si="0"/>
        <v>16539.667000000001</v>
      </c>
      <c r="H10" s="12">
        <f t="shared" si="0"/>
        <v>31398.048000000003</v>
      </c>
    </row>
    <row r="11" spans="2:9" s="100" customFormat="1" ht="14.1" hidden="1" customHeight="1" outlineLevel="1" x14ac:dyDescent="0.25">
      <c r="B11" s="101" t="s">
        <v>292</v>
      </c>
      <c r="C11" s="121">
        <v>5806.8669999999993</v>
      </c>
      <c r="D11" s="120">
        <v>24.643000000000008</v>
      </c>
      <c r="E11" s="120">
        <v>494.31000000000034</v>
      </c>
      <c r="F11" s="120">
        <v>1993.3870000000011</v>
      </c>
      <c r="G11" s="120">
        <v>2447.3690000000011</v>
      </c>
      <c r="H11" s="120">
        <v>847.1579999999999</v>
      </c>
      <c r="I11" s="14"/>
    </row>
    <row r="12" spans="2:9" s="100" customFormat="1" ht="14.1" hidden="1" customHeight="1" outlineLevel="1" x14ac:dyDescent="0.25">
      <c r="B12" s="101" t="s">
        <v>293</v>
      </c>
      <c r="C12" s="121">
        <v>3477.3960000000006</v>
      </c>
      <c r="D12" s="120">
        <v>27.966999999999992</v>
      </c>
      <c r="E12" s="120">
        <v>104.54100000000004</v>
      </c>
      <c r="F12" s="120">
        <v>1034.625</v>
      </c>
      <c r="G12" s="120">
        <v>131.78399999999999</v>
      </c>
      <c r="H12" s="120">
        <v>2178.4789999999998</v>
      </c>
      <c r="I12" s="14"/>
    </row>
    <row r="13" spans="2:9" s="100" customFormat="1" ht="14.1" hidden="1" customHeight="1" outlineLevel="1" x14ac:dyDescent="0.25">
      <c r="B13" s="101" t="s">
        <v>294</v>
      </c>
      <c r="C13" s="121">
        <v>327.43299999999999</v>
      </c>
      <c r="D13" s="156" t="s">
        <v>100</v>
      </c>
      <c r="E13" s="156" t="s">
        <v>100</v>
      </c>
      <c r="F13" s="156" t="s">
        <v>100</v>
      </c>
      <c r="G13" s="120">
        <v>327.43299999999999</v>
      </c>
      <c r="H13" s="156" t="s">
        <v>100</v>
      </c>
      <c r="I13" s="14"/>
    </row>
    <row r="14" spans="2:9" s="100" customFormat="1" ht="14.1" hidden="1" customHeight="1" outlineLevel="1" x14ac:dyDescent="0.25">
      <c r="B14" s="101" t="s">
        <v>295</v>
      </c>
      <c r="C14" s="121">
        <v>3093.6579999999972</v>
      </c>
      <c r="D14" s="120">
        <v>6.9450000000000012</v>
      </c>
      <c r="E14" s="120">
        <v>301.11799999999994</v>
      </c>
      <c r="F14" s="120">
        <v>1132.9000000000003</v>
      </c>
      <c r="G14" s="120">
        <v>743.25400000000002</v>
      </c>
      <c r="H14" s="120">
        <v>909.44100000000003</v>
      </c>
      <c r="I14" s="14"/>
    </row>
    <row r="15" spans="2:9" s="100" customFormat="1" ht="14.1" hidden="1" customHeight="1" outlineLevel="1" x14ac:dyDescent="0.25">
      <c r="B15" s="101" t="s">
        <v>296</v>
      </c>
      <c r="C15" s="121">
        <v>3790.0909999999949</v>
      </c>
      <c r="D15" s="120">
        <v>4.3689999999999998</v>
      </c>
      <c r="E15" s="120">
        <v>144.96099999999996</v>
      </c>
      <c r="F15" s="120">
        <v>2471.4119999999994</v>
      </c>
      <c r="G15" s="120">
        <v>1002.6079999999999</v>
      </c>
      <c r="H15" s="120">
        <v>166.74100000000001</v>
      </c>
      <c r="I15" s="14"/>
    </row>
    <row r="16" spans="2:9" s="100" customFormat="1" ht="14.1" hidden="1" customHeight="1" outlineLevel="1" x14ac:dyDescent="0.25">
      <c r="B16" s="101" t="s">
        <v>297</v>
      </c>
      <c r="C16" s="121">
        <v>1282.5669999999982</v>
      </c>
      <c r="D16" s="120">
        <v>10.362999999999998</v>
      </c>
      <c r="E16" s="120">
        <v>209.05799999999996</v>
      </c>
      <c r="F16" s="120">
        <v>324.62099999999998</v>
      </c>
      <c r="G16" s="120">
        <v>124.956</v>
      </c>
      <c r="H16" s="120">
        <v>613.56899999999996</v>
      </c>
      <c r="I16" s="14"/>
    </row>
    <row r="17" spans="2:9" s="100" customFormat="1" ht="14.1" hidden="1" customHeight="1" outlineLevel="1" x14ac:dyDescent="0.25">
      <c r="B17" s="101" t="s">
        <v>298</v>
      </c>
      <c r="C17" s="121">
        <v>2011.6259999999995</v>
      </c>
      <c r="D17" s="120">
        <v>16.991000000000003</v>
      </c>
      <c r="E17" s="120">
        <v>156.6169999999999</v>
      </c>
      <c r="F17" s="120">
        <v>560.67100000000005</v>
      </c>
      <c r="G17" s="120">
        <v>848.72900000000016</v>
      </c>
      <c r="H17" s="120">
        <v>428.61800000000005</v>
      </c>
      <c r="I17" s="14"/>
    </row>
    <row r="18" spans="2:9" s="100" customFormat="1" ht="14.1" hidden="1" customHeight="1" outlineLevel="1" x14ac:dyDescent="0.25">
      <c r="B18" s="101" t="s">
        <v>299</v>
      </c>
      <c r="C18" s="121">
        <v>2700.550999999999</v>
      </c>
      <c r="D18" s="120">
        <v>2.500999999999999</v>
      </c>
      <c r="E18" s="120">
        <v>163.85199999999998</v>
      </c>
      <c r="F18" s="120">
        <v>1587.0340000000006</v>
      </c>
      <c r="G18" s="120">
        <v>641.74199999999996</v>
      </c>
      <c r="H18" s="120">
        <v>305.42200000000003</v>
      </c>
      <c r="I18" s="14"/>
    </row>
    <row r="19" spans="2:9" s="100" customFormat="1" ht="14.1" hidden="1" customHeight="1" outlineLevel="1" x14ac:dyDescent="0.25">
      <c r="B19" s="101" t="s">
        <v>300</v>
      </c>
      <c r="C19" s="121">
        <v>702.02800000000013</v>
      </c>
      <c r="D19" s="120">
        <v>9.984</v>
      </c>
      <c r="E19" s="120">
        <v>101.44500000000002</v>
      </c>
      <c r="F19" s="120">
        <v>531.92900000000009</v>
      </c>
      <c r="G19" s="120">
        <v>58.67</v>
      </c>
      <c r="H19" s="156" t="s">
        <v>100</v>
      </c>
      <c r="I19" s="14"/>
    </row>
    <row r="20" spans="2:9" s="100" customFormat="1" ht="14.1" hidden="1" customHeight="1" outlineLevel="1" x14ac:dyDescent="0.25">
      <c r="B20" s="101" t="s">
        <v>301</v>
      </c>
      <c r="C20" s="121">
        <v>1742.837</v>
      </c>
      <c r="D20" s="156" t="s">
        <v>100</v>
      </c>
      <c r="E20" s="120">
        <v>7.0350000000000001</v>
      </c>
      <c r="F20" s="120">
        <v>51.850999999999999</v>
      </c>
      <c r="G20" s="156" t="s">
        <v>100</v>
      </c>
      <c r="H20" s="120">
        <v>1683.951</v>
      </c>
      <c r="I20" s="14"/>
    </row>
    <row r="21" spans="2:9" s="100" customFormat="1" ht="14.1" hidden="1" customHeight="1" outlineLevel="1" x14ac:dyDescent="0.25">
      <c r="B21" s="101" t="s">
        <v>302</v>
      </c>
      <c r="C21" s="121">
        <v>2683.7189999999969</v>
      </c>
      <c r="D21" s="120">
        <v>13.893000000000001</v>
      </c>
      <c r="E21" s="120">
        <v>645.63700000000017</v>
      </c>
      <c r="F21" s="120">
        <v>1152.2750000000001</v>
      </c>
      <c r="G21" s="120">
        <v>567.14300000000003</v>
      </c>
      <c r="H21" s="120">
        <v>304.77100000000002</v>
      </c>
      <c r="I21" s="14"/>
    </row>
    <row r="22" spans="2:9" s="100" customFormat="1" ht="14.1" hidden="1" customHeight="1" outlineLevel="1" x14ac:dyDescent="0.25">
      <c r="B22" s="101" t="s">
        <v>303</v>
      </c>
      <c r="C22" s="121">
        <v>3798.921000000003</v>
      </c>
      <c r="D22" s="120">
        <v>1.5650000000000002</v>
      </c>
      <c r="E22" s="120">
        <v>288.02499999999998</v>
      </c>
      <c r="F22" s="120">
        <v>819.40499999999997</v>
      </c>
      <c r="G22" s="120">
        <v>1252.0229999999999</v>
      </c>
      <c r="H22" s="120">
        <v>1437.903</v>
      </c>
      <c r="I22" s="14"/>
    </row>
    <row r="23" spans="2:9" s="100" customFormat="1" ht="14.1" hidden="1" customHeight="1" outlineLevel="1" x14ac:dyDescent="0.25">
      <c r="B23" s="101" t="s">
        <v>304</v>
      </c>
      <c r="C23" s="121">
        <v>8695.006000000003</v>
      </c>
      <c r="D23" s="120">
        <v>18.308000000000003</v>
      </c>
      <c r="E23" s="120">
        <v>378.21300000000036</v>
      </c>
      <c r="F23" s="120">
        <v>3445.2450000000008</v>
      </c>
      <c r="G23" s="120">
        <v>1342.0320000000002</v>
      </c>
      <c r="H23" s="120">
        <v>3511.2079999999996</v>
      </c>
      <c r="I23" s="14"/>
    </row>
    <row r="24" spans="2:9" s="100" customFormat="1" ht="14.1" hidden="1" customHeight="1" outlineLevel="1" x14ac:dyDescent="0.25">
      <c r="B24" s="101" t="s">
        <v>305</v>
      </c>
      <c r="C24" s="121">
        <v>6865.7289999999948</v>
      </c>
      <c r="D24" s="120">
        <v>19.215999999999998</v>
      </c>
      <c r="E24" s="120">
        <v>360.42699999999979</v>
      </c>
      <c r="F24" s="120">
        <v>3490.418000000001</v>
      </c>
      <c r="G24" s="120">
        <v>2213.4830000000002</v>
      </c>
      <c r="H24" s="120">
        <v>782.18499999999995</v>
      </c>
      <c r="I24" s="14"/>
    </row>
    <row r="25" spans="2:9" s="100" customFormat="1" ht="14.1" hidden="1" customHeight="1" outlineLevel="1" x14ac:dyDescent="0.25">
      <c r="B25" s="101" t="s">
        <v>306</v>
      </c>
      <c r="C25" s="121">
        <v>981.99799999999993</v>
      </c>
      <c r="D25" s="120">
        <v>9.8550000000000004</v>
      </c>
      <c r="E25" s="120">
        <v>43.185000000000024</v>
      </c>
      <c r="F25" s="120">
        <v>513.81099999999992</v>
      </c>
      <c r="G25" s="120">
        <v>405.75399999999996</v>
      </c>
      <c r="H25" s="120">
        <v>9.3930000000000007</v>
      </c>
      <c r="I25" s="14"/>
    </row>
    <row r="26" spans="2:9" s="100" customFormat="1" ht="14.1" hidden="1" customHeight="1" outlineLevel="1" x14ac:dyDescent="0.25">
      <c r="B26" s="101" t="s">
        <v>307</v>
      </c>
      <c r="C26" s="121">
        <v>8009.9289999999983</v>
      </c>
      <c r="D26" s="120">
        <v>117.76600000000008</v>
      </c>
      <c r="E26" s="120">
        <v>1423.1060000000025</v>
      </c>
      <c r="F26" s="120">
        <v>3125.8720000000012</v>
      </c>
      <c r="G26" s="120">
        <v>1228.942</v>
      </c>
      <c r="H26" s="120">
        <v>2114.2429999999999</v>
      </c>
      <c r="I26" s="14"/>
    </row>
    <row r="27" spans="2:9" s="100" customFormat="1" ht="14.1" hidden="1" customHeight="1" outlineLevel="1" x14ac:dyDescent="0.25">
      <c r="B27" s="101" t="s">
        <v>308</v>
      </c>
      <c r="C27" s="121">
        <v>2824.0089999999987</v>
      </c>
      <c r="D27" s="120">
        <v>2.6000000000000006E-2</v>
      </c>
      <c r="E27" s="120">
        <v>254.006</v>
      </c>
      <c r="F27" s="120">
        <v>462.58600000000001</v>
      </c>
      <c r="G27" s="120">
        <v>166.697</v>
      </c>
      <c r="H27" s="120">
        <v>1940.694</v>
      </c>
      <c r="I27" s="14"/>
    </row>
    <row r="28" spans="2:9" s="100" customFormat="1" ht="14.1" hidden="1" customHeight="1" outlineLevel="1" x14ac:dyDescent="0.25">
      <c r="B28" s="101" t="s">
        <v>309</v>
      </c>
      <c r="C28" s="121">
        <v>4771.2370000000028</v>
      </c>
      <c r="D28" s="120">
        <v>18.165999999999997</v>
      </c>
      <c r="E28" s="120">
        <v>156.39999999999998</v>
      </c>
      <c r="F28" s="120">
        <v>457.69899999999996</v>
      </c>
      <c r="G28" s="120">
        <v>984.00100000000009</v>
      </c>
      <c r="H28" s="120">
        <v>3154.971</v>
      </c>
      <c r="I28" s="14"/>
    </row>
    <row r="29" spans="2:9" s="100" customFormat="1" ht="14.1" hidden="1" customHeight="1" outlineLevel="1" x14ac:dyDescent="0.25">
      <c r="B29" s="101" t="s">
        <v>310</v>
      </c>
      <c r="C29" s="121">
        <v>4018.6300000000056</v>
      </c>
      <c r="D29" s="120">
        <v>42.960999999999999</v>
      </c>
      <c r="E29" s="120">
        <v>378.42999999999972</v>
      </c>
      <c r="F29" s="120">
        <v>1849.0050000000001</v>
      </c>
      <c r="G29" s="120">
        <v>405.572</v>
      </c>
      <c r="H29" s="120">
        <v>1342.662</v>
      </c>
      <c r="I29" s="14"/>
    </row>
    <row r="30" spans="2:9" s="100" customFormat="1" ht="14.1" hidden="1" customHeight="1" outlineLevel="1" x14ac:dyDescent="0.25">
      <c r="B30" s="101" t="s">
        <v>311</v>
      </c>
      <c r="C30" s="121">
        <v>9863.5209999999952</v>
      </c>
      <c r="D30" s="120">
        <v>8.3729999999999993</v>
      </c>
      <c r="E30" s="120">
        <v>170.93999999999997</v>
      </c>
      <c r="F30" s="120">
        <v>1352.5509999999999</v>
      </c>
      <c r="G30" s="120">
        <v>1000.651</v>
      </c>
      <c r="H30" s="120">
        <v>7331.0060000000012</v>
      </c>
      <c r="I30" s="14"/>
    </row>
    <row r="31" spans="2:9" s="100" customFormat="1" ht="14.1" hidden="1" customHeight="1" outlineLevel="1" x14ac:dyDescent="0.25">
      <c r="B31" s="101" t="s">
        <v>312</v>
      </c>
      <c r="C31" s="121">
        <v>1028.6839999999995</v>
      </c>
      <c r="D31" s="120">
        <v>10.286000000000001</v>
      </c>
      <c r="E31" s="120">
        <v>7.1210000000000004</v>
      </c>
      <c r="F31" s="120">
        <v>629.65500000000009</v>
      </c>
      <c r="G31" s="120">
        <v>153.00700000000001</v>
      </c>
      <c r="H31" s="120">
        <v>228.61500000000001</v>
      </c>
      <c r="I31" s="14"/>
    </row>
    <row r="32" spans="2:9" s="100" customFormat="1" ht="14.1" hidden="1" customHeight="1" outlineLevel="1" x14ac:dyDescent="0.25">
      <c r="B32" s="101" t="s">
        <v>313</v>
      </c>
      <c r="C32" s="121">
        <v>903.94899999999893</v>
      </c>
      <c r="D32" s="120">
        <v>16.841999999999992</v>
      </c>
      <c r="E32" s="120">
        <v>133.821</v>
      </c>
      <c r="F32" s="120">
        <v>266.69600000000008</v>
      </c>
      <c r="G32" s="120">
        <v>5.851</v>
      </c>
      <c r="H32" s="120">
        <v>480.73899999999998</v>
      </c>
      <c r="I32" s="14"/>
    </row>
    <row r="33" spans="2:9" s="100" customFormat="1" ht="14.1" hidden="1" customHeight="1" outlineLevel="1" x14ac:dyDescent="0.25">
      <c r="B33" s="101" t="s">
        <v>314</v>
      </c>
      <c r="C33" s="121">
        <v>1551.9699999999996</v>
      </c>
      <c r="D33" s="120">
        <v>49.289000000000001</v>
      </c>
      <c r="E33" s="120">
        <v>88.175000000000011</v>
      </c>
      <c r="F33" s="120">
        <v>224.88300000000004</v>
      </c>
      <c r="G33" s="120">
        <v>65.554000000000002</v>
      </c>
      <c r="H33" s="120">
        <v>1124.069</v>
      </c>
      <c r="I33" s="14"/>
    </row>
    <row r="34" spans="2:9" s="100" customFormat="1" ht="14.1" hidden="1" customHeight="1" outlineLevel="1" x14ac:dyDescent="0.25">
      <c r="B34" s="101" t="s">
        <v>315</v>
      </c>
      <c r="C34" s="121">
        <v>2275.8660000000036</v>
      </c>
      <c r="D34" s="120">
        <v>64.214999999999961</v>
      </c>
      <c r="E34" s="120">
        <v>390.0920000000001</v>
      </c>
      <c r="F34" s="120">
        <v>896.93700000000001</v>
      </c>
      <c r="G34" s="120">
        <v>422.41199999999998</v>
      </c>
      <c r="H34" s="120">
        <v>502.21</v>
      </c>
      <c r="I34" s="14"/>
    </row>
    <row r="35" spans="2:9" ht="14.1" customHeight="1" collapsed="1" x14ac:dyDescent="0.2">
      <c r="B35" s="102" t="s">
        <v>57</v>
      </c>
      <c r="C35" s="67">
        <v>7312.1900000000014</v>
      </c>
      <c r="D35" s="12">
        <v>107.18800000000002</v>
      </c>
      <c r="E35" s="12">
        <v>241.14600000000007</v>
      </c>
      <c r="F35" s="12">
        <v>1036.836</v>
      </c>
      <c r="G35" s="13" t="s">
        <v>100</v>
      </c>
      <c r="H35" s="12">
        <v>5927.02</v>
      </c>
    </row>
    <row r="36" spans="2:9" ht="14.1" customHeight="1" x14ac:dyDescent="0.2">
      <c r="B36" s="102" t="s">
        <v>58</v>
      </c>
      <c r="C36" s="67">
        <v>4184.4289999999983</v>
      </c>
      <c r="D36" s="12">
        <v>20.265999999999998</v>
      </c>
      <c r="E36" s="12">
        <v>298.08500000000009</v>
      </c>
      <c r="F36" s="12">
        <v>2060.2270000000003</v>
      </c>
      <c r="G36" s="12">
        <v>1111.162</v>
      </c>
      <c r="H36" s="12">
        <v>694.68899999999996</v>
      </c>
    </row>
    <row r="37" spans="2:9" ht="14.1" customHeight="1" x14ac:dyDescent="0.2">
      <c r="B37" s="104" t="s">
        <v>49</v>
      </c>
      <c r="C37" s="67">
        <v>11289.499999999973</v>
      </c>
      <c r="D37" s="12">
        <v>352.4959999999997</v>
      </c>
      <c r="E37" s="12">
        <v>1994.1560000000013</v>
      </c>
      <c r="F37" s="12">
        <v>3551.3999999999974</v>
      </c>
      <c r="G37" s="12">
        <v>3477.083000000001</v>
      </c>
      <c r="H37" s="12">
        <v>1914.365</v>
      </c>
    </row>
    <row r="38" spans="2:9" ht="14.1" customHeight="1" x14ac:dyDescent="0.2">
      <c r="B38" s="102" t="s">
        <v>50</v>
      </c>
      <c r="C38" s="67">
        <f>+C39+C40+C41</f>
        <v>70858.877000000022</v>
      </c>
      <c r="D38" s="12">
        <f t="shared" ref="D38:H38" si="1">+D39+D40+D41</f>
        <v>1523.6969999999969</v>
      </c>
      <c r="E38" s="12">
        <f t="shared" si="1"/>
        <v>8656.9500000000062</v>
      </c>
      <c r="F38" s="12">
        <f t="shared" si="1"/>
        <v>16342.572999999997</v>
      </c>
      <c r="G38" s="12">
        <f t="shared" si="1"/>
        <v>5945.7169999999996</v>
      </c>
      <c r="H38" s="12">
        <f t="shared" si="1"/>
        <v>38389.939999999988</v>
      </c>
    </row>
    <row r="39" spans="2:9" ht="14.1" hidden="1" customHeight="1" outlineLevel="1" x14ac:dyDescent="0.2">
      <c r="B39" s="101" t="s">
        <v>316</v>
      </c>
      <c r="C39" s="121">
        <v>10325.630000000006</v>
      </c>
      <c r="D39" s="120">
        <v>255.09099999999981</v>
      </c>
      <c r="E39" s="120">
        <v>2395.5820000000003</v>
      </c>
      <c r="F39" s="120">
        <v>4022.3019999999997</v>
      </c>
      <c r="G39" s="120">
        <v>2791.3220000000001</v>
      </c>
      <c r="H39" s="120">
        <v>861.33299999999997</v>
      </c>
    </row>
    <row r="40" spans="2:9" ht="14.1" hidden="1" customHeight="1" outlineLevel="1" x14ac:dyDescent="0.2">
      <c r="B40" s="101" t="s">
        <v>317</v>
      </c>
      <c r="C40" s="121">
        <v>14724.757999999991</v>
      </c>
      <c r="D40" s="120">
        <v>622.50799999999879</v>
      </c>
      <c r="E40" s="120">
        <v>4122.9410000000025</v>
      </c>
      <c r="F40" s="120">
        <v>5646.5529999999972</v>
      </c>
      <c r="G40" s="120">
        <v>1540.453</v>
      </c>
      <c r="H40" s="120">
        <v>2792.3029999999994</v>
      </c>
    </row>
    <row r="41" spans="2:9" ht="14.1" hidden="1" customHeight="1" outlineLevel="1" x14ac:dyDescent="0.2">
      <c r="B41" s="101" t="s">
        <v>318</v>
      </c>
      <c r="C41" s="121">
        <v>45808.489000000023</v>
      </c>
      <c r="D41" s="120">
        <v>646.09799999999836</v>
      </c>
      <c r="E41" s="120">
        <v>2138.4270000000033</v>
      </c>
      <c r="F41" s="120">
        <v>6673.7179999999998</v>
      </c>
      <c r="G41" s="120">
        <v>1613.9419999999998</v>
      </c>
      <c r="H41" s="120">
        <v>34736.303999999989</v>
      </c>
    </row>
    <row r="42" spans="2:9" ht="14.1" customHeight="1" collapsed="1" x14ac:dyDescent="0.2">
      <c r="B42" s="10" t="s">
        <v>51</v>
      </c>
      <c r="C42" s="67">
        <v>43978.219000000019</v>
      </c>
      <c r="D42" s="12">
        <v>245.78999999999996</v>
      </c>
      <c r="E42" s="12">
        <v>1315.6039999999996</v>
      </c>
      <c r="F42" s="12">
        <v>3020.6589999999983</v>
      </c>
      <c r="G42" s="12">
        <v>1338.365</v>
      </c>
      <c r="H42" s="12">
        <v>38057.801000000014</v>
      </c>
    </row>
    <row r="43" spans="2:9" ht="14.1" customHeight="1" x14ac:dyDescent="0.2">
      <c r="B43" s="10" t="s">
        <v>52</v>
      </c>
      <c r="C43" s="67">
        <v>7448.4759999999878</v>
      </c>
      <c r="D43" s="12">
        <v>270.00400000000047</v>
      </c>
      <c r="E43" s="12">
        <v>853.86800000000108</v>
      </c>
      <c r="F43" s="12">
        <v>1695.066</v>
      </c>
      <c r="G43" s="12">
        <v>786.4849999999999</v>
      </c>
      <c r="H43" s="12">
        <v>3843.0530000000003</v>
      </c>
    </row>
    <row r="44" spans="2:9" ht="14.1" customHeight="1" x14ac:dyDescent="0.2">
      <c r="B44" s="10" t="s">
        <v>61</v>
      </c>
      <c r="C44" s="67">
        <v>49361.551000000021</v>
      </c>
      <c r="D44" s="12">
        <v>274.4409999999998</v>
      </c>
      <c r="E44" s="12">
        <v>1724.4759999999987</v>
      </c>
      <c r="F44" s="12">
        <v>4510.4970000000003</v>
      </c>
      <c r="G44" s="12">
        <v>2925.5850000000005</v>
      </c>
      <c r="H44" s="12">
        <v>39926.552000000011</v>
      </c>
    </row>
    <row r="45" spans="2:9" ht="14.1" customHeight="1" x14ac:dyDescent="0.2">
      <c r="B45" s="10" t="s">
        <v>60</v>
      </c>
      <c r="C45" s="67">
        <v>45056.308999999921</v>
      </c>
      <c r="D45" s="12">
        <v>210.93499999999992</v>
      </c>
      <c r="E45" s="12">
        <v>2249.9130000000009</v>
      </c>
      <c r="F45" s="12">
        <v>7771.4120000000003</v>
      </c>
      <c r="G45" s="12">
        <v>3094.0970000000002</v>
      </c>
      <c r="H45" s="12">
        <v>31729.952000000001</v>
      </c>
    </row>
    <row r="46" spans="2:9" ht="14.1" customHeight="1" x14ac:dyDescent="0.2">
      <c r="B46" s="10" t="s">
        <v>59</v>
      </c>
      <c r="C46" s="67">
        <v>1665.1499999999971</v>
      </c>
      <c r="D46" s="12">
        <v>274.70399999999972</v>
      </c>
      <c r="E46" s="12">
        <v>447.39000000000004</v>
      </c>
      <c r="F46" s="12">
        <v>448.46699999999987</v>
      </c>
      <c r="G46" s="12">
        <v>494.589</v>
      </c>
      <c r="H46" s="13" t="s">
        <v>100</v>
      </c>
    </row>
    <row r="47" spans="2:9" ht="14.1" customHeight="1" x14ac:dyDescent="0.2">
      <c r="B47" s="10" t="s">
        <v>62</v>
      </c>
      <c r="C47" s="67">
        <v>44089.385000000009</v>
      </c>
      <c r="D47" s="12">
        <v>1487.3199999999974</v>
      </c>
      <c r="E47" s="12">
        <v>4101.6070000000018</v>
      </c>
      <c r="F47" s="12">
        <v>7753.8429999999962</v>
      </c>
      <c r="G47" s="12">
        <v>15802.035999999995</v>
      </c>
      <c r="H47" s="12">
        <v>14944.579</v>
      </c>
    </row>
    <row r="48" spans="2:9" ht="14.1" customHeight="1" x14ac:dyDescent="0.2">
      <c r="B48" s="10" t="s">
        <v>63</v>
      </c>
      <c r="C48" s="67">
        <v>29075.609000000015</v>
      </c>
      <c r="D48" s="12">
        <v>164.07900000000006</v>
      </c>
      <c r="E48" s="12">
        <v>1382.1449999999986</v>
      </c>
      <c r="F48" s="12">
        <v>12680.780000000012</v>
      </c>
      <c r="G48" s="12">
        <v>2450.8450000000003</v>
      </c>
      <c r="H48" s="12">
        <v>12397.76</v>
      </c>
    </row>
    <row r="49" spans="2:8" ht="14.1" customHeight="1" x14ac:dyDescent="0.2">
      <c r="B49" s="10" t="s">
        <v>69</v>
      </c>
      <c r="C49" s="67">
        <v>1558.3849999999998</v>
      </c>
      <c r="D49" s="12">
        <v>1.37</v>
      </c>
      <c r="E49" s="12">
        <v>238.29599999999985</v>
      </c>
      <c r="F49" s="12">
        <v>362.08699999999999</v>
      </c>
      <c r="G49" s="12">
        <v>956.63200000000006</v>
      </c>
      <c r="H49" s="13" t="s">
        <v>100</v>
      </c>
    </row>
    <row r="50" spans="2:8" ht="14.1" customHeight="1" x14ac:dyDescent="0.2">
      <c r="B50" s="10" t="s">
        <v>64</v>
      </c>
      <c r="C50" s="67">
        <v>3869.0399999999963</v>
      </c>
      <c r="D50" s="12">
        <v>144.99299999999999</v>
      </c>
      <c r="E50" s="12">
        <v>600.30799999999988</v>
      </c>
      <c r="F50" s="12">
        <v>1560.9590000000007</v>
      </c>
      <c r="G50" s="12">
        <v>231.423</v>
      </c>
      <c r="H50" s="12">
        <v>1331.3569999999997</v>
      </c>
    </row>
    <row r="51" spans="2:8" ht="14.1" customHeight="1" x14ac:dyDescent="0.2">
      <c r="B51" s="10" t="s">
        <v>65</v>
      </c>
      <c r="C51" s="67">
        <v>15276.886000000035</v>
      </c>
      <c r="D51" s="12">
        <v>443.21899999999999</v>
      </c>
      <c r="E51" s="12">
        <v>1608.1449999999982</v>
      </c>
      <c r="F51" s="12">
        <v>3820.9039999999959</v>
      </c>
      <c r="G51" s="12">
        <v>1036.0930000000001</v>
      </c>
      <c r="H51" s="12">
        <v>8368.5249999999996</v>
      </c>
    </row>
    <row r="52" spans="2:8" ht="14.1" customHeight="1" x14ac:dyDescent="0.2">
      <c r="B52" s="10" t="s">
        <v>66</v>
      </c>
      <c r="C52" s="67">
        <v>2434.1009999999974</v>
      </c>
      <c r="D52" s="12">
        <v>76.718000000000018</v>
      </c>
      <c r="E52" s="12">
        <v>470.07999999999976</v>
      </c>
      <c r="F52" s="12">
        <v>681.74700000000007</v>
      </c>
      <c r="G52" s="12">
        <v>1080.1309999999999</v>
      </c>
      <c r="H52" s="12">
        <v>125.425</v>
      </c>
    </row>
    <row r="53" spans="2:8" ht="14.1" customHeight="1" x14ac:dyDescent="0.2">
      <c r="B53" s="10" t="s">
        <v>67</v>
      </c>
      <c r="C53" s="67">
        <v>2040.5029999999992</v>
      </c>
      <c r="D53" s="12">
        <v>218.91500000000025</v>
      </c>
      <c r="E53" s="12">
        <v>434.24700000000024</v>
      </c>
      <c r="F53" s="12">
        <v>682.36399999999981</v>
      </c>
      <c r="G53" s="12">
        <v>93.398999999999987</v>
      </c>
      <c r="H53" s="12">
        <v>611.57799999999997</v>
      </c>
    </row>
    <row r="54" spans="2:8" ht="14.1" customHeight="1" x14ac:dyDescent="0.2">
      <c r="B54" s="88" t="s">
        <v>68</v>
      </c>
      <c r="C54" s="157" t="s">
        <v>100</v>
      </c>
      <c r="D54" s="134" t="s">
        <v>100</v>
      </c>
      <c r="E54" s="134" t="s">
        <v>100</v>
      </c>
      <c r="F54" s="134" t="s">
        <v>100</v>
      </c>
      <c r="G54" s="134" t="s">
        <v>100</v>
      </c>
      <c r="H54" s="134" t="s">
        <v>100</v>
      </c>
    </row>
  </sheetData>
  <mergeCells count="9">
    <mergeCell ref="B2:H2"/>
    <mergeCell ref="B3:H3"/>
    <mergeCell ref="C5:C6"/>
    <mergeCell ref="D5:D6"/>
    <mergeCell ref="E5:E6"/>
    <mergeCell ref="F5:F6"/>
    <mergeCell ref="G5:G6"/>
    <mergeCell ref="H5:H6"/>
    <mergeCell ref="G4:H4"/>
  </mergeCells>
  <printOptions horizontalCentered="1"/>
  <pageMargins left="0.15748031496062992" right="0.15748031496062992" top="0.98425196850393704" bottom="0.19685039370078741" header="0.51181102362204722" footer="0.51181102362204722"/>
  <pageSetup paperSize="9" scale="9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I55"/>
  <sheetViews>
    <sheetView workbookViewId="0"/>
  </sheetViews>
  <sheetFormatPr defaultColWidth="9.140625" defaultRowHeight="11.25" outlineLevelRow="1" x14ac:dyDescent="0.2"/>
  <cols>
    <col min="1" max="1" width="3.28515625" style="10" customWidth="1"/>
    <col min="2" max="2" width="57.5703125" style="10" customWidth="1"/>
    <col min="3" max="3" width="9.7109375" style="135" customWidth="1"/>
    <col min="4" max="7" width="9.7109375" style="11" customWidth="1"/>
    <col min="8" max="8" width="11.42578125" style="10" customWidth="1"/>
    <col min="9" max="91" width="9.140625" style="10"/>
    <col min="92" max="92" width="51.140625" style="10" customWidth="1"/>
    <col min="93" max="100" width="9.7109375" style="10" customWidth="1"/>
    <col min="101" max="347" width="9.140625" style="10"/>
    <col min="348" max="348" width="51.140625" style="10" customWidth="1"/>
    <col min="349" max="356" width="9.7109375" style="10" customWidth="1"/>
    <col min="357" max="603" width="9.140625" style="10"/>
    <col min="604" max="604" width="51.140625" style="10" customWidth="1"/>
    <col min="605" max="612" width="9.7109375" style="10" customWidth="1"/>
    <col min="613" max="859" width="9.140625" style="10"/>
    <col min="860" max="860" width="51.140625" style="10" customWidth="1"/>
    <col min="861" max="868" width="9.7109375" style="10" customWidth="1"/>
    <col min="869" max="1115" width="9.140625" style="10"/>
    <col min="1116" max="1116" width="51.140625" style="10" customWidth="1"/>
    <col min="1117" max="1124" width="9.7109375" style="10" customWidth="1"/>
    <col min="1125" max="1371" width="9.140625" style="10"/>
    <col min="1372" max="1372" width="51.140625" style="10" customWidth="1"/>
    <col min="1373" max="1380" width="9.7109375" style="10" customWidth="1"/>
    <col min="1381" max="1627" width="9.140625" style="10"/>
    <col min="1628" max="1628" width="51.140625" style="10" customWidth="1"/>
    <col min="1629" max="1636" width="9.7109375" style="10" customWidth="1"/>
    <col min="1637" max="1883" width="9.140625" style="10"/>
    <col min="1884" max="1884" width="51.140625" style="10" customWidth="1"/>
    <col min="1885" max="1892" width="9.7109375" style="10" customWidth="1"/>
    <col min="1893" max="2139" width="9.140625" style="10"/>
    <col min="2140" max="2140" width="51.140625" style="10" customWidth="1"/>
    <col min="2141" max="2148" width="9.7109375" style="10" customWidth="1"/>
    <col min="2149" max="2395" width="9.140625" style="10"/>
    <col min="2396" max="2396" width="51.140625" style="10" customWidth="1"/>
    <col min="2397" max="2404" width="9.7109375" style="10" customWidth="1"/>
    <col min="2405" max="2651" width="9.140625" style="10"/>
    <col min="2652" max="2652" width="51.140625" style="10" customWidth="1"/>
    <col min="2653" max="2660" width="9.7109375" style="10" customWidth="1"/>
    <col min="2661" max="2907" width="9.140625" style="10"/>
    <col min="2908" max="2908" width="51.140625" style="10" customWidth="1"/>
    <col min="2909" max="2916" width="9.7109375" style="10" customWidth="1"/>
    <col min="2917" max="3163" width="9.140625" style="10"/>
    <col min="3164" max="3164" width="51.140625" style="10" customWidth="1"/>
    <col min="3165" max="3172" width="9.7109375" style="10" customWidth="1"/>
    <col min="3173" max="3419" width="9.140625" style="10"/>
    <col min="3420" max="3420" width="51.140625" style="10" customWidth="1"/>
    <col min="3421" max="3428" width="9.7109375" style="10" customWidth="1"/>
    <col min="3429" max="3675" width="9.140625" style="10"/>
    <col min="3676" max="3676" width="51.140625" style="10" customWidth="1"/>
    <col min="3677" max="3684" width="9.7109375" style="10" customWidth="1"/>
    <col min="3685" max="3931" width="9.140625" style="10"/>
    <col min="3932" max="3932" width="51.140625" style="10" customWidth="1"/>
    <col min="3933" max="3940" width="9.7109375" style="10" customWidth="1"/>
    <col min="3941" max="4187" width="9.140625" style="10"/>
    <col min="4188" max="4188" width="51.140625" style="10" customWidth="1"/>
    <col min="4189" max="4196" width="9.7109375" style="10" customWidth="1"/>
    <col min="4197" max="4443" width="9.140625" style="10"/>
    <col min="4444" max="4444" width="51.140625" style="10" customWidth="1"/>
    <col min="4445" max="4452" width="9.7109375" style="10" customWidth="1"/>
    <col min="4453" max="4699" width="9.140625" style="10"/>
    <col min="4700" max="4700" width="51.140625" style="10" customWidth="1"/>
    <col min="4701" max="4708" width="9.7109375" style="10" customWidth="1"/>
    <col min="4709" max="4955" width="9.140625" style="10"/>
    <col min="4956" max="4956" width="51.140625" style="10" customWidth="1"/>
    <col min="4957" max="4964" width="9.7109375" style="10" customWidth="1"/>
    <col min="4965" max="5211" width="9.140625" style="10"/>
    <col min="5212" max="5212" width="51.140625" style="10" customWidth="1"/>
    <col min="5213" max="5220" width="9.7109375" style="10" customWidth="1"/>
    <col min="5221" max="5467" width="9.140625" style="10"/>
    <col min="5468" max="5468" width="51.140625" style="10" customWidth="1"/>
    <col min="5469" max="5476" width="9.7109375" style="10" customWidth="1"/>
    <col min="5477" max="5723" width="9.140625" style="10"/>
    <col min="5724" max="5724" width="51.140625" style="10" customWidth="1"/>
    <col min="5725" max="5732" width="9.7109375" style="10" customWidth="1"/>
    <col min="5733" max="5979" width="9.140625" style="10"/>
    <col min="5980" max="5980" width="51.140625" style="10" customWidth="1"/>
    <col min="5981" max="5988" width="9.7109375" style="10" customWidth="1"/>
    <col min="5989" max="6235" width="9.140625" style="10"/>
    <col min="6236" max="6236" width="51.140625" style="10" customWidth="1"/>
    <col min="6237" max="6244" width="9.7109375" style="10" customWidth="1"/>
    <col min="6245" max="6491" width="9.140625" style="10"/>
    <col min="6492" max="6492" width="51.140625" style="10" customWidth="1"/>
    <col min="6493" max="6500" width="9.7109375" style="10" customWidth="1"/>
    <col min="6501" max="6747" width="9.140625" style="10"/>
    <col min="6748" max="6748" width="51.140625" style="10" customWidth="1"/>
    <col min="6749" max="6756" width="9.7109375" style="10" customWidth="1"/>
    <col min="6757" max="7003" width="9.140625" style="10"/>
    <col min="7004" max="7004" width="51.140625" style="10" customWidth="1"/>
    <col min="7005" max="7012" width="9.7109375" style="10" customWidth="1"/>
    <col min="7013" max="7259" width="9.140625" style="10"/>
    <col min="7260" max="7260" width="51.140625" style="10" customWidth="1"/>
    <col min="7261" max="7268" width="9.7109375" style="10" customWidth="1"/>
    <col min="7269" max="7515" width="9.140625" style="10"/>
    <col min="7516" max="7516" width="51.140625" style="10" customWidth="1"/>
    <col min="7517" max="7524" width="9.7109375" style="10" customWidth="1"/>
    <col min="7525" max="7771" width="9.140625" style="10"/>
    <col min="7772" max="7772" width="51.140625" style="10" customWidth="1"/>
    <col min="7773" max="7780" width="9.7109375" style="10" customWidth="1"/>
    <col min="7781" max="8027" width="9.140625" style="10"/>
    <col min="8028" max="8028" width="51.140625" style="10" customWidth="1"/>
    <col min="8029" max="8036" width="9.7109375" style="10" customWidth="1"/>
    <col min="8037" max="8283" width="9.140625" style="10"/>
    <col min="8284" max="8284" width="51.140625" style="10" customWidth="1"/>
    <col min="8285" max="8292" width="9.7109375" style="10" customWidth="1"/>
    <col min="8293" max="8539" width="9.140625" style="10"/>
    <col min="8540" max="8540" width="51.140625" style="10" customWidth="1"/>
    <col min="8541" max="8548" width="9.7109375" style="10" customWidth="1"/>
    <col min="8549" max="8795" width="9.140625" style="10"/>
    <col min="8796" max="8796" width="51.140625" style="10" customWidth="1"/>
    <col min="8797" max="8804" width="9.7109375" style="10" customWidth="1"/>
    <col min="8805" max="9051" width="9.140625" style="10"/>
    <col min="9052" max="9052" width="51.140625" style="10" customWidth="1"/>
    <col min="9053" max="9060" width="9.7109375" style="10" customWidth="1"/>
    <col min="9061" max="9307" width="9.140625" style="10"/>
    <col min="9308" max="9308" width="51.140625" style="10" customWidth="1"/>
    <col min="9309" max="9316" width="9.7109375" style="10" customWidth="1"/>
    <col min="9317" max="9563" width="9.140625" style="10"/>
    <col min="9564" max="9564" width="51.140625" style="10" customWidth="1"/>
    <col min="9565" max="9572" width="9.7109375" style="10" customWidth="1"/>
    <col min="9573" max="9819" width="9.140625" style="10"/>
    <col min="9820" max="9820" width="51.140625" style="10" customWidth="1"/>
    <col min="9821" max="9828" width="9.7109375" style="10" customWidth="1"/>
    <col min="9829" max="10075" width="9.140625" style="10"/>
    <col min="10076" max="10076" width="51.140625" style="10" customWidth="1"/>
    <col min="10077" max="10084" width="9.7109375" style="10" customWidth="1"/>
    <col min="10085" max="10331" width="9.140625" style="10"/>
    <col min="10332" max="10332" width="51.140625" style="10" customWidth="1"/>
    <col min="10333" max="10340" width="9.7109375" style="10" customWidth="1"/>
    <col min="10341" max="10587" width="9.140625" style="10"/>
    <col min="10588" max="10588" width="51.140625" style="10" customWidth="1"/>
    <col min="10589" max="10596" width="9.7109375" style="10" customWidth="1"/>
    <col min="10597" max="10843" width="9.140625" style="10"/>
    <col min="10844" max="10844" width="51.140625" style="10" customWidth="1"/>
    <col min="10845" max="10852" width="9.7109375" style="10" customWidth="1"/>
    <col min="10853" max="11099" width="9.140625" style="10"/>
    <col min="11100" max="11100" width="51.140625" style="10" customWidth="1"/>
    <col min="11101" max="11108" width="9.7109375" style="10" customWidth="1"/>
    <col min="11109" max="11355" width="9.140625" style="10"/>
    <col min="11356" max="11356" width="51.140625" style="10" customWidth="1"/>
    <col min="11357" max="11364" width="9.7109375" style="10" customWidth="1"/>
    <col min="11365" max="11611" width="9.140625" style="10"/>
    <col min="11612" max="11612" width="51.140625" style="10" customWidth="1"/>
    <col min="11613" max="11620" width="9.7109375" style="10" customWidth="1"/>
    <col min="11621" max="11867" width="9.140625" style="10"/>
    <col min="11868" max="11868" width="51.140625" style="10" customWidth="1"/>
    <col min="11869" max="11876" width="9.7109375" style="10" customWidth="1"/>
    <col min="11877" max="12123" width="9.140625" style="10"/>
    <col min="12124" max="12124" width="51.140625" style="10" customWidth="1"/>
    <col min="12125" max="12132" width="9.7109375" style="10" customWidth="1"/>
    <col min="12133" max="12379" width="9.140625" style="10"/>
    <col min="12380" max="12380" width="51.140625" style="10" customWidth="1"/>
    <col min="12381" max="12388" width="9.7109375" style="10" customWidth="1"/>
    <col min="12389" max="12635" width="9.140625" style="10"/>
    <col min="12636" max="12636" width="51.140625" style="10" customWidth="1"/>
    <col min="12637" max="12644" width="9.7109375" style="10" customWidth="1"/>
    <col min="12645" max="12891" width="9.140625" style="10"/>
    <col min="12892" max="12892" width="51.140625" style="10" customWidth="1"/>
    <col min="12893" max="12900" width="9.7109375" style="10" customWidth="1"/>
    <col min="12901" max="13147" width="9.140625" style="10"/>
    <col min="13148" max="13148" width="51.140625" style="10" customWidth="1"/>
    <col min="13149" max="13156" width="9.7109375" style="10" customWidth="1"/>
    <col min="13157" max="13403" width="9.140625" style="10"/>
    <col min="13404" max="13404" width="51.140625" style="10" customWidth="1"/>
    <col min="13405" max="13412" width="9.7109375" style="10" customWidth="1"/>
    <col min="13413" max="13659" width="9.140625" style="10"/>
    <col min="13660" max="13660" width="51.140625" style="10" customWidth="1"/>
    <col min="13661" max="13668" width="9.7109375" style="10" customWidth="1"/>
    <col min="13669" max="13915" width="9.140625" style="10"/>
    <col min="13916" max="13916" width="51.140625" style="10" customWidth="1"/>
    <col min="13917" max="13924" width="9.7109375" style="10" customWidth="1"/>
    <col min="13925" max="14171" width="9.140625" style="10"/>
    <col min="14172" max="14172" width="51.140625" style="10" customWidth="1"/>
    <col min="14173" max="14180" width="9.7109375" style="10" customWidth="1"/>
    <col min="14181" max="14427" width="9.140625" style="10"/>
    <col min="14428" max="14428" width="51.140625" style="10" customWidth="1"/>
    <col min="14429" max="14436" width="9.7109375" style="10" customWidth="1"/>
    <col min="14437" max="14683" width="9.140625" style="10"/>
    <col min="14684" max="14684" width="51.140625" style="10" customWidth="1"/>
    <col min="14685" max="14692" width="9.7109375" style="10" customWidth="1"/>
    <col min="14693" max="14939" width="9.140625" style="10"/>
    <col min="14940" max="14940" width="51.140625" style="10" customWidth="1"/>
    <col min="14941" max="14948" width="9.7109375" style="10" customWidth="1"/>
    <col min="14949" max="15195" width="9.140625" style="10"/>
    <col min="15196" max="15196" width="51.140625" style="10" customWidth="1"/>
    <col min="15197" max="15204" width="9.7109375" style="10" customWidth="1"/>
    <col min="15205" max="15451" width="9.140625" style="10"/>
    <col min="15452" max="15452" width="51.140625" style="10" customWidth="1"/>
    <col min="15453" max="15460" width="9.7109375" style="10" customWidth="1"/>
    <col min="15461" max="15707" width="9.140625" style="10"/>
    <col min="15708" max="15708" width="51.140625" style="10" customWidth="1"/>
    <col min="15709" max="15716" width="9.7109375" style="10" customWidth="1"/>
    <col min="15717" max="15963" width="9.140625" style="10"/>
    <col min="15964" max="15964" width="51.140625" style="10" customWidth="1"/>
    <col min="15965" max="15972" width="9.7109375" style="10" customWidth="1"/>
    <col min="15973" max="16384" width="9.140625" style="10"/>
  </cols>
  <sheetData>
    <row r="1" spans="2:9" s="1" customFormat="1" ht="17.25" customHeight="1" x14ac:dyDescent="0.2">
      <c r="B1" s="41"/>
      <c r="C1" s="42"/>
      <c r="D1" s="43"/>
      <c r="H1" s="37" t="s">
        <v>220</v>
      </c>
    </row>
    <row r="2" spans="2:9" s="1" customFormat="1" ht="28.5" customHeight="1" x14ac:dyDescent="0.2">
      <c r="B2" s="168" t="s">
        <v>221</v>
      </c>
      <c r="C2" s="168"/>
      <c r="D2" s="168"/>
      <c r="E2" s="168"/>
      <c r="F2" s="168"/>
      <c r="G2" s="168"/>
      <c r="H2" s="168"/>
    </row>
    <row r="3" spans="2:9" s="1" customFormat="1" ht="15.75" customHeight="1" x14ac:dyDescent="0.2">
      <c r="B3" s="169">
        <v>2023</v>
      </c>
      <c r="C3" s="169"/>
      <c r="D3" s="169"/>
      <c r="E3" s="169"/>
      <c r="F3" s="169"/>
      <c r="G3" s="169"/>
      <c r="H3" s="169"/>
    </row>
    <row r="4" spans="2:9" s="1" customFormat="1" ht="15" customHeight="1" x14ac:dyDescent="0.2">
      <c r="B4" s="10" t="s">
        <v>115</v>
      </c>
      <c r="C4" s="135"/>
      <c r="D4" s="11"/>
      <c r="E4" s="11"/>
      <c r="F4" s="11"/>
      <c r="G4" s="189"/>
      <c r="H4" s="189"/>
    </row>
    <row r="5" spans="2:9" ht="16.149999999999999" customHeight="1" x14ac:dyDescent="0.2">
      <c r="B5" s="38" t="s">
        <v>76</v>
      </c>
      <c r="C5" s="171" t="s">
        <v>0</v>
      </c>
      <c r="D5" s="170" t="s">
        <v>54</v>
      </c>
      <c r="E5" s="170" t="s">
        <v>44</v>
      </c>
      <c r="F5" s="170" t="s">
        <v>45</v>
      </c>
      <c r="G5" s="170" t="s">
        <v>55</v>
      </c>
      <c r="H5" s="170" t="s">
        <v>56</v>
      </c>
    </row>
    <row r="6" spans="2:9" ht="18" customHeight="1" x14ac:dyDescent="0.2">
      <c r="B6" s="44" t="s">
        <v>46</v>
      </c>
      <c r="C6" s="171"/>
      <c r="D6" s="170"/>
      <c r="E6" s="170"/>
      <c r="F6" s="170"/>
      <c r="G6" s="170"/>
      <c r="H6" s="170"/>
    </row>
    <row r="7" spans="2:9" s="41" customFormat="1" ht="14.1" customHeight="1" x14ac:dyDescent="0.2">
      <c r="B7" s="41" t="s">
        <v>0</v>
      </c>
      <c r="C7" s="56">
        <v>14236</v>
      </c>
      <c r="D7" s="56">
        <v>4987</v>
      </c>
      <c r="E7" s="56">
        <v>5421</v>
      </c>
      <c r="F7" s="56">
        <v>3004</v>
      </c>
      <c r="G7" s="56">
        <v>458</v>
      </c>
      <c r="H7" s="56">
        <v>366</v>
      </c>
    </row>
    <row r="8" spans="2:9" ht="14.1" customHeight="1" x14ac:dyDescent="0.2">
      <c r="B8" s="10" t="s">
        <v>53</v>
      </c>
      <c r="C8" s="59">
        <v>337</v>
      </c>
      <c r="D8" s="14">
        <v>180</v>
      </c>
      <c r="E8" s="14">
        <v>111</v>
      </c>
      <c r="F8" s="14">
        <v>40</v>
      </c>
      <c r="G8" s="14">
        <v>3</v>
      </c>
      <c r="H8" s="14">
        <v>3</v>
      </c>
    </row>
    <row r="9" spans="2:9" ht="14.1" customHeight="1" x14ac:dyDescent="0.2">
      <c r="B9" s="10" t="s">
        <v>47</v>
      </c>
      <c r="C9" s="59">
        <v>69</v>
      </c>
      <c r="D9" s="14">
        <v>16</v>
      </c>
      <c r="E9" s="14">
        <v>38</v>
      </c>
      <c r="F9" s="14">
        <v>11</v>
      </c>
      <c r="G9" s="14">
        <v>3</v>
      </c>
      <c r="H9" s="14">
        <v>1</v>
      </c>
    </row>
    <row r="10" spans="2:9" ht="14.1" customHeight="1" x14ac:dyDescent="0.2">
      <c r="B10" s="10" t="s">
        <v>48</v>
      </c>
      <c r="C10" s="59">
        <f>+SUM(C11:C34)</f>
        <v>2556</v>
      </c>
      <c r="D10" s="14">
        <f t="shared" ref="D10:H10" si="0">+SUM(D11:D34)</f>
        <v>385</v>
      </c>
      <c r="E10" s="14">
        <f t="shared" si="0"/>
        <v>1025</v>
      </c>
      <c r="F10" s="14">
        <f t="shared" si="0"/>
        <v>900</v>
      </c>
      <c r="G10" s="14">
        <f t="shared" si="0"/>
        <v>155</v>
      </c>
      <c r="H10" s="14">
        <f t="shared" si="0"/>
        <v>91</v>
      </c>
    </row>
    <row r="11" spans="2:9" s="100" customFormat="1" ht="14.1" hidden="1" customHeight="1" outlineLevel="1" x14ac:dyDescent="0.25">
      <c r="B11" s="101" t="s">
        <v>292</v>
      </c>
      <c r="C11" s="111">
        <v>281</v>
      </c>
      <c r="D11" s="112">
        <v>42</v>
      </c>
      <c r="E11" s="112">
        <v>96</v>
      </c>
      <c r="F11" s="112">
        <v>115</v>
      </c>
      <c r="G11" s="112">
        <v>20</v>
      </c>
      <c r="H11" s="112">
        <v>8</v>
      </c>
      <c r="I11" s="14"/>
    </row>
    <row r="12" spans="2:9" s="100" customFormat="1" ht="14.1" hidden="1" customHeight="1" outlineLevel="1" x14ac:dyDescent="0.25">
      <c r="B12" s="101" t="s">
        <v>293</v>
      </c>
      <c r="C12" s="111">
        <v>85</v>
      </c>
      <c r="D12" s="112">
        <v>19</v>
      </c>
      <c r="E12" s="112">
        <v>41</v>
      </c>
      <c r="F12" s="112">
        <v>19</v>
      </c>
      <c r="G12" s="112">
        <v>2</v>
      </c>
      <c r="H12" s="112">
        <v>4</v>
      </c>
      <c r="I12" s="14"/>
    </row>
    <row r="13" spans="2:9" s="100" customFormat="1" ht="14.1" hidden="1" customHeight="1" outlineLevel="1" x14ac:dyDescent="0.25">
      <c r="B13" s="101" t="s">
        <v>294</v>
      </c>
      <c r="C13" s="111">
        <v>1</v>
      </c>
      <c r="D13" s="112" t="s">
        <v>100</v>
      </c>
      <c r="E13" s="112" t="s">
        <v>100</v>
      </c>
      <c r="F13" s="112" t="s">
        <v>100</v>
      </c>
      <c r="G13" s="112">
        <v>1</v>
      </c>
      <c r="H13" s="112" t="s">
        <v>100</v>
      </c>
      <c r="I13" s="14"/>
    </row>
    <row r="14" spans="2:9" s="100" customFormat="1" ht="14.1" hidden="1" customHeight="1" outlineLevel="1" x14ac:dyDescent="0.25">
      <c r="B14" s="101" t="s">
        <v>295</v>
      </c>
      <c r="C14" s="111">
        <v>118</v>
      </c>
      <c r="D14" s="112">
        <v>9</v>
      </c>
      <c r="E14" s="112">
        <v>36</v>
      </c>
      <c r="F14" s="112">
        <v>57</v>
      </c>
      <c r="G14" s="112">
        <v>8</v>
      </c>
      <c r="H14" s="112">
        <v>8</v>
      </c>
      <c r="I14" s="14"/>
    </row>
    <row r="15" spans="2:9" s="100" customFormat="1" ht="14.1" hidden="1" customHeight="1" outlineLevel="1" x14ac:dyDescent="0.25">
      <c r="B15" s="101" t="s">
        <v>296</v>
      </c>
      <c r="C15" s="111">
        <v>111</v>
      </c>
      <c r="D15" s="112">
        <v>9</v>
      </c>
      <c r="E15" s="112">
        <v>28</v>
      </c>
      <c r="F15" s="112">
        <v>67</v>
      </c>
      <c r="G15" s="112">
        <v>5</v>
      </c>
      <c r="H15" s="112">
        <v>2</v>
      </c>
      <c r="I15" s="14"/>
    </row>
    <row r="16" spans="2:9" s="100" customFormat="1" ht="14.1" hidden="1" customHeight="1" outlineLevel="1" x14ac:dyDescent="0.25">
      <c r="B16" s="101" t="s">
        <v>297</v>
      </c>
      <c r="C16" s="111">
        <v>60</v>
      </c>
      <c r="D16" s="112">
        <v>3</v>
      </c>
      <c r="E16" s="112">
        <v>21</v>
      </c>
      <c r="F16" s="112">
        <v>26</v>
      </c>
      <c r="G16" s="112">
        <v>6</v>
      </c>
      <c r="H16" s="112">
        <v>4</v>
      </c>
      <c r="I16" s="14"/>
    </row>
    <row r="17" spans="2:9" s="100" customFormat="1" ht="14.1" hidden="1" customHeight="1" outlineLevel="1" x14ac:dyDescent="0.25">
      <c r="B17" s="101" t="s">
        <v>298</v>
      </c>
      <c r="C17" s="111">
        <v>115</v>
      </c>
      <c r="D17" s="112">
        <v>26</v>
      </c>
      <c r="E17" s="112">
        <v>41</v>
      </c>
      <c r="F17" s="112">
        <v>40</v>
      </c>
      <c r="G17" s="112">
        <v>6</v>
      </c>
      <c r="H17" s="112">
        <v>2</v>
      </c>
      <c r="I17" s="14"/>
    </row>
    <row r="18" spans="2:9" s="100" customFormat="1" ht="14.1" hidden="1" customHeight="1" outlineLevel="1" x14ac:dyDescent="0.25">
      <c r="B18" s="101" t="s">
        <v>299</v>
      </c>
      <c r="C18" s="111">
        <v>63</v>
      </c>
      <c r="D18" s="112">
        <v>4</v>
      </c>
      <c r="E18" s="112">
        <v>24</v>
      </c>
      <c r="F18" s="112">
        <v>29</v>
      </c>
      <c r="G18" s="112">
        <v>4</v>
      </c>
      <c r="H18" s="112">
        <v>2</v>
      </c>
      <c r="I18" s="14"/>
    </row>
    <row r="19" spans="2:9" s="100" customFormat="1" ht="14.1" hidden="1" customHeight="1" outlineLevel="1" x14ac:dyDescent="0.25">
      <c r="B19" s="101" t="s">
        <v>300</v>
      </c>
      <c r="C19" s="111">
        <v>59</v>
      </c>
      <c r="D19" s="112">
        <v>12</v>
      </c>
      <c r="E19" s="112">
        <v>35</v>
      </c>
      <c r="F19" s="112">
        <v>11</v>
      </c>
      <c r="G19" s="112">
        <v>1</v>
      </c>
      <c r="H19" s="112" t="s">
        <v>100</v>
      </c>
      <c r="I19" s="14"/>
    </row>
    <row r="20" spans="2:9" s="100" customFormat="1" ht="14.1" hidden="1" customHeight="1" outlineLevel="1" x14ac:dyDescent="0.25">
      <c r="B20" s="101" t="s">
        <v>301</v>
      </c>
      <c r="C20" s="111">
        <v>4</v>
      </c>
      <c r="D20" s="112" t="s">
        <v>100</v>
      </c>
      <c r="E20" s="112">
        <v>2</v>
      </c>
      <c r="F20" s="112">
        <v>1</v>
      </c>
      <c r="G20" s="112" t="s">
        <v>100</v>
      </c>
      <c r="H20" s="112">
        <v>1</v>
      </c>
      <c r="I20" s="14"/>
    </row>
    <row r="21" spans="2:9" s="100" customFormat="1" ht="14.1" hidden="1" customHeight="1" outlineLevel="1" x14ac:dyDescent="0.25">
      <c r="B21" s="101" t="s">
        <v>302</v>
      </c>
      <c r="C21" s="111">
        <v>110</v>
      </c>
      <c r="D21" s="112">
        <v>20</v>
      </c>
      <c r="E21" s="112">
        <v>51</v>
      </c>
      <c r="F21" s="112">
        <v>33</v>
      </c>
      <c r="G21" s="112">
        <v>5</v>
      </c>
      <c r="H21" s="112">
        <v>1</v>
      </c>
      <c r="I21" s="14"/>
    </row>
    <row r="22" spans="2:9" s="100" customFormat="1" ht="14.1" hidden="1" customHeight="1" outlineLevel="1" x14ac:dyDescent="0.25">
      <c r="B22" s="101" t="s">
        <v>303</v>
      </c>
      <c r="C22" s="111">
        <v>38</v>
      </c>
      <c r="D22" s="112">
        <v>2</v>
      </c>
      <c r="E22" s="112">
        <v>14</v>
      </c>
      <c r="F22" s="112">
        <v>10</v>
      </c>
      <c r="G22" s="112">
        <v>8</v>
      </c>
      <c r="H22" s="112">
        <v>4</v>
      </c>
      <c r="I22" s="14"/>
    </row>
    <row r="23" spans="2:9" s="100" customFormat="1" ht="14.1" hidden="1" customHeight="1" outlineLevel="1" x14ac:dyDescent="0.25">
      <c r="B23" s="101" t="s">
        <v>304</v>
      </c>
      <c r="C23" s="111">
        <v>163</v>
      </c>
      <c r="D23" s="112">
        <v>15</v>
      </c>
      <c r="E23" s="112">
        <v>66</v>
      </c>
      <c r="F23" s="112">
        <v>65</v>
      </c>
      <c r="G23" s="112">
        <v>15</v>
      </c>
      <c r="H23" s="112">
        <v>2</v>
      </c>
      <c r="I23" s="14"/>
    </row>
    <row r="24" spans="2:9" s="100" customFormat="1" ht="14.1" hidden="1" customHeight="1" outlineLevel="1" x14ac:dyDescent="0.25">
      <c r="B24" s="101" t="s">
        <v>305</v>
      </c>
      <c r="C24" s="111">
        <v>181</v>
      </c>
      <c r="D24" s="112">
        <v>22</v>
      </c>
      <c r="E24" s="112">
        <v>76</v>
      </c>
      <c r="F24" s="112">
        <v>65</v>
      </c>
      <c r="G24" s="112">
        <v>14</v>
      </c>
      <c r="H24" s="112">
        <v>4</v>
      </c>
      <c r="I24" s="14"/>
    </row>
    <row r="25" spans="2:9" s="100" customFormat="1" ht="14.1" hidden="1" customHeight="1" outlineLevel="1" x14ac:dyDescent="0.25">
      <c r="B25" s="101" t="s">
        <v>306</v>
      </c>
      <c r="C25" s="111">
        <v>46</v>
      </c>
      <c r="D25" s="112">
        <v>3</v>
      </c>
      <c r="E25" s="112">
        <v>14</v>
      </c>
      <c r="F25" s="112">
        <v>22</v>
      </c>
      <c r="G25" s="112">
        <v>6</v>
      </c>
      <c r="H25" s="112">
        <v>1</v>
      </c>
      <c r="I25" s="14"/>
    </row>
    <row r="26" spans="2:9" s="100" customFormat="1" ht="14.1" hidden="1" customHeight="1" outlineLevel="1" x14ac:dyDescent="0.25">
      <c r="B26" s="101" t="s">
        <v>307</v>
      </c>
      <c r="C26" s="111">
        <v>483</v>
      </c>
      <c r="D26" s="112">
        <v>93</v>
      </c>
      <c r="E26" s="112">
        <v>236</v>
      </c>
      <c r="F26" s="112">
        <v>138</v>
      </c>
      <c r="G26" s="112">
        <v>10</v>
      </c>
      <c r="H26" s="112">
        <v>6</v>
      </c>
      <c r="I26" s="14"/>
    </row>
    <row r="27" spans="2:9" s="100" customFormat="1" ht="14.1" hidden="1" customHeight="1" outlineLevel="1" x14ac:dyDescent="0.25">
      <c r="B27" s="101" t="s">
        <v>308</v>
      </c>
      <c r="C27" s="111">
        <v>30</v>
      </c>
      <c r="D27" s="112">
        <v>1</v>
      </c>
      <c r="E27" s="112">
        <v>10</v>
      </c>
      <c r="F27" s="112">
        <v>12</v>
      </c>
      <c r="G27" s="112">
        <v>2</v>
      </c>
      <c r="H27" s="112">
        <v>5</v>
      </c>
      <c r="I27" s="14"/>
    </row>
    <row r="28" spans="2:9" s="100" customFormat="1" ht="14.1" hidden="1" customHeight="1" outlineLevel="1" x14ac:dyDescent="0.25">
      <c r="B28" s="101" t="s">
        <v>309</v>
      </c>
      <c r="C28" s="111">
        <v>71</v>
      </c>
      <c r="D28" s="112">
        <v>10</v>
      </c>
      <c r="E28" s="112">
        <v>27</v>
      </c>
      <c r="F28" s="112">
        <v>19</v>
      </c>
      <c r="G28" s="112">
        <v>8</v>
      </c>
      <c r="H28" s="112">
        <v>7</v>
      </c>
      <c r="I28" s="14"/>
    </row>
    <row r="29" spans="2:9" s="100" customFormat="1" ht="14.1" hidden="1" customHeight="1" outlineLevel="1" x14ac:dyDescent="0.25">
      <c r="B29" s="101" t="s">
        <v>310</v>
      </c>
      <c r="C29" s="111">
        <v>153</v>
      </c>
      <c r="D29" s="112">
        <v>17</v>
      </c>
      <c r="E29" s="112">
        <v>64</v>
      </c>
      <c r="F29" s="112">
        <v>63</v>
      </c>
      <c r="G29" s="112">
        <v>4</v>
      </c>
      <c r="H29" s="112">
        <v>5</v>
      </c>
      <c r="I29" s="14"/>
    </row>
    <row r="30" spans="2:9" s="100" customFormat="1" ht="14.1" hidden="1" customHeight="1" outlineLevel="1" x14ac:dyDescent="0.25">
      <c r="B30" s="101" t="s">
        <v>311</v>
      </c>
      <c r="C30" s="111">
        <v>92</v>
      </c>
      <c r="D30" s="112">
        <v>7</v>
      </c>
      <c r="E30" s="112">
        <v>16</v>
      </c>
      <c r="F30" s="112">
        <v>38</v>
      </c>
      <c r="G30" s="112">
        <v>17</v>
      </c>
      <c r="H30" s="112">
        <v>14</v>
      </c>
      <c r="I30" s="14"/>
    </row>
    <row r="31" spans="2:9" s="100" customFormat="1" ht="14.1" hidden="1" customHeight="1" outlineLevel="1" x14ac:dyDescent="0.25">
      <c r="B31" s="101" t="s">
        <v>312</v>
      </c>
      <c r="C31" s="111">
        <v>27</v>
      </c>
      <c r="D31" s="112">
        <v>5</v>
      </c>
      <c r="E31" s="112">
        <v>5</v>
      </c>
      <c r="F31" s="112">
        <v>12</v>
      </c>
      <c r="G31" s="112">
        <v>3</v>
      </c>
      <c r="H31" s="112">
        <v>2</v>
      </c>
      <c r="I31" s="14"/>
    </row>
    <row r="32" spans="2:9" s="100" customFormat="1" ht="14.1" hidden="1" customHeight="1" outlineLevel="1" x14ac:dyDescent="0.25">
      <c r="B32" s="101" t="s">
        <v>313</v>
      </c>
      <c r="C32" s="111">
        <v>79</v>
      </c>
      <c r="D32" s="112">
        <v>14</v>
      </c>
      <c r="E32" s="112">
        <v>38</v>
      </c>
      <c r="F32" s="112">
        <v>22</v>
      </c>
      <c r="G32" s="112">
        <v>2</v>
      </c>
      <c r="H32" s="112">
        <v>3</v>
      </c>
      <c r="I32" s="14"/>
    </row>
    <row r="33" spans="2:9" s="100" customFormat="1" ht="14.1" hidden="1" customHeight="1" outlineLevel="1" x14ac:dyDescent="0.25">
      <c r="B33" s="101" t="s">
        <v>314</v>
      </c>
      <c r="C33" s="111">
        <v>67</v>
      </c>
      <c r="D33" s="112">
        <v>22</v>
      </c>
      <c r="E33" s="112">
        <v>26</v>
      </c>
      <c r="F33" s="112">
        <v>13</v>
      </c>
      <c r="G33" s="112">
        <v>3</v>
      </c>
      <c r="H33" s="112">
        <v>3</v>
      </c>
      <c r="I33" s="14"/>
    </row>
    <row r="34" spans="2:9" s="100" customFormat="1" ht="14.1" hidden="1" customHeight="1" outlineLevel="1" x14ac:dyDescent="0.25">
      <c r="B34" s="101" t="s">
        <v>315</v>
      </c>
      <c r="C34" s="111">
        <v>119</v>
      </c>
      <c r="D34" s="112">
        <v>30</v>
      </c>
      <c r="E34" s="112">
        <v>58</v>
      </c>
      <c r="F34" s="112">
        <v>23</v>
      </c>
      <c r="G34" s="112">
        <v>5</v>
      </c>
      <c r="H34" s="112">
        <v>3</v>
      </c>
      <c r="I34" s="14"/>
    </row>
    <row r="35" spans="2:9" s="1" customFormat="1" ht="14.1" customHeight="1" collapsed="1" x14ac:dyDescent="0.2">
      <c r="B35" s="102" t="s">
        <v>57</v>
      </c>
      <c r="C35" s="59">
        <v>64</v>
      </c>
      <c r="D35" s="14">
        <v>28</v>
      </c>
      <c r="E35" s="14">
        <v>22</v>
      </c>
      <c r="F35" s="14">
        <v>11</v>
      </c>
      <c r="G35" s="14" t="s">
        <v>100</v>
      </c>
      <c r="H35" s="14">
        <v>3</v>
      </c>
    </row>
    <row r="36" spans="2:9" s="1" customFormat="1" ht="14.1" customHeight="1" x14ac:dyDescent="0.2">
      <c r="B36" s="102" t="s">
        <v>58</v>
      </c>
      <c r="C36" s="59">
        <v>151</v>
      </c>
      <c r="D36" s="14">
        <v>19</v>
      </c>
      <c r="E36" s="14">
        <v>51</v>
      </c>
      <c r="F36" s="14">
        <v>60</v>
      </c>
      <c r="G36" s="14">
        <v>15</v>
      </c>
      <c r="H36" s="14">
        <v>6</v>
      </c>
    </row>
    <row r="37" spans="2:9" s="1" customFormat="1" ht="14.1" customHeight="1" x14ac:dyDescent="0.2">
      <c r="B37" s="104" t="s">
        <v>49</v>
      </c>
      <c r="C37" s="59">
        <v>1079</v>
      </c>
      <c r="D37" s="14">
        <v>405</v>
      </c>
      <c r="E37" s="14">
        <v>469</v>
      </c>
      <c r="F37" s="14">
        <v>172</v>
      </c>
      <c r="G37" s="14">
        <v>23</v>
      </c>
      <c r="H37" s="14">
        <v>10</v>
      </c>
    </row>
    <row r="38" spans="2:9" s="1" customFormat="1" ht="14.1" customHeight="1" x14ac:dyDescent="0.2">
      <c r="B38" s="102" t="s">
        <v>50</v>
      </c>
      <c r="C38" s="59">
        <f>+C39+C40+C41</f>
        <v>3075</v>
      </c>
      <c r="D38" s="14">
        <f t="shared" ref="D38:H38" si="1">+D39+D40+D41</f>
        <v>1237</v>
      </c>
      <c r="E38" s="14">
        <f t="shared" si="1"/>
        <v>1295</v>
      </c>
      <c r="F38" s="14">
        <f t="shared" si="1"/>
        <v>447</v>
      </c>
      <c r="G38" s="14">
        <f t="shared" si="1"/>
        <v>48</v>
      </c>
      <c r="H38" s="14">
        <f t="shared" si="1"/>
        <v>48</v>
      </c>
    </row>
    <row r="39" spans="2:9" s="1" customFormat="1" ht="14.1" hidden="1" customHeight="1" outlineLevel="1" x14ac:dyDescent="0.2">
      <c r="B39" s="101" t="s">
        <v>316</v>
      </c>
      <c r="C39" s="111">
        <v>531</v>
      </c>
      <c r="D39" s="112">
        <v>233</v>
      </c>
      <c r="E39" s="112">
        <v>198</v>
      </c>
      <c r="F39" s="112">
        <v>89</v>
      </c>
      <c r="G39" s="112">
        <v>9</v>
      </c>
      <c r="H39" s="112">
        <v>2</v>
      </c>
    </row>
    <row r="40" spans="2:9" s="1" customFormat="1" ht="14.1" hidden="1" customHeight="1" outlineLevel="1" x14ac:dyDescent="0.2">
      <c r="B40" s="101" t="s">
        <v>317</v>
      </c>
      <c r="C40" s="111">
        <v>1253</v>
      </c>
      <c r="D40" s="112">
        <v>402</v>
      </c>
      <c r="E40" s="112">
        <v>617</v>
      </c>
      <c r="F40" s="112">
        <v>203</v>
      </c>
      <c r="G40" s="112">
        <v>20</v>
      </c>
      <c r="H40" s="112">
        <v>11</v>
      </c>
    </row>
    <row r="41" spans="2:9" s="1" customFormat="1" ht="14.1" hidden="1" customHeight="1" outlineLevel="1" x14ac:dyDescent="0.2">
      <c r="B41" s="101" t="s">
        <v>318</v>
      </c>
      <c r="C41" s="111">
        <v>1291</v>
      </c>
      <c r="D41" s="112">
        <v>602</v>
      </c>
      <c r="E41" s="112">
        <v>480</v>
      </c>
      <c r="F41" s="112">
        <v>155</v>
      </c>
      <c r="G41" s="112">
        <v>19</v>
      </c>
      <c r="H41" s="112">
        <v>35</v>
      </c>
    </row>
    <row r="42" spans="2:9" ht="14.1" customHeight="1" collapsed="1" x14ac:dyDescent="0.2">
      <c r="B42" s="10" t="s">
        <v>51</v>
      </c>
      <c r="C42" s="59">
        <v>657</v>
      </c>
      <c r="D42" s="14">
        <v>170</v>
      </c>
      <c r="E42" s="14">
        <v>264</v>
      </c>
      <c r="F42" s="14">
        <v>171</v>
      </c>
      <c r="G42" s="14">
        <v>23</v>
      </c>
      <c r="H42" s="14">
        <v>29</v>
      </c>
    </row>
    <row r="43" spans="2:9" ht="14.1" customHeight="1" x14ac:dyDescent="0.2">
      <c r="B43" s="10" t="s">
        <v>52</v>
      </c>
      <c r="C43" s="59">
        <v>682</v>
      </c>
      <c r="D43" s="14">
        <v>242</v>
      </c>
      <c r="E43" s="14">
        <v>255</v>
      </c>
      <c r="F43" s="14">
        <v>144</v>
      </c>
      <c r="G43" s="14">
        <v>19</v>
      </c>
      <c r="H43" s="14">
        <v>22</v>
      </c>
    </row>
    <row r="44" spans="2:9" ht="14.1" customHeight="1" x14ac:dyDescent="0.2">
      <c r="B44" s="10" t="s">
        <v>61</v>
      </c>
      <c r="C44" s="59">
        <v>549</v>
      </c>
      <c r="D44" s="14">
        <v>151</v>
      </c>
      <c r="E44" s="14">
        <v>214</v>
      </c>
      <c r="F44" s="14">
        <v>128</v>
      </c>
      <c r="G44" s="14">
        <v>28</v>
      </c>
      <c r="H44" s="14">
        <v>28</v>
      </c>
    </row>
    <row r="45" spans="2:9" ht="14.1" customHeight="1" x14ac:dyDescent="0.2">
      <c r="B45" s="10" t="s">
        <v>60</v>
      </c>
      <c r="C45" s="59">
        <v>419</v>
      </c>
      <c r="D45" s="14">
        <v>137</v>
      </c>
      <c r="E45" s="14">
        <v>144</v>
      </c>
      <c r="F45" s="14">
        <v>107</v>
      </c>
      <c r="G45" s="14">
        <v>15</v>
      </c>
      <c r="H45" s="14">
        <v>16</v>
      </c>
    </row>
    <row r="46" spans="2:9" ht="14.1" customHeight="1" x14ac:dyDescent="0.2">
      <c r="B46" s="10" t="s">
        <v>59</v>
      </c>
      <c r="C46" s="59">
        <v>310</v>
      </c>
      <c r="D46" s="14">
        <v>221</v>
      </c>
      <c r="E46" s="14">
        <v>70</v>
      </c>
      <c r="F46" s="14">
        <v>15</v>
      </c>
      <c r="G46" s="14">
        <v>4</v>
      </c>
      <c r="H46" s="14" t="s">
        <v>100</v>
      </c>
    </row>
    <row r="47" spans="2:9" ht="14.1" customHeight="1" x14ac:dyDescent="0.2">
      <c r="B47" s="10" t="s">
        <v>62</v>
      </c>
      <c r="C47" s="59">
        <v>1793</v>
      </c>
      <c r="D47" s="14">
        <v>1033</v>
      </c>
      <c r="E47" s="14">
        <v>543</v>
      </c>
      <c r="F47" s="14">
        <v>161</v>
      </c>
      <c r="G47" s="14">
        <v>37</v>
      </c>
      <c r="H47" s="14">
        <v>19</v>
      </c>
    </row>
    <row r="48" spans="2:9" ht="14.1" customHeight="1" x14ac:dyDescent="0.2">
      <c r="B48" s="10" t="s">
        <v>63</v>
      </c>
      <c r="C48" s="59">
        <v>500</v>
      </c>
      <c r="D48" s="14">
        <v>143</v>
      </c>
      <c r="E48" s="14">
        <v>171</v>
      </c>
      <c r="F48" s="14">
        <v>112</v>
      </c>
      <c r="G48" s="14">
        <v>26</v>
      </c>
      <c r="H48" s="14">
        <v>48</v>
      </c>
    </row>
    <row r="49" spans="2:8" ht="14.1" customHeight="1" x14ac:dyDescent="0.2">
      <c r="B49" s="10" t="s">
        <v>69</v>
      </c>
      <c r="C49" s="59">
        <v>55</v>
      </c>
      <c r="D49" s="14">
        <v>2</v>
      </c>
      <c r="E49" s="14">
        <v>36</v>
      </c>
      <c r="F49" s="14">
        <v>14</v>
      </c>
      <c r="G49" s="14">
        <v>3</v>
      </c>
      <c r="H49" s="14" t="s">
        <v>100</v>
      </c>
    </row>
    <row r="50" spans="2:8" ht="14.1" customHeight="1" x14ac:dyDescent="0.2">
      <c r="B50" s="10" t="s">
        <v>64</v>
      </c>
      <c r="C50" s="59">
        <v>292</v>
      </c>
      <c r="D50" s="14">
        <v>78</v>
      </c>
      <c r="E50" s="14">
        <v>129</v>
      </c>
      <c r="F50" s="14">
        <v>70</v>
      </c>
      <c r="G50" s="14">
        <v>6</v>
      </c>
      <c r="H50" s="14">
        <v>9</v>
      </c>
    </row>
    <row r="51" spans="2:8" ht="14.1" customHeight="1" x14ac:dyDescent="0.2">
      <c r="B51" s="10" t="s">
        <v>65</v>
      </c>
      <c r="C51" s="59">
        <v>1098</v>
      </c>
      <c r="D51" s="14">
        <v>277</v>
      </c>
      <c r="E51" s="14">
        <v>404</v>
      </c>
      <c r="F51" s="14">
        <v>354</v>
      </c>
      <c r="G51" s="14">
        <v>35</v>
      </c>
      <c r="H51" s="14">
        <v>28</v>
      </c>
    </row>
    <row r="52" spans="2:8" ht="14.1" customHeight="1" x14ac:dyDescent="0.2">
      <c r="B52" s="10" t="s">
        <v>66</v>
      </c>
      <c r="C52" s="59">
        <v>155</v>
      </c>
      <c r="D52" s="14">
        <v>54</v>
      </c>
      <c r="E52" s="14">
        <v>60</v>
      </c>
      <c r="F52" s="14">
        <v>30</v>
      </c>
      <c r="G52" s="14">
        <v>10</v>
      </c>
      <c r="H52" s="14">
        <v>1</v>
      </c>
    </row>
    <row r="53" spans="2:8" ht="14.1" customHeight="1" x14ac:dyDescent="0.2">
      <c r="B53" s="10" t="s">
        <v>67</v>
      </c>
      <c r="C53" s="59">
        <v>395</v>
      </c>
      <c r="D53" s="14">
        <v>209</v>
      </c>
      <c r="E53" s="14">
        <v>120</v>
      </c>
      <c r="F53" s="14">
        <v>57</v>
      </c>
      <c r="G53" s="14">
        <v>5</v>
      </c>
      <c r="H53" s="14">
        <v>4</v>
      </c>
    </row>
    <row r="54" spans="2:8" ht="14.1" customHeight="1" x14ac:dyDescent="0.2">
      <c r="B54" s="88" t="s">
        <v>68</v>
      </c>
      <c r="C54" s="148" t="s">
        <v>100</v>
      </c>
      <c r="D54" s="147" t="s">
        <v>100</v>
      </c>
      <c r="E54" s="147" t="s">
        <v>100</v>
      </c>
      <c r="F54" s="147" t="s">
        <v>100</v>
      </c>
      <c r="G54" s="147" t="s">
        <v>100</v>
      </c>
      <c r="H54" s="147" t="s">
        <v>100</v>
      </c>
    </row>
    <row r="55" spans="2:8" x14ac:dyDescent="0.2">
      <c r="C55" s="59"/>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I54"/>
  <sheetViews>
    <sheetView workbookViewId="0"/>
  </sheetViews>
  <sheetFormatPr defaultColWidth="9.140625" defaultRowHeight="11.25" outlineLevelRow="1" x14ac:dyDescent="0.2"/>
  <cols>
    <col min="1" max="1" width="3.140625" style="10" customWidth="1"/>
    <col min="2" max="2" width="56.140625" style="10" customWidth="1"/>
    <col min="3" max="3" width="9.7109375" style="135" customWidth="1"/>
    <col min="4" max="7" width="9.7109375" style="11" customWidth="1"/>
    <col min="8" max="8" width="11.28515625" style="10" customWidth="1"/>
    <col min="9" max="104" width="9.140625" style="10"/>
    <col min="105" max="105" width="51.140625" style="10" customWidth="1"/>
    <col min="106" max="113" width="9.7109375" style="10" customWidth="1"/>
    <col min="114" max="360" width="9.140625" style="10"/>
    <col min="361" max="361" width="51.140625" style="10" customWidth="1"/>
    <col min="362" max="369" width="9.7109375" style="10" customWidth="1"/>
    <col min="370" max="616" width="9.140625" style="10"/>
    <col min="617" max="617" width="51.140625" style="10" customWidth="1"/>
    <col min="618" max="625" width="9.7109375" style="10" customWidth="1"/>
    <col min="626" max="872" width="9.140625" style="10"/>
    <col min="873" max="873" width="51.140625" style="10" customWidth="1"/>
    <col min="874" max="881" width="9.7109375" style="10" customWidth="1"/>
    <col min="882" max="1128" width="9.140625" style="10"/>
    <col min="1129" max="1129" width="51.140625" style="10" customWidth="1"/>
    <col min="1130" max="1137" width="9.7109375" style="10" customWidth="1"/>
    <col min="1138" max="1384" width="9.140625" style="10"/>
    <col min="1385" max="1385" width="51.140625" style="10" customWidth="1"/>
    <col min="1386" max="1393" width="9.7109375" style="10" customWidth="1"/>
    <col min="1394" max="1640" width="9.140625" style="10"/>
    <col min="1641" max="1641" width="51.140625" style="10" customWidth="1"/>
    <col min="1642" max="1649" width="9.7109375" style="10" customWidth="1"/>
    <col min="1650" max="1896" width="9.140625" style="10"/>
    <col min="1897" max="1897" width="51.140625" style="10" customWidth="1"/>
    <col min="1898" max="1905" width="9.7109375" style="10" customWidth="1"/>
    <col min="1906" max="2152" width="9.140625" style="10"/>
    <col min="2153" max="2153" width="51.140625" style="10" customWidth="1"/>
    <col min="2154" max="2161" width="9.7109375" style="10" customWidth="1"/>
    <col min="2162" max="2408" width="9.140625" style="10"/>
    <col min="2409" max="2409" width="51.140625" style="10" customWidth="1"/>
    <col min="2410" max="2417" width="9.7109375" style="10" customWidth="1"/>
    <col min="2418" max="2664" width="9.140625" style="10"/>
    <col min="2665" max="2665" width="51.140625" style="10" customWidth="1"/>
    <col min="2666" max="2673" width="9.7109375" style="10" customWidth="1"/>
    <col min="2674" max="2920" width="9.140625" style="10"/>
    <col min="2921" max="2921" width="51.140625" style="10" customWidth="1"/>
    <col min="2922" max="2929" width="9.7109375" style="10" customWidth="1"/>
    <col min="2930" max="3176" width="9.140625" style="10"/>
    <col min="3177" max="3177" width="51.140625" style="10" customWidth="1"/>
    <col min="3178" max="3185" width="9.7109375" style="10" customWidth="1"/>
    <col min="3186" max="3432" width="9.140625" style="10"/>
    <col min="3433" max="3433" width="51.140625" style="10" customWidth="1"/>
    <col min="3434" max="3441" width="9.7109375" style="10" customWidth="1"/>
    <col min="3442" max="3688" width="9.140625" style="10"/>
    <col min="3689" max="3689" width="51.140625" style="10" customWidth="1"/>
    <col min="3690" max="3697" width="9.7109375" style="10" customWidth="1"/>
    <col min="3698" max="3944" width="9.140625" style="10"/>
    <col min="3945" max="3945" width="51.140625" style="10" customWidth="1"/>
    <col min="3946" max="3953" width="9.7109375" style="10" customWidth="1"/>
    <col min="3954" max="4200" width="9.140625" style="10"/>
    <col min="4201" max="4201" width="51.140625" style="10" customWidth="1"/>
    <col min="4202" max="4209" width="9.7109375" style="10" customWidth="1"/>
    <col min="4210" max="4456" width="9.140625" style="10"/>
    <col min="4457" max="4457" width="51.140625" style="10" customWidth="1"/>
    <col min="4458" max="4465" width="9.7109375" style="10" customWidth="1"/>
    <col min="4466" max="4712" width="9.140625" style="10"/>
    <col min="4713" max="4713" width="51.140625" style="10" customWidth="1"/>
    <col min="4714" max="4721" width="9.7109375" style="10" customWidth="1"/>
    <col min="4722" max="4968" width="9.140625" style="10"/>
    <col min="4969" max="4969" width="51.140625" style="10" customWidth="1"/>
    <col min="4970" max="4977" width="9.7109375" style="10" customWidth="1"/>
    <col min="4978" max="5224" width="9.140625" style="10"/>
    <col min="5225" max="5225" width="51.140625" style="10" customWidth="1"/>
    <col min="5226" max="5233" width="9.7109375" style="10" customWidth="1"/>
    <col min="5234" max="5480" width="9.140625" style="10"/>
    <col min="5481" max="5481" width="51.140625" style="10" customWidth="1"/>
    <col min="5482" max="5489" width="9.7109375" style="10" customWidth="1"/>
    <col min="5490" max="5736" width="9.140625" style="10"/>
    <col min="5737" max="5737" width="51.140625" style="10" customWidth="1"/>
    <col min="5738" max="5745" width="9.7109375" style="10" customWidth="1"/>
    <col min="5746" max="5992" width="9.140625" style="10"/>
    <col min="5993" max="5993" width="51.140625" style="10" customWidth="1"/>
    <col min="5994" max="6001" width="9.7109375" style="10" customWidth="1"/>
    <col min="6002" max="6248" width="9.140625" style="10"/>
    <col min="6249" max="6249" width="51.140625" style="10" customWidth="1"/>
    <col min="6250" max="6257" width="9.7109375" style="10" customWidth="1"/>
    <col min="6258" max="6504" width="9.140625" style="10"/>
    <col min="6505" max="6505" width="51.140625" style="10" customWidth="1"/>
    <col min="6506" max="6513" width="9.7109375" style="10" customWidth="1"/>
    <col min="6514" max="6760" width="9.140625" style="10"/>
    <col min="6761" max="6761" width="51.140625" style="10" customWidth="1"/>
    <col min="6762" max="6769" width="9.7109375" style="10" customWidth="1"/>
    <col min="6770" max="7016" width="9.140625" style="10"/>
    <col min="7017" max="7017" width="51.140625" style="10" customWidth="1"/>
    <col min="7018" max="7025" width="9.7109375" style="10" customWidth="1"/>
    <col min="7026" max="7272" width="9.140625" style="10"/>
    <col min="7273" max="7273" width="51.140625" style="10" customWidth="1"/>
    <col min="7274" max="7281" width="9.7109375" style="10" customWidth="1"/>
    <col min="7282" max="7528" width="9.140625" style="10"/>
    <col min="7529" max="7529" width="51.140625" style="10" customWidth="1"/>
    <col min="7530" max="7537" width="9.7109375" style="10" customWidth="1"/>
    <col min="7538" max="7784" width="9.140625" style="10"/>
    <col min="7785" max="7785" width="51.140625" style="10" customWidth="1"/>
    <col min="7786" max="7793" width="9.7109375" style="10" customWidth="1"/>
    <col min="7794" max="8040" width="9.140625" style="10"/>
    <col min="8041" max="8041" width="51.140625" style="10" customWidth="1"/>
    <col min="8042" max="8049" width="9.7109375" style="10" customWidth="1"/>
    <col min="8050" max="8296" width="9.140625" style="10"/>
    <col min="8297" max="8297" width="51.140625" style="10" customWidth="1"/>
    <col min="8298" max="8305" width="9.7109375" style="10" customWidth="1"/>
    <col min="8306" max="8552" width="9.140625" style="10"/>
    <col min="8553" max="8553" width="51.140625" style="10" customWidth="1"/>
    <col min="8554" max="8561" width="9.7109375" style="10" customWidth="1"/>
    <col min="8562" max="8808" width="9.140625" style="10"/>
    <col min="8809" max="8809" width="51.140625" style="10" customWidth="1"/>
    <col min="8810" max="8817" width="9.7109375" style="10" customWidth="1"/>
    <col min="8818" max="9064" width="9.140625" style="10"/>
    <col min="9065" max="9065" width="51.140625" style="10" customWidth="1"/>
    <col min="9066" max="9073" width="9.7109375" style="10" customWidth="1"/>
    <col min="9074" max="9320" width="9.140625" style="10"/>
    <col min="9321" max="9321" width="51.140625" style="10" customWidth="1"/>
    <col min="9322" max="9329" width="9.7109375" style="10" customWidth="1"/>
    <col min="9330" max="9576" width="9.140625" style="10"/>
    <col min="9577" max="9577" width="51.140625" style="10" customWidth="1"/>
    <col min="9578" max="9585" width="9.7109375" style="10" customWidth="1"/>
    <col min="9586" max="9832" width="9.140625" style="10"/>
    <col min="9833" max="9833" width="51.140625" style="10" customWidth="1"/>
    <col min="9834" max="9841" width="9.7109375" style="10" customWidth="1"/>
    <col min="9842" max="10088" width="9.140625" style="10"/>
    <col min="10089" max="10089" width="51.140625" style="10" customWidth="1"/>
    <col min="10090" max="10097" width="9.7109375" style="10" customWidth="1"/>
    <col min="10098" max="10344" width="9.140625" style="10"/>
    <col min="10345" max="10345" width="51.140625" style="10" customWidth="1"/>
    <col min="10346" max="10353" width="9.7109375" style="10" customWidth="1"/>
    <col min="10354" max="10600" width="9.140625" style="10"/>
    <col min="10601" max="10601" width="51.140625" style="10" customWidth="1"/>
    <col min="10602" max="10609" width="9.7109375" style="10" customWidth="1"/>
    <col min="10610" max="10856" width="9.140625" style="10"/>
    <col min="10857" max="10857" width="51.140625" style="10" customWidth="1"/>
    <col min="10858" max="10865" width="9.7109375" style="10" customWidth="1"/>
    <col min="10866" max="11112" width="9.140625" style="10"/>
    <col min="11113" max="11113" width="51.140625" style="10" customWidth="1"/>
    <col min="11114" max="11121" width="9.7109375" style="10" customWidth="1"/>
    <col min="11122" max="11368" width="9.140625" style="10"/>
    <col min="11369" max="11369" width="51.140625" style="10" customWidth="1"/>
    <col min="11370" max="11377" width="9.7109375" style="10" customWidth="1"/>
    <col min="11378" max="11624" width="9.140625" style="10"/>
    <col min="11625" max="11625" width="51.140625" style="10" customWidth="1"/>
    <col min="11626" max="11633" width="9.7109375" style="10" customWidth="1"/>
    <col min="11634" max="11880" width="9.140625" style="10"/>
    <col min="11881" max="11881" width="51.140625" style="10" customWidth="1"/>
    <col min="11882" max="11889" width="9.7109375" style="10" customWidth="1"/>
    <col min="11890" max="12136" width="9.140625" style="10"/>
    <col min="12137" max="12137" width="51.140625" style="10" customWidth="1"/>
    <col min="12138" max="12145" width="9.7109375" style="10" customWidth="1"/>
    <col min="12146" max="12392" width="9.140625" style="10"/>
    <col min="12393" max="12393" width="51.140625" style="10" customWidth="1"/>
    <col min="12394" max="12401" width="9.7109375" style="10" customWidth="1"/>
    <col min="12402" max="12648" width="9.140625" style="10"/>
    <col min="12649" max="12649" width="51.140625" style="10" customWidth="1"/>
    <col min="12650" max="12657" width="9.7109375" style="10" customWidth="1"/>
    <col min="12658" max="12904" width="9.140625" style="10"/>
    <col min="12905" max="12905" width="51.140625" style="10" customWidth="1"/>
    <col min="12906" max="12913" width="9.7109375" style="10" customWidth="1"/>
    <col min="12914" max="13160" width="9.140625" style="10"/>
    <col min="13161" max="13161" width="51.140625" style="10" customWidth="1"/>
    <col min="13162" max="13169" width="9.7109375" style="10" customWidth="1"/>
    <col min="13170" max="13416" width="9.140625" style="10"/>
    <col min="13417" max="13417" width="51.140625" style="10" customWidth="1"/>
    <col min="13418" max="13425" width="9.7109375" style="10" customWidth="1"/>
    <col min="13426" max="13672" width="9.140625" style="10"/>
    <col min="13673" max="13673" width="51.140625" style="10" customWidth="1"/>
    <col min="13674" max="13681" width="9.7109375" style="10" customWidth="1"/>
    <col min="13682" max="13928" width="9.140625" style="10"/>
    <col min="13929" max="13929" width="51.140625" style="10" customWidth="1"/>
    <col min="13930" max="13937" width="9.7109375" style="10" customWidth="1"/>
    <col min="13938" max="14184" width="9.140625" style="10"/>
    <col min="14185" max="14185" width="51.140625" style="10" customWidth="1"/>
    <col min="14186" max="14193" width="9.7109375" style="10" customWidth="1"/>
    <col min="14194" max="14440" width="9.140625" style="10"/>
    <col min="14441" max="14441" width="51.140625" style="10" customWidth="1"/>
    <col min="14442" max="14449" width="9.7109375" style="10" customWidth="1"/>
    <col min="14450" max="14696" width="9.140625" style="10"/>
    <col min="14697" max="14697" width="51.140625" style="10" customWidth="1"/>
    <col min="14698" max="14705" width="9.7109375" style="10" customWidth="1"/>
    <col min="14706" max="14952" width="9.140625" style="10"/>
    <col min="14953" max="14953" width="51.140625" style="10" customWidth="1"/>
    <col min="14954" max="14961" width="9.7109375" style="10" customWidth="1"/>
    <col min="14962" max="15208" width="9.140625" style="10"/>
    <col min="15209" max="15209" width="51.140625" style="10" customWidth="1"/>
    <col min="15210" max="15217" width="9.7109375" style="10" customWidth="1"/>
    <col min="15218" max="15464" width="9.140625" style="10"/>
    <col min="15465" max="15465" width="51.140625" style="10" customWidth="1"/>
    <col min="15466" max="15473" width="9.7109375" style="10" customWidth="1"/>
    <col min="15474" max="15720" width="9.140625" style="10"/>
    <col min="15721" max="15721" width="51.140625" style="10" customWidth="1"/>
    <col min="15722" max="15729" width="9.7109375" style="10" customWidth="1"/>
    <col min="15730" max="15976" width="9.140625" style="10"/>
    <col min="15977" max="15977" width="51.140625" style="10" customWidth="1"/>
    <col min="15978" max="15985" width="9.7109375" style="10" customWidth="1"/>
    <col min="15986" max="16384" width="9.140625" style="10"/>
  </cols>
  <sheetData>
    <row r="1" spans="2:9" s="1" customFormat="1" ht="17.25" customHeight="1" x14ac:dyDescent="0.2">
      <c r="B1" s="41"/>
      <c r="C1" s="42"/>
      <c r="D1" s="43"/>
      <c r="H1" s="37" t="s">
        <v>222</v>
      </c>
    </row>
    <row r="2" spans="2:9" s="1" customFormat="1" ht="28.5" customHeight="1" x14ac:dyDescent="0.2">
      <c r="B2" s="168" t="s">
        <v>223</v>
      </c>
      <c r="C2" s="168"/>
      <c r="D2" s="168"/>
      <c r="E2" s="168"/>
      <c r="F2" s="168"/>
      <c r="G2" s="168"/>
      <c r="H2" s="168"/>
    </row>
    <row r="3" spans="2:9" s="1" customFormat="1" ht="15.75" customHeight="1" x14ac:dyDescent="0.2">
      <c r="B3" s="169">
        <v>2023</v>
      </c>
      <c r="C3" s="169"/>
      <c r="D3" s="169"/>
      <c r="E3" s="169"/>
      <c r="F3" s="169"/>
      <c r="G3" s="169"/>
      <c r="H3" s="169"/>
    </row>
    <row r="4" spans="2:9" s="1" customFormat="1" ht="15" customHeight="1" x14ac:dyDescent="0.2">
      <c r="B4" s="10" t="s">
        <v>115</v>
      </c>
      <c r="C4" s="135"/>
      <c r="D4" s="11"/>
      <c r="E4" s="11"/>
      <c r="F4" s="11"/>
      <c r="G4" s="189"/>
      <c r="H4" s="189"/>
    </row>
    <row r="5" spans="2:9" ht="19.149999999999999" customHeight="1" x14ac:dyDescent="0.2">
      <c r="B5" s="38" t="s">
        <v>76</v>
      </c>
      <c r="C5" s="171" t="s">
        <v>0</v>
      </c>
      <c r="D5" s="170" t="s">
        <v>238</v>
      </c>
      <c r="E5" s="170" t="s">
        <v>44</v>
      </c>
      <c r="F5" s="170" t="s">
        <v>45</v>
      </c>
      <c r="G5" s="170" t="s">
        <v>55</v>
      </c>
      <c r="H5" s="170" t="s">
        <v>56</v>
      </c>
    </row>
    <row r="6" spans="2:9" ht="16.899999999999999" customHeight="1" x14ac:dyDescent="0.2">
      <c r="B6" s="44" t="s">
        <v>46</v>
      </c>
      <c r="C6" s="171"/>
      <c r="D6" s="170"/>
      <c r="E6" s="170"/>
      <c r="F6" s="170"/>
      <c r="G6" s="170"/>
      <c r="H6" s="170"/>
    </row>
    <row r="7" spans="2:9" s="41" customFormat="1" ht="14.1" customHeight="1" x14ac:dyDescent="0.2">
      <c r="B7" s="41" t="s">
        <v>0</v>
      </c>
      <c r="C7" s="40">
        <v>823371</v>
      </c>
      <c r="D7" s="40">
        <v>14210</v>
      </c>
      <c r="E7" s="40">
        <v>80173</v>
      </c>
      <c r="F7" s="40">
        <v>207427</v>
      </c>
      <c r="G7" s="40">
        <v>107977</v>
      </c>
      <c r="H7" s="40">
        <v>413584</v>
      </c>
    </row>
    <row r="8" spans="2:9" ht="14.1" customHeight="1" x14ac:dyDescent="0.2">
      <c r="B8" s="10" t="s">
        <v>53</v>
      </c>
      <c r="C8" s="58">
        <v>6408</v>
      </c>
      <c r="D8" s="15">
        <v>498</v>
      </c>
      <c r="E8" s="15">
        <v>1480</v>
      </c>
      <c r="F8" s="15">
        <v>2321</v>
      </c>
      <c r="G8" s="15">
        <v>682</v>
      </c>
      <c r="H8" s="15">
        <v>1427</v>
      </c>
    </row>
    <row r="9" spans="2:9" ht="14.1" customHeight="1" x14ac:dyDescent="0.2">
      <c r="B9" s="10" t="s">
        <v>47</v>
      </c>
      <c r="C9" s="58">
        <v>3612</v>
      </c>
      <c r="D9" s="15">
        <v>63</v>
      </c>
      <c r="E9" s="15">
        <v>679</v>
      </c>
      <c r="F9" s="15">
        <v>804</v>
      </c>
      <c r="G9" s="15">
        <v>770</v>
      </c>
      <c r="H9" s="15">
        <v>1296</v>
      </c>
    </row>
    <row r="10" spans="2:9" ht="14.1" customHeight="1" x14ac:dyDescent="0.2">
      <c r="B10" s="10" t="s">
        <v>48</v>
      </c>
      <c r="C10" s="59">
        <f t="shared" ref="C10:H10" si="0">+SUM(C11:C34)</f>
        <v>196536</v>
      </c>
      <c r="D10" s="14">
        <f t="shared" si="0"/>
        <v>1295</v>
      </c>
      <c r="E10" s="14">
        <f t="shared" si="0"/>
        <v>17219</v>
      </c>
      <c r="F10" s="14">
        <f t="shared" si="0"/>
        <v>68480</v>
      </c>
      <c r="G10" s="14">
        <f t="shared" si="0"/>
        <v>39489</v>
      </c>
      <c r="H10" s="14">
        <f t="shared" si="0"/>
        <v>70053</v>
      </c>
    </row>
    <row r="11" spans="2:9" s="100" customFormat="1" ht="14.1" hidden="1" customHeight="1" outlineLevel="1" x14ac:dyDescent="0.25">
      <c r="B11" s="101" t="s">
        <v>292</v>
      </c>
      <c r="C11" s="113">
        <v>22493</v>
      </c>
      <c r="D11" s="114">
        <v>140</v>
      </c>
      <c r="E11" s="114">
        <v>1806</v>
      </c>
      <c r="F11" s="114">
        <v>8936</v>
      </c>
      <c r="G11" s="114">
        <v>5318</v>
      </c>
      <c r="H11" s="114">
        <v>6293</v>
      </c>
      <c r="I11" s="14"/>
    </row>
    <row r="12" spans="2:9" s="100" customFormat="1" ht="14.1" hidden="1" customHeight="1" outlineLevel="1" x14ac:dyDescent="0.25">
      <c r="B12" s="101" t="s">
        <v>293</v>
      </c>
      <c r="C12" s="113">
        <v>5314</v>
      </c>
      <c r="D12" s="114">
        <v>48</v>
      </c>
      <c r="E12" s="114">
        <v>570</v>
      </c>
      <c r="F12" s="114">
        <v>1347</v>
      </c>
      <c r="G12" s="114">
        <v>480</v>
      </c>
      <c r="H12" s="114">
        <v>2869</v>
      </c>
      <c r="I12" s="14"/>
    </row>
    <row r="13" spans="2:9" s="100" customFormat="1" ht="14.1" hidden="1" customHeight="1" outlineLevel="1" x14ac:dyDescent="0.25">
      <c r="B13" s="101" t="s">
        <v>294</v>
      </c>
      <c r="C13" s="113">
        <v>305</v>
      </c>
      <c r="D13" s="112" t="s">
        <v>100</v>
      </c>
      <c r="E13" s="112" t="s">
        <v>100</v>
      </c>
      <c r="F13" s="112" t="s">
        <v>100</v>
      </c>
      <c r="G13" s="114">
        <v>305</v>
      </c>
      <c r="H13" s="112" t="s">
        <v>100</v>
      </c>
      <c r="I13" s="14"/>
    </row>
    <row r="14" spans="2:9" s="100" customFormat="1" ht="14.1" hidden="1" customHeight="1" outlineLevel="1" x14ac:dyDescent="0.25">
      <c r="B14" s="101" t="s">
        <v>295</v>
      </c>
      <c r="C14" s="113">
        <v>10667</v>
      </c>
      <c r="D14" s="114">
        <v>42</v>
      </c>
      <c r="E14" s="114">
        <v>597</v>
      </c>
      <c r="F14" s="114">
        <v>4544</v>
      </c>
      <c r="G14" s="114">
        <v>1630</v>
      </c>
      <c r="H14" s="114">
        <v>3854</v>
      </c>
      <c r="I14" s="14"/>
    </row>
    <row r="15" spans="2:9" s="100" customFormat="1" ht="14.1" hidden="1" customHeight="1" outlineLevel="1" x14ac:dyDescent="0.25">
      <c r="B15" s="101" t="s">
        <v>296</v>
      </c>
      <c r="C15" s="113">
        <v>7083</v>
      </c>
      <c r="D15" s="114">
        <v>37</v>
      </c>
      <c r="E15" s="114">
        <v>532</v>
      </c>
      <c r="F15" s="114">
        <v>4812</v>
      </c>
      <c r="G15" s="114">
        <v>657</v>
      </c>
      <c r="H15" s="114">
        <v>1045</v>
      </c>
      <c r="I15" s="14"/>
    </row>
    <row r="16" spans="2:9" s="100" customFormat="1" ht="14.1" hidden="1" customHeight="1" outlineLevel="1" x14ac:dyDescent="0.25">
      <c r="B16" s="101" t="s">
        <v>297</v>
      </c>
      <c r="C16" s="113">
        <v>5595</v>
      </c>
      <c r="D16" s="114">
        <v>5</v>
      </c>
      <c r="E16" s="114">
        <v>373</v>
      </c>
      <c r="F16" s="114">
        <v>1571</v>
      </c>
      <c r="G16" s="114">
        <v>906</v>
      </c>
      <c r="H16" s="114">
        <v>2740</v>
      </c>
      <c r="I16" s="14"/>
    </row>
    <row r="17" spans="2:9" s="100" customFormat="1" ht="14.1" hidden="1" customHeight="1" outlineLevel="1" x14ac:dyDescent="0.25">
      <c r="B17" s="101" t="s">
        <v>298</v>
      </c>
      <c r="C17" s="113">
        <v>6994</v>
      </c>
      <c r="D17" s="114">
        <v>84</v>
      </c>
      <c r="E17" s="114">
        <v>603</v>
      </c>
      <c r="F17" s="114">
        <v>3069</v>
      </c>
      <c r="G17" s="114">
        <v>1965</v>
      </c>
      <c r="H17" s="114">
        <v>1273</v>
      </c>
      <c r="I17" s="14"/>
    </row>
    <row r="18" spans="2:9" s="100" customFormat="1" ht="14.1" hidden="1" customHeight="1" outlineLevel="1" x14ac:dyDescent="0.25">
      <c r="B18" s="101" t="s">
        <v>299</v>
      </c>
      <c r="C18" s="113">
        <v>5448</v>
      </c>
      <c r="D18" s="114">
        <v>12</v>
      </c>
      <c r="E18" s="114">
        <v>547</v>
      </c>
      <c r="F18" s="114">
        <v>2763</v>
      </c>
      <c r="G18" s="114">
        <v>1131</v>
      </c>
      <c r="H18" s="114">
        <v>995</v>
      </c>
      <c r="I18" s="14"/>
    </row>
    <row r="19" spans="2:9" s="100" customFormat="1" ht="14.1" hidden="1" customHeight="1" outlineLevel="1" x14ac:dyDescent="0.25">
      <c r="B19" s="101" t="s">
        <v>300</v>
      </c>
      <c r="C19" s="113">
        <v>1304</v>
      </c>
      <c r="D19" s="114">
        <v>38</v>
      </c>
      <c r="E19" s="114">
        <v>446</v>
      </c>
      <c r="F19" s="114">
        <v>488</v>
      </c>
      <c r="G19" s="114">
        <v>332</v>
      </c>
      <c r="H19" s="112" t="s">
        <v>100</v>
      </c>
      <c r="I19" s="14"/>
    </row>
    <row r="20" spans="2:9" s="100" customFormat="1" ht="14.1" hidden="1" customHeight="1" outlineLevel="1" x14ac:dyDescent="0.25">
      <c r="B20" s="101" t="s">
        <v>301</v>
      </c>
      <c r="C20" s="113">
        <v>1110</v>
      </c>
      <c r="D20" s="112" t="s">
        <v>100</v>
      </c>
      <c r="E20" s="114">
        <v>51</v>
      </c>
      <c r="F20" s="114">
        <v>155</v>
      </c>
      <c r="G20" s="112" t="s">
        <v>100</v>
      </c>
      <c r="H20" s="114">
        <v>904</v>
      </c>
      <c r="I20" s="14"/>
    </row>
    <row r="21" spans="2:9" s="100" customFormat="1" ht="14.1" hidden="1" customHeight="1" outlineLevel="1" x14ac:dyDescent="0.25">
      <c r="B21" s="101" t="s">
        <v>302</v>
      </c>
      <c r="C21" s="113">
        <v>5914</v>
      </c>
      <c r="D21" s="114">
        <v>74</v>
      </c>
      <c r="E21" s="114">
        <v>917</v>
      </c>
      <c r="F21" s="114">
        <v>2765</v>
      </c>
      <c r="G21" s="114">
        <v>1597</v>
      </c>
      <c r="H21" s="114">
        <v>561</v>
      </c>
      <c r="I21" s="14"/>
    </row>
    <row r="22" spans="2:9" s="100" customFormat="1" ht="14.1" hidden="1" customHeight="1" outlineLevel="1" x14ac:dyDescent="0.25">
      <c r="B22" s="101" t="s">
        <v>303</v>
      </c>
      <c r="C22" s="113">
        <v>7072</v>
      </c>
      <c r="D22" s="114">
        <v>7</v>
      </c>
      <c r="E22" s="114">
        <v>252</v>
      </c>
      <c r="F22" s="114">
        <v>1092</v>
      </c>
      <c r="G22" s="114">
        <v>2169</v>
      </c>
      <c r="H22" s="114">
        <v>3552</v>
      </c>
      <c r="I22" s="14"/>
    </row>
    <row r="23" spans="2:9" s="100" customFormat="1" ht="14.1" hidden="1" customHeight="1" outlineLevel="1" x14ac:dyDescent="0.25">
      <c r="B23" s="101" t="s">
        <v>304</v>
      </c>
      <c r="C23" s="113">
        <v>12719</v>
      </c>
      <c r="D23" s="114">
        <v>73</v>
      </c>
      <c r="E23" s="114">
        <v>1076</v>
      </c>
      <c r="F23" s="114">
        <v>4877</v>
      </c>
      <c r="G23" s="114">
        <v>4073</v>
      </c>
      <c r="H23" s="114">
        <v>2620</v>
      </c>
      <c r="I23" s="14"/>
    </row>
    <row r="24" spans="2:9" s="100" customFormat="1" ht="14.1" hidden="1" customHeight="1" outlineLevel="1" x14ac:dyDescent="0.25">
      <c r="B24" s="101" t="s">
        <v>305</v>
      </c>
      <c r="C24" s="113">
        <v>10647</v>
      </c>
      <c r="D24" s="114">
        <v>62</v>
      </c>
      <c r="E24" s="114">
        <v>1217</v>
      </c>
      <c r="F24" s="114">
        <v>4287</v>
      </c>
      <c r="G24" s="114">
        <v>2735</v>
      </c>
      <c r="H24" s="114">
        <v>2346</v>
      </c>
      <c r="I24" s="14"/>
    </row>
    <row r="25" spans="2:9" s="100" customFormat="1" ht="14.1" hidden="1" customHeight="1" outlineLevel="1" x14ac:dyDescent="0.25">
      <c r="B25" s="101" t="s">
        <v>306</v>
      </c>
      <c r="C25" s="113">
        <v>4775</v>
      </c>
      <c r="D25" s="114">
        <v>12</v>
      </c>
      <c r="E25" s="114">
        <v>295</v>
      </c>
      <c r="F25" s="114">
        <v>2185</v>
      </c>
      <c r="G25" s="114">
        <v>1781</v>
      </c>
      <c r="H25" s="114">
        <v>502</v>
      </c>
      <c r="I25" s="14"/>
    </row>
    <row r="26" spans="2:9" s="100" customFormat="1" ht="14.1" hidden="1" customHeight="1" outlineLevel="1" x14ac:dyDescent="0.25">
      <c r="B26" s="101" t="s">
        <v>307</v>
      </c>
      <c r="C26" s="113">
        <v>18967</v>
      </c>
      <c r="D26" s="114">
        <v>298</v>
      </c>
      <c r="E26" s="114">
        <v>4018</v>
      </c>
      <c r="F26" s="114">
        <v>9535</v>
      </c>
      <c r="G26" s="114">
        <v>2182</v>
      </c>
      <c r="H26" s="114">
        <v>2934</v>
      </c>
      <c r="I26" s="14"/>
    </row>
    <row r="27" spans="2:9" s="100" customFormat="1" ht="14.1" hidden="1" customHeight="1" outlineLevel="1" x14ac:dyDescent="0.25">
      <c r="B27" s="101" t="s">
        <v>308</v>
      </c>
      <c r="C27" s="113">
        <v>8132</v>
      </c>
      <c r="D27" s="114">
        <v>2</v>
      </c>
      <c r="E27" s="114">
        <v>217</v>
      </c>
      <c r="F27" s="114">
        <v>923</v>
      </c>
      <c r="G27" s="114">
        <v>478</v>
      </c>
      <c r="H27" s="114">
        <v>6512</v>
      </c>
      <c r="I27" s="14"/>
    </row>
    <row r="28" spans="2:9" s="100" customFormat="1" ht="14.1" hidden="1" customHeight="1" outlineLevel="1" x14ac:dyDescent="0.25">
      <c r="B28" s="101" t="s">
        <v>309</v>
      </c>
      <c r="C28" s="113">
        <v>10876</v>
      </c>
      <c r="D28" s="114">
        <v>46</v>
      </c>
      <c r="E28" s="114">
        <v>436</v>
      </c>
      <c r="F28" s="114">
        <v>1600</v>
      </c>
      <c r="G28" s="114">
        <v>2327</v>
      </c>
      <c r="H28" s="114">
        <v>6467</v>
      </c>
      <c r="I28" s="14"/>
    </row>
    <row r="29" spans="2:9" s="100" customFormat="1" ht="14.1" hidden="1" customHeight="1" outlineLevel="1" x14ac:dyDescent="0.25">
      <c r="B29" s="101" t="s">
        <v>310</v>
      </c>
      <c r="C29" s="113">
        <v>8910</v>
      </c>
      <c r="D29" s="114">
        <v>81</v>
      </c>
      <c r="E29" s="114">
        <v>1137</v>
      </c>
      <c r="F29" s="114">
        <v>4307</v>
      </c>
      <c r="G29" s="114">
        <v>1011</v>
      </c>
      <c r="H29" s="114">
        <v>2374</v>
      </c>
      <c r="I29" s="14"/>
    </row>
    <row r="30" spans="2:9" s="100" customFormat="1" ht="14.1" hidden="1" customHeight="1" outlineLevel="1" x14ac:dyDescent="0.25">
      <c r="B30" s="101" t="s">
        <v>311</v>
      </c>
      <c r="C30" s="113">
        <v>21586</v>
      </c>
      <c r="D30" s="114">
        <v>34</v>
      </c>
      <c r="E30" s="114">
        <v>309</v>
      </c>
      <c r="F30" s="114">
        <v>3709</v>
      </c>
      <c r="G30" s="114">
        <v>5047</v>
      </c>
      <c r="H30" s="114">
        <v>12487</v>
      </c>
      <c r="I30" s="14"/>
    </row>
    <row r="31" spans="2:9" s="100" customFormat="1" ht="14.1" hidden="1" customHeight="1" outlineLevel="1" x14ac:dyDescent="0.25">
      <c r="B31" s="101" t="s">
        <v>312</v>
      </c>
      <c r="C31" s="113">
        <v>3030</v>
      </c>
      <c r="D31" s="114">
        <v>16</v>
      </c>
      <c r="E31" s="114">
        <v>28</v>
      </c>
      <c r="F31" s="114">
        <v>1319</v>
      </c>
      <c r="G31" s="114">
        <v>692</v>
      </c>
      <c r="H31" s="114">
        <v>975</v>
      </c>
      <c r="I31" s="14"/>
    </row>
    <row r="32" spans="2:9" s="100" customFormat="1" ht="14.1" hidden="1" customHeight="1" outlineLevel="1" x14ac:dyDescent="0.25">
      <c r="B32" s="101" t="s">
        <v>313</v>
      </c>
      <c r="C32" s="113">
        <v>5484</v>
      </c>
      <c r="D32" s="114">
        <v>32</v>
      </c>
      <c r="E32" s="114">
        <v>569</v>
      </c>
      <c r="F32" s="114">
        <v>1443</v>
      </c>
      <c r="G32" s="114">
        <v>543</v>
      </c>
      <c r="H32" s="114">
        <v>2897</v>
      </c>
      <c r="I32" s="14"/>
    </row>
    <row r="33" spans="2:9" s="100" customFormat="1" ht="14.1" hidden="1" customHeight="1" outlineLevel="1" x14ac:dyDescent="0.25">
      <c r="B33" s="101" t="s">
        <v>314</v>
      </c>
      <c r="C33" s="113">
        <v>5219</v>
      </c>
      <c r="D33" s="114">
        <v>68</v>
      </c>
      <c r="E33" s="114">
        <v>365</v>
      </c>
      <c r="F33" s="114">
        <v>1140</v>
      </c>
      <c r="G33" s="114">
        <v>735</v>
      </c>
      <c r="H33" s="114">
        <v>2911</v>
      </c>
      <c r="I33" s="14"/>
    </row>
    <row r="34" spans="2:9" s="100" customFormat="1" ht="14.1" hidden="1" customHeight="1" outlineLevel="1" x14ac:dyDescent="0.25">
      <c r="B34" s="101" t="s">
        <v>315</v>
      </c>
      <c r="C34" s="113">
        <v>6892</v>
      </c>
      <c r="D34" s="114">
        <v>84</v>
      </c>
      <c r="E34" s="114">
        <v>858</v>
      </c>
      <c r="F34" s="114">
        <v>1613</v>
      </c>
      <c r="G34" s="114">
        <v>1395</v>
      </c>
      <c r="H34" s="114">
        <v>2942</v>
      </c>
      <c r="I34" s="14"/>
    </row>
    <row r="35" spans="2:9" s="1" customFormat="1" ht="14.1" customHeight="1" collapsed="1" x14ac:dyDescent="0.2">
      <c r="B35" s="102" t="s">
        <v>57</v>
      </c>
      <c r="C35" s="62">
        <v>5305</v>
      </c>
      <c r="D35" s="80">
        <v>89</v>
      </c>
      <c r="E35" s="80">
        <v>414</v>
      </c>
      <c r="F35" s="80">
        <v>917</v>
      </c>
      <c r="G35" s="80" t="s">
        <v>100</v>
      </c>
      <c r="H35" s="80">
        <v>3885</v>
      </c>
    </row>
    <row r="36" spans="2:9" s="1" customFormat="1" ht="14.1" customHeight="1" x14ac:dyDescent="0.2">
      <c r="B36" s="102" t="s">
        <v>58</v>
      </c>
      <c r="C36" s="62">
        <v>14726</v>
      </c>
      <c r="D36" s="80">
        <v>60</v>
      </c>
      <c r="E36" s="80">
        <v>1088</v>
      </c>
      <c r="F36" s="80">
        <v>5296</v>
      </c>
      <c r="G36" s="80">
        <v>3708</v>
      </c>
      <c r="H36" s="80">
        <v>4574</v>
      </c>
    </row>
    <row r="37" spans="2:9" s="1" customFormat="1" ht="14.1" customHeight="1" x14ac:dyDescent="0.2">
      <c r="B37" s="104" t="s">
        <v>49</v>
      </c>
      <c r="C37" s="62">
        <v>30436</v>
      </c>
      <c r="D37" s="80">
        <v>1182</v>
      </c>
      <c r="E37" s="80">
        <v>6531</v>
      </c>
      <c r="F37" s="80">
        <v>11468</v>
      </c>
      <c r="G37" s="80">
        <v>5540</v>
      </c>
      <c r="H37" s="80">
        <v>5715</v>
      </c>
    </row>
    <row r="38" spans="2:9" s="1" customFormat="1" ht="14.1" customHeight="1" x14ac:dyDescent="0.2">
      <c r="B38" s="102" t="s">
        <v>50</v>
      </c>
      <c r="C38" s="62">
        <f>+C39+C40+C41</f>
        <v>171589</v>
      </c>
      <c r="D38" s="80">
        <f t="shared" ref="D38:H38" si="1">+D39+D40+D41</f>
        <v>3805</v>
      </c>
      <c r="E38" s="80">
        <f t="shared" si="1"/>
        <v>17483</v>
      </c>
      <c r="F38" s="80">
        <f t="shared" si="1"/>
        <v>27914</v>
      </c>
      <c r="G38" s="80">
        <f t="shared" si="1"/>
        <v>9589</v>
      </c>
      <c r="H38" s="80">
        <f t="shared" si="1"/>
        <v>112798</v>
      </c>
    </row>
    <row r="39" spans="2:9" s="1" customFormat="1" ht="14.1" hidden="1" customHeight="1" outlineLevel="1" x14ac:dyDescent="0.2">
      <c r="B39" s="101" t="s">
        <v>316</v>
      </c>
      <c r="C39" s="113">
        <v>11354</v>
      </c>
      <c r="D39" s="114">
        <v>582</v>
      </c>
      <c r="E39" s="114">
        <v>2429</v>
      </c>
      <c r="F39" s="114">
        <v>5983</v>
      </c>
      <c r="G39" s="114">
        <v>1944</v>
      </c>
      <c r="H39" s="114">
        <v>416</v>
      </c>
    </row>
    <row r="40" spans="2:9" s="1" customFormat="1" ht="14.1" hidden="1" customHeight="1" outlineLevel="1" x14ac:dyDescent="0.2">
      <c r="B40" s="101" t="s">
        <v>317</v>
      </c>
      <c r="C40" s="113">
        <v>39913</v>
      </c>
      <c r="D40" s="114">
        <v>1282</v>
      </c>
      <c r="E40" s="114">
        <v>8480</v>
      </c>
      <c r="F40" s="114">
        <v>13221</v>
      </c>
      <c r="G40" s="114">
        <v>3682</v>
      </c>
      <c r="H40" s="114">
        <v>13248</v>
      </c>
    </row>
    <row r="41" spans="2:9" s="1" customFormat="1" ht="14.1" hidden="1" customHeight="1" outlineLevel="1" x14ac:dyDescent="0.2">
      <c r="B41" s="101" t="s">
        <v>318</v>
      </c>
      <c r="C41" s="113">
        <v>120322</v>
      </c>
      <c r="D41" s="114">
        <v>1941</v>
      </c>
      <c r="E41" s="114">
        <v>6574</v>
      </c>
      <c r="F41" s="114">
        <v>8710</v>
      </c>
      <c r="G41" s="114">
        <v>3963</v>
      </c>
      <c r="H41" s="114">
        <v>99134</v>
      </c>
    </row>
    <row r="42" spans="2:9" ht="14.1" customHeight="1" collapsed="1" x14ac:dyDescent="0.2">
      <c r="B42" s="10" t="s">
        <v>51</v>
      </c>
      <c r="C42" s="58">
        <v>55111</v>
      </c>
      <c r="D42" s="15">
        <v>482</v>
      </c>
      <c r="E42" s="15">
        <v>3706</v>
      </c>
      <c r="F42" s="15">
        <v>11087</v>
      </c>
      <c r="G42" s="15">
        <v>4746</v>
      </c>
      <c r="H42" s="15">
        <v>35090</v>
      </c>
    </row>
    <row r="43" spans="2:9" ht="14.1" customHeight="1" x14ac:dyDescent="0.2">
      <c r="B43" s="10" t="s">
        <v>52</v>
      </c>
      <c r="C43" s="58">
        <v>37719</v>
      </c>
      <c r="D43" s="15">
        <v>698</v>
      </c>
      <c r="E43" s="15">
        <v>3389</v>
      </c>
      <c r="F43" s="15">
        <v>9844</v>
      </c>
      <c r="G43" s="15">
        <v>3630</v>
      </c>
      <c r="H43" s="15">
        <v>20158</v>
      </c>
    </row>
    <row r="44" spans="2:9" ht="14.1" customHeight="1" x14ac:dyDescent="0.2">
      <c r="B44" s="10" t="s">
        <v>61</v>
      </c>
      <c r="C44" s="58">
        <v>47401</v>
      </c>
      <c r="D44" s="15">
        <v>411</v>
      </c>
      <c r="E44" s="15">
        <v>3260</v>
      </c>
      <c r="F44" s="15">
        <v>10495</v>
      </c>
      <c r="G44" s="15">
        <v>7181</v>
      </c>
      <c r="H44" s="15">
        <v>26054</v>
      </c>
    </row>
    <row r="45" spans="2:9" ht="14.1" customHeight="1" x14ac:dyDescent="0.2">
      <c r="B45" s="10" t="s">
        <v>60</v>
      </c>
      <c r="C45" s="58">
        <v>51926</v>
      </c>
      <c r="D45" s="15">
        <v>328</v>
      </c>
      <c r="E45" s="15">
        <v>2775</v>
      </c>
      <c r="F45" s="15">
        <v>8350</v>
      </c>
      <c r="G45" s="15">
        <v>4530</v>
      </c>
      <c r="H45" s="15">
        <v>35943</v>
      </c>
    </row>
    <row r="46" spans="2:9" ht="14.1" customHeight="1" x14ac:dyDescent="0.2">
      <c r="B46" s="10" t="s">
        <v>59</v>
      </c>
      <c r="C46" s="58">
        <v>3555</v>
      </c>
      <c r="D46" s="15">
        <v>447</v>
      </c>
      <c r="E46" s="15">
        <v>986</v>
      </c>
      <c r="F46" s="15">
        <v>1149</v>
      </c>
      <c r="G46" s="15">
        <v>973</v>
      </c>
      <c r="H46" s="14" t="s">
        <v>100</v>
      </c>
    </row>
    <row r="47" spans="2:9" ht="14.1" customHeight="1" x14ac:dyDescent="0.2">
      <c r="B47" s="10" t="s">
        <v>62</v>
      </c>
      <c r="C47" s="58">
        <v>47569</v>
      </c>
      <c r="D47" s="15">
        <v>2858</v>
      </c>
      <c r="E47" s="15">
        <v>7091</v>
      </c>
      <c r="F47" s="15">
        <v>11562</v>
      </c>
      <c r="G47" s="15">
        <v>9552</v>
      </c>
      <c r="H47" s="15">
        <v>16506</v>
      </c>
    </row>
    <row r="48" spans="2:9" ht="14.1" customHeight="1" x14ac:dyDescent="0.2">
      <c r="B48" s="10" t="s">
        <v>63</v>
      </c>
      <c r="C48" s="58">
        <v>66305</v>
      </c>
      <c r="D48" s="15">
        <v>392</v>
      </c>
      <c r="E48" s="15">
        <v>2595</v>
      </c>
      <c r="F48" s="15">
        <v>7626</v>
      </c>
      <c r="G48" s="15">
        <v>5384</v>
      </c>
      <c r="H48" s="15">
        <v>50308</v>
      </c>
    </row>
    <row r="49" spans="2:8" ht="14.1" customHeight="1" x14ac:dyDescent="0.2">
      <c r="B49" s="10" t="s">
        <v>69</v>
      </c>
      <c r="C49" s="58">
        <v>2376</v>
      </c>
      <c r="D49" s="15">
        <v>6</v>
      </c>
      <c r="E49" s="15">
        <v>652</v>
      </c>
      <c r="F49" s="15">
        <v>886</v>
      </c>
      <c r="G49" s="15">
        <v>832</v>
      </c>
      <c r="H49" s="14" t="s">
        <v>100</v>
      </c>
    </row>
    <row r="50" spans="2:8" ht="14.1" customHeight="1" x14ac:dyDescent="0.2">
      <c r="B50" s="10" t="s">
        <v>64</v>
      </c>
      <c r="C50" s="58">
        <v>11218</v>
      </c>
      <c r="D50" s="15">
        <v>237</v>
      </c>
      <c r="E50" s="15">
        <v>2221</v>
      </c>
      <c r="F50" s="15">
        <v>3875</v>
      </c>
      <c r="G50" s="15">
        <v>943</v>
      </c>
      <c r="H50" s="15">
        <v>3942</v>
      </c>
    </row>
    <row r="51" spans="2:8" ht="14.1" customHeight="1" x14ac:dyDescent="0.2">
      <c r="B51" s="10" t="s">
        <v>65</v>
      </c>
      <c r="C51" s="58">
        <v>58408</v>
      </c>
      <c r="D51" s="15">
        <v>727</v>
      </c>
      <c r="E51" s="15">
        <v>6410</v>
      </c>
      <c r="F51" s="15">
        <v>20216</v>
      </c>
      <c r="G51" s="15">
        <v>7130</v>
      </c>
      <c r="H51" s="15">
        <v>23925</v>
      </c>
    </row>
    <row r="52" spans="2:8" ht="14.1" customHeight="1" x14ac:dyDescent="0.2">
      <c r="B52" s="10" t="s">
        <v>66</v>
      </c>
      <c r="C52" s="58">
        <v>5230</v>
      </c>
      <c r="D52" s="15">
        <v>127</v>
      </c>
      <c r="E52" s="15">
        <v>601</v>
      </c>
      <c r="F52" s="15">
        <v>1954</v>
      </c>
      <c r="G52" s="15">
        <v>2347</v>
      </c>
      <c r="H52" s="15">
        <v>201</v>
      </c>
    </row>
    <row r="53" spans="2:8" ht="14.1" customHeight="1" x14ac:dyDescent="0.2">
      <c r="B53" s="10" t="s">
        <v>67</v>
      </c>
      <c r="C53" s="58">
        <v>7941</v>
      </c>
      <c r="D53" s="15">
        <v>505</v>
      </c>
      <c r="E53" s="15">
        <v>1593</v>
      </c>
      <c r="F53" s="15">
        <v>3183</v>
      </c>
      <c r="G53" s="15">
        <v>951</v>
      </c>
      <c r="H53" s="15">
        <v>1709</v>
      </c>
    </row>
    <row r="54" spans="2:8" ht="14.1" customHeight="1" x14ac:dyDescent="0.2">
      <c r="B54" s="88" t="s">
        <v>68</v>
      </c>
      <c r="C54" s="148" t="s">
        <v>100</v>
      </c>
      <c r="D54" s="147" t="s">
        <v>100</v>
      </c>
      <c r="E54" s="147" t="s">
        <v>100</v>
      </c>
      <c r="F54" s="147" t="s">
        <v>100</v>
      </c>
      <c r="G54" s="147" t="s">
        <v>100</v>
      </c>
      <c r="H54" s="147" t="s">
        <v>100</v>
      </c>
    </row>
  </sheetData>
  <mergeCells count="9">
    <mergeCell ref="B2:H2"/>
    <mergeCell ref="B3:H3"/>
    <mergeCell ref="G4:H4"/>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I54"/>
  <sheetViews>
    <sheetView workbookViewId="0"/>
  </sheetViews>
  <sheetFormatPr defaultColWidth="9.140625" defaultRowHeight="11.25" outlineLevelRow="1" x14ac:dyDescent="0.2"/>
  <cols>
    <col min="1" max="1" width="2.85546875" style="10" customWidth="1"/>
    <col min="2" max="2" width="53.42578125" style="10" customWidth="1"/>
    <col min="3" max="3" width="9.140625" style="135" customWidth="1"/>
    <col min="4" max="7" width="9.140625" style="11" customWidth="1"/>
    <col min="8" max="8" width="10.85546875" style="10" customWidth="1"/>
    <col min="9" max="182" width="9.140625" style="10"/>
    <col min="183" max="183" width="51.140625" style="10" customWidth="1"/>
    <col min="184" max="191" width="9.7109375" style="10" customWidth="1"/>
    <col min="192" max="438" width="9.140625" style="10"/>
    <col min="439" max="439" width="51.140625" style="10" customWidth="1"/>
    <col min="440" max="447" width="9.7109375" style="10" customWidth="1"/>
    <col min="448" max="694" width="9.140625" style="10"/>
    <col min="695" max="695" width="51.140625" style="10" customWidth="1"/>
    <col min="696" max="703" width="9.7109375" style="10" customWidth="1"/>
    <col min="704" max="950" width="9.140625" style="10"/>
    <col min="951" max="951" width="51.140625" style="10" customWidth="1"/>
    <col min="952" max="959" width="9.7109375" style="10" customWidth="1"/>
    <col min="960" max="1206" width="9.140625" style="10"/>
    <col min="1207" max="1207" width="51.140625" style="10" customWidth="1"/>
    <col min="1208" max="1215" width="9.7109375" style="10" customWidth="1"/>
    <col min="1216" max="1462" width="9.140625" style="10"/>
    <col min="1463" max="1463" width="51.140625" style="10" customWidth="1"/>
    <col min="1464" max="1471" width="9.7109375" style="10" customWidth="1"/>
    <col min="1472" max="1718" width="9.140625" style="10"/>
    <col min="1719" max="1719" width="51.140625" style="10" customWidth="1"/>
    <col min="1720" max="1727" width="9.7109375" style="10" customWidth="1"/>
    <col min="1728" max="1974" width="9.140625" style="10"/>
    <col min="1975" max="1975" width="51.140625" style="10" customWidth="1"/>
    <col min="1976" max="1983" width="9.7109375" style="10" customWidth="1"/>
    <col min="1984" max="2230" width="9.140625" style="10"/>
    <col min="2231" max="2231" width="51.140625" style="10" customWidth="1"/>
    <col min="2232" max="2239" width="9.7109375" style="10" customWidth="1"/>
    <col min="2240" max="2486" width="9.140625" style="10"/>
    <col min="2487" max="2487" width="51.140625" style="10" customWidth="1"/>
    <col min="2488" max="2495" width="9.7109375" style="10" customWidth="1"/>
    <col min="2496" max="2742" width="9.140625" style="10"/>
    <col min="2743" max="2743" width="51.140625" style="10" customWidth="1"/>
    <col min="2744" max="2751" width="9.7109375" style="10" customWidth="1"/>
    <col min="2752" max="2998" width="9.140625" style="10"/>
    <col min="2999" max="2999" width="51.140625" style="10" customWidth="1"/>
    <col min="3000" max="3007" width="9.7109375" style="10" customWidth="1"/>
    <col min="3008" max="3254" width="9.140625" style="10"/>
    <col min="3255" max="3255" width="51.140625" style="10" customWidth="1"/>
    <col min="3256" max="3263" width="9.7109375" style="10" customWidth="1"/>
    <col min="3264" max="3510" width="9.140625" style="10"/>
    <col min="3511" max="3511" width="51.140625" style="10" customWidth="1"/>
    <col min="3512" max="3519" width="9.7109375" style="10" customWidth="1"/>
    <col min="3520" max="3766" width="9.140625" style="10"/>
    <col min="3767" max="3767" width="51.140625" style="10" customWidth="1"/>
    <col min="3768" max="3775" width="9.7109375" style="10" customWidth="1"/>
    <col min="3776" max="4022" width="9.140625" style="10"/>
    <col min="4023" max="4023" width="51.140625" style="10" customWidth="1"/>
    <col min="4024" max="4031" width="9.7109375" style="10" customWidth="1"/>
    <col min="4032" max="4278" width="9.140625" style="10"/>
    <col min="4279" max="4279" width="51.140625" style="10" customWidth="1"/>
    <col min="4280" max="4287" width="9.7109375" style="10" customWidth="1"/>
    <col min="4288" max="4534" width="9.140625" style="10"/>
    <col min="4535" max="4535" width="51.140625" style="10" customWidth="1"/>
    <col min="4536" max="4543" width="9.7109375" style="10" customWidth="1"/>
    <col min="4544" max="4790" width="9.140625" style="10"/>
    <col min="4791" max="4791" width="51.140625" style="10" customWidth="1"/>
    <col min="4792" max="4799" width="9.7109375" style="10" customWidth="1"/>
    <col min="4800" max="5046" width="9.140625" style="10"/>
    <col min="5047" max="5047" width="51.140625" style="10" customWidth="1"/>
    <col min="5048" max="5055" width="9.7109375" style="10" customWidth="1"/>
    <col min="5056" max="5302" width="9.140625" style="10"/>
    <col min="5303" max="5303" width="51.140625" style="10" customWidth="1"/>
    <col min="5304" max="5311" width="9.7109375" style="10" customWidth="1"/>
    <col min="5312" max="5558" width="9.140625" style="10"/>
    <col min="5559" max="5559" width="51.140625" style="10" customWidth="1"/>
    <col min="5560" max="5567" width="9.7109375" style="10" customWidth="1"/>
    <col min="5568" max="5814" width="9.140625" style="10"/>
    <col min="5815" max="5815" width="51.140625" style="10" customWidth="1"/>
    <col min="5816" max="5823" width="9.7109375" style="10" customWidth="1"/>
    <col min="5824" max="6070" width="9.140625" style="10"/>
    <col min="6071" max="6071" width="51.140625" style="10" customWidth="1"/>
    <col min="6072" max="6079" width="9.7109375" style="10" customWidth="1"/>
    <col min="6080" max="6326" width="9.140625" style="10"/>
    <col min="6327" max="6327" width="51.140625" style="10" customWidth="1"/>
    <col min="6328" max="6335" width="9.7109375" style="10" customWidth="1"/>
    <col min="6336" max="6582" width="9.140625" style="10"/>
    <col min="6583" max="6583" width="51.140625" style="10" customWidth="1"/>
    <col min="6584" max="6591" width="9.7109375" style="10" customWidth="1"/>
    <col min="6592" max="6838" width="9.140625" style="10"/>
    <col min="6839" max="6839" width="51.140625" style="10" customWidth="1"/>
    <col min="6840" max="6847" width="9.7109375" style="10" customWidth="1"/>
    <col min="6848" max="7094" width="9.140625" style="10"/>
    <col min="7095" max="7095" width="51.140625" style="10" customWidth="1"/>
    <col min="7096" max="7103" width="9.7109375" style="10" customWidth="1"/>
    <col min="7104" max="7350" width="9.140625" style="10"/>
    <col min="7351" max="7351" width="51.140625" style="10" customWidth="1"/>
    <col min="7352" max="7359" width="9.7109375" style="10" customWidth="1"/>
    <col min="7360" max="7606" width="9.140625" style="10"/>
    <col min="7607" max="7607" width="51.140625" style="10" customWidth="1"/>
    <col min="7608" max="7615" width="9.7109375" style="10" customWidth="1"/>
    <col min="7616" max="7862" width="9.140625" style="10"/>
    <col min="7863" max="7863" width="51.140625" style="10" customWidth="1"/>
    <col min="7864" max="7871" width="9.7109375" style="10" customWidth="1"/>
    <col min="7872" max="8118" width="9.140625" style="10"/>
    <col min="8119" max="8119" width="51.140625" style="10" customWidth="1"/>
    <col min="8120" max="8127" width="9.7109375" style="10" customWidth="1"/>
    <col min="8128" max="8374" width="9.140625" style="10"/>
    <col min="8375" max="8375" width="51.140625" style="10" customWidth="1"/>
    <col min="8376" max="8383" width="9.7109375" style="10" customWidth="1"/>
    <col min="8384" max="8630" width="9.140625" style="10"/>
    <col min="8631" max="8631" width="51.140625" style="10" customWidth="1"/>
    <col min="8632" max="8639" width="9.7109375" style="10" customWidth="1"/>
    <col min="8640" max="8886" width="9.140625" style="10"/>
    <col min="8887" max="8887" width="51.140625" style="10" customWidth="1"/>
    <col min="8888" max="8895" width="9.7109375" style="10" customWidth="1"/>
    <col min="8896" max="9142" width="9.140625" style="10"/>
    <col min="9143" max="9143" width="51.140625" style="10" customWidth="1"/>
    <col min="9144" max="9151" width="9.7109375" style="10" customWidth="1"/>
    <col min="9152" max="9398" width="9.140625" style="10"/>
    <col min="9399" max="9399" width="51.140625" style="10" customWidth="1"/>
    <col min="9400" max="9407" width="9.7109375" style="10" customWidth="1"/>
    <col min="9408" max="9654" width="9.140625" style="10"/>
    <col min="9655" max="9655" width="51.140625" style="10" customWidth="1"/>
    <col min="9656" max="9663" width="9.7109375" style="10" customWidth="1"/>
    <col min="9664" max="9910" width="9.140625" style="10"/>
    <col min="9911" max="9911" width="51.140625" style="10" customWidth="1"/>
    <col min="9912" max="9919" width="9.7109375" style="10" customWidth="1"/>
    <col min="9920" max="10166" width="9.140625" style="10"/>
    <col min="10167" max="10167" width="51.140625" style="10" customWidth="1"/>
    <col min="10168" max="10175" width="9.7109375" style="10" customWidth="1"/>
    <col min="10176" max="10422" width="9.140625" style="10"/>
    <col min="10423" max="10423" width="51.140625" style="10" customWidth="1"/>
    <col min="10424" max="10431" width="9.7109375" style="10" customWidth="1"/>
    <col min="10432" max="10678" width="9.140625" style="10"/>
    <col min="10679" max="10679" width="51.140625" style="10" customWidth="1"/>
    <col min="10680" max="10687" width="9.7109375" style="10" customWidth="1"/>
    <col min="10688" max="10934" width="9.140625" style="10"/>
    <col min="10935" max="10935" width="51.140625" style="10" customWidth="1"/>
    <col min="10936" max="10943" width="9.7109375" style="10" customWidth="1"/>
    <col min="10944" max="11190" width="9.140625" style="10"/>
    <col min="11191" max="11191" width="51.140625" style="10" customWidth="1"/>
    <col min="11192" max="11199" width="9.7109375" style="10" customWidth="1"/>
    <col min="11200" max="11446" width="9.140625" style="10"/>
    <col min="11447" max="11447" width="51.140625" style="10" customWidth="1"/>
    <col min="11448" max="11455" width="9.7109375" style="10" customWidth="1"/>
    <col min="11456" max="11702" width="9.140625" style="10"/>
    <col min="11703" max="11703" width="51.140625" style="10" customWidth="1"/>
    <col min="11704" max="11711" width="9.7109375" style="10" customWidth="1"/>
    <col min="11712" max="11958" width="9.140625" style="10"/>
    <col min="11959" max="11959" width="51.140625" style="10" customWidth="1"/>
    <col min="11960" max="11967" width="9.7109375" style="10" customWidth="1"/>
    <col min="11968" max="12214" width="9.140625" style="10"/>
    <col min="12215" max="12215" width="51.140625" style="10" customWidth="1"/>
    <col min="12216" max="12223" width="9.7109375" style="10" customWidth="1"/>
    <col min="12224" max="12470" width="9.140625" style="10"/>
    <col min="12471" max="12471" width="51.140625" style="10" customWidth="1"/>
    <col min="12472" max="12479" width="9.7109375" style="10" customWidth="1"/>
    <col min="12480" max="12726" width="9.140625" style="10"/>
    <col min="12727" max="12727" width="51.140625" style="10" customWidth="1"/>
    <col min="12728" max="12735" width="9.7109375" style="10" customWidth="1"/>
    <col min="12736" max="12982" width="9.140625" style="10"/>
    <col min="12983" max="12983" width="51.140625" style="10" customWidth="1"/>
    <col min="12984" max="12991" width="9.7109375" style="10" customWidth="1"/>
    <col min="12992" max="13238" width="9.140625" style="10"/>
    <col min="13239" max="13239" width="51.140625" style="10" customWidth="1"/>
    <col min="13240" max="13247" width="9.7109375" style="10" customWidth="1"/>
    <col min="13248" max="13494" width="9.140625" style="10"/>
    <col min="13495" max="13495" width="51.140625" style="10" customWidth="1"/>
    <col min="13496" max="13503" width="9.7109375" style="10" customWidth="1"/>
    <col min="13504" max="13750" width="9.140625" style="10"/>
    <col min="13751" max="13751" width="51.140625" style="10" customWidth="1"/>
    <col min="13752" max="13759" width="9.7109375" style="10" customWidth="1"/>
    <col min="13760" max="14006" width="9.140625" style="10"/>
    <col min="14007" max="14007" width="51.140625" style="10" customWidth="1"/>
    <col min="14008" max="14015" width="9.7109375" style="10" customWidth="1"/>
    <col min="14016" max="14262" width="9.140625" style="10"/>
    <col min="14263" max="14263" width="51.140625" style="10" customWidth="1"/>
    <col min="14264" max="14271" width="9.7109375" style="10" customWidth="1"/>
    <col min="14272" max="14518" width="9.140625" style="10"/>
    <col min="14519" max="14519" width="51.140625" style="10" customWidth="1"/>
    <col min="14520" max="14527" width="9.7109375" style="10" customWidth="1"/>
    <col min="14528" max="14774" width="9.140625" style="10"/>
    <col min="14775" max="14775" width="51.140625" style="10" customWidth="1"/>
    <col min="14776" max="14783" width="9.7109375" style="10" customWidth="1"/>
    <col min="14784" max="15030" width="9.140625" style="10"/>
    <col min="15031" max="15031" width="51.140625" style="10" customWidth="1"/>
    <col min="15032" max="15039" width="9.7109375" style="10" customWidth="1"/>
    <col min="15040" max="15286" width="9.140625" style="10"/>
    <col min="15287" max="15287" width="51.140625" style="10" customWidth="1"/>
    <col min="15288" max="15295" width="9.7109375" style="10" customWidth="1"/>
    <col min="15296" max="15542" width="9.140625" style="10"/>
    <col min="15543" max="15543" width="51.140625" style="10" customWidth="1"/>
    <col min="15544" max="15551" width="9.7109375" style="10" customWidth="1"/>
    <col min="15552" max="15798" width="9.140625" style="10"/>
    <col min="15799" max="15799" width="51.140625" style="10" customWidth="1"/>
    <col min="15800" max="15807" width="9.7109375" style="10" customWidth="1"/>
    <col min="15808" max="16054" width="9.140625" style="10"/>
    <col min="16055" max="16055" width="51.140625" style="10" customWidth="1"/>
    <col min="16056" max="16063" width="9.7109375" style="10" customWidth="1"/>
    <col min="16064" max="16384" width="9.140625" style="10"/>
  </cols>
  <sheetData>
    <row r="1" spans="2:9" s="1" customFormat="1" ht="17.25" customHeight="1" x14ac:dyDescent="0.2">
      <c r="B1" s="41"/>
      <c r="C1" s="42"/>
      <c r="D1" s="43"/>
      <c r="H1" s="37" t="s">
        <v>224</v>
      </c>
    </row>
    <row r="2" spans="2:9" s="1" customFormat="1" ht="28.5" customHeight="1" x14ac:dyDescent="0.2">
      <c r="B2" s="168" t="s">
        <v>225</v>
      </c>
      <c r="C2" s="168"/>
      <c r="D2" s="168"/>
      <c r="E2" s="168"/>
      <c r="F2" s="168"/>
      <c r="G2" s="168"/>
      <c r="H2" s="168"/>
    </row>
    <row r="3" spans="2:9" s="1" customFormat="1" ht="15.75" customHeight="1" x14ac:dyDescent="0.2">
      <c r="B3" s="169">
        <v>2023</v>
      </c>
      <c r="C3" s="169"/>
      <c r="D3" s="169"/>
      <c r="E3" s="169"/>
      <c r="F3" s="169"/>
      <c r="G3" s="169"/>
      <c r="H3" s="169"/>
    </row>
    <row r="4" spans="2:9" ht="15" customHeight="1" x14ac:dyDescent="0.2">
      <c r="B4" s="10" t="s">
        <v>115</v>
      </c>
      <c r="H4" s="11" t="s">
        <v>120</v>
      </c>
    </row>
    <row r="5" spans="2:9" ht="18.600000000000001" customHeight="1" x14ac:dyDescent="0.2">
      <c r="B5" s="38" t="s">
        <v>76</v>
      </c>
      <c r="C5" s="171" t="s">
        <v>0</v>
      </c>
      <c r="D5" s="170" t="s">
        <v>54</v>
      </c>
      <c r="E5" s="170" t="s">
        <v>44</v>
      </c>
      <c r="F5" s="170" t="s">
        <v>45</v>
      </c>
      <c r="G5" s="170" t="s">
        <v>55</v>
      </c>
      <c r="H5" s="170" t="s">
        <v>56</v>
      </c>
    </row>
    <row r="6" spans="2:9" ht="15" customHeight="1" x14ac:dyDescent="0.2">
      <c r="B6" s="44" t="s">
        <v>46</v>
      </c>
      <c r="C6" s="188"/>
      <c r="D6" s="172"/>
      <c r="E6" s="172"/>
      <c r="F6" s="172"/>
      <c r="G6" s="172"/>
      <c r="H6" s="172"/>
    </row>
    <row r="7" spans="2:9" s="41" customFormat="1" ht="14.1" customHeight="1" x14ac:dyDescent="0.2">
      <c r="B7" s="41" t="s">
        <v>0</v>
      </c>
      <c r="C7" s="73">
        <f>+'Q36'!C7*1000/'Q38'!C7</f>
        <v>517.01668020856073</v>
      </c>
      <c r="D7" s="73">
        <f>+'Q36'!D7*1000/'Q38'!D7</f>
        <v>457.89598874032322</v>
      </c>
      <c r="E7" s="73">
        <f>+'Q36'!E7*1000/'Q38'!E7</f>
        <v>419.17823955695826</v>
      </c>
      <c r="F7" s="73">
        <f>+'Q36'!F7*1000/'Q38'!F7</f>
        <v>469.07374642645198</v>
      </c>
      <c r="G7" s="73">
        <f>+'Q36'!G7*1000/'Q38'!G7</f>
        <v>534.46396917862069</v>
      </c>
      <c r="H7" s="73">
        <f>+'Q36'!H7*1000/'Q38'!H7</f>
        <v>557.50388312894097</v>
      </c>
    </row>
    <row r="8" spans="2:9" ht="14.1" customHeight="1" x14ac:dyDescent="0.2">
      <c r="B8" s="10" t="s">
        <v>53</v>
      </c>
      <c r="C8" s="73">
        <f>+'Q36'!C8*1000/'Q38'!C8</f>
        <v>232.6303058676653</v>
      </c>
      <c r="D8" s="35">
        <f>+'Q36'!D8*1000/'Q38'!D8</f>
        <v>376.12650602409633</v>
      </c>
      <c r="E8" s="35">
        <f>+'Q36'!E8*1000/'Q38'!E8</f>
        <v>311.63175675675689</v>
      </c>
      <c r="F8" s="35">
        <f>+'Q36'!F8*1000/'Q38'!F8</f>
        <v>291.88754847048682</v>
      </c>
      <c r="G8" s="35">
        <f>+'Q36'!G8*1000/'Q38'!G8</f>
        <v>123.58357771260997</v>
      </c>
      <c r="H8" s="35">
        <f>+'Q36'!H8*1000/'Q38'!H8</f>
        <v>56.351786965662228</v>
      </c>
    </row>
    <row r="9" spans="2:9" ht="14.1" customHeight="1" x14ac:dyDescent="0.2">
      <c r="B9" s="10" t="s">
        <v>47</v>
      </c>
      <c r="C9" s="73">
        <f>+'Q36'!C9*1000/'Q38'!C9</f>
        <v>415.00941306755254</v>
      </c>
      <c r="D9" s="35">
        <f>+'Q36'!D9*1000/'Q38'!D9</f>
        <v>138.60317460317461</v>
      </c>
      <c r="E9" s="35">
        <f>+'Q36'!E9*1000/'Q38'!E9</f>
        <v>189.44182621502202</v>
      </c>
      <c r="F9" s="35">
        <f>+'Q36'!F9*1000/'Q38'!F9</f>
        <v>330.59701492537306</v>
      </c>
      <c r="G9" s="35">
        <f>+'Q36'!G9*1000/'Q38'!G9</f>
        <v>340.54935064935063</v>
      </c>
      <c r="H9" s="35">
        <f>+'Q36'!H9*1000/'Q38'!H9</f>
        <v>643.23148148148152</v>
      </c>
    </row>
    <row r="10" spans="2:9" ht="14.1" customHeight="1" x14ac:dyDescent="0.2">
      <c r="B10" s="10" t="s">
        <v>48</v>
      </c>
      <c r="C10" s="73">
        <f>+'Q36'!C10*1000/'Q38'!C10</f>
        <v>423.37394675784583</v>
      </c>
      <c r="D10" s="35">
        <f>+'Q36'!D10*1000/'Q38'!D10</f>
        <v>381.87181467181472</v>
      </c>
      <c r="E10" s="35">
        <f>+'Q36'!E10*1000/'Q38'!E10</f>
        <v>371.71235263371864</v>
      </c>
      <c r="F10" s="35">
        <f>+'Q36'!F10*1000/'Q38'!F10</f>
        <v>414.36139018691597</v>
      </c>
      <c r="G10" s="35">
        <f>+'Q36'!G10*1000/'Q38'!G10</f>
        <v>418.8423864873763</v>
      </c>
      <c r="H10" s="35">
        <f>+'Q36'!H10*1000/'Q38'!H10</f>
        <v>448.20418825746225</v>
      </c>
    </row>
    <row r="11" spans="2:9" s="100" customFormat="1" ht="14.1" hidden="1" customHeight="1" outlineLevel="1" x14ac:dyDescent="0.25">
      <c r="B11" s="101" t="s">
        <v>292</v>
      </c>
      <c r="C11" s="140">
        <f>+'Q36'!C11*1000/'Q38'!C11</f>
        <v>258.16329524741025</v>
      </c>
      <c r="D11" s="139">
        <f>+'Q36'!D11*1000/'Q38'!D11</f>
        <v>176.02142857142863</v>
      </c>
      <c r="E11" s="139">
        <f>+'Q36'!E11*1000/'Q38'!E11</f>
        <v>273.70431893687726</v>
      </c>
      <c r="F11" s="139">
        <f>+'Q36'!F11*1000/'Q38'!F11</f>
        <v>223.07374664279334</v>
      </c>
      <c r="G11" s="139">
        <f>+'Q36'!G11*1000/'Q38'!G11</f>
        <v>460.20477623166619</v>
      </c>
      <c r="H11" s="139">
        <f>+'Q36'!H11*1000/'Q38'!H11</f>
        <v>134.61910058795485</v>
      </c>
      <c r="I11" s="14"/>
    </row>
    <row r="12" spans="2:9" s="100" customFormat="1" ht="14.1" hidden="1" customHeight="1" outlineLevel="1" x14ac:dyDescent="0.25">
      <c r="B12" s="101" t="s">
        <v>293</v>
      </c>
      <c r="C12" s="140">
        <f>+'Q36'!C12*1000/'Q38'!C12</f>
        <v>654.38389160707573</v>
      </c>
      <c r="D12" s="139">
        <f>+'Q36'!D12*1000/'Q38'!D12</f>
        <v>582.64583333333314</v>
      </c>
      <c r="E12" s="139">
        <f>+'Q36'!E12*1000/'Q38'!E12</f>
        <v>183.40526315789481</v>
      </c>
      <c r="F12" s="139">
        <f>+'Q36'!F12*1000/'Q38'!F12</f>
        <v>768.09576837416478</v>
      </c>
      <c r="G12" s="139">
        <f>+'Q36'!G12*1000/'Q38'!G12</f>
        <v>274.55</v>
      </c>
      <c r="H12" s="139">
        <f>+'Q36'!H12*1000/'Q38'!H12</f>
        <v>759.31648658069014</v>
      </c>
      <c r="I12" s="14"/>
    </row>
    <row r="13" spans="2:9" s="100" customFormat="1" ht="14.1" hidden="1" customHeight="1" outlineLevel="1" x14ac:dyDescent="0.25">
      <c r="B13" s="101" t="s">
        <v>294</v>
      </c>
      <c r="C13" s="140">
        <f>+'Q36'!C13*1000/'Q38'!C13</f>
        <v>1073.5508196721312</v>
      </c>
      <c r="D13" s="164" t="s">
        <v>100</v>
      </c>
      <c r="E13" s="164" t="s">
        <v>100</v>
      </c>
      <c r="F13" s="164" t="s">
        <v>100</v>
      </c>
      <c r="G13" s="139">
        <f>+'Q36'!G13*1000/'Q38'!G13</f>
        <v>1073.5508196721312</v>
      </c>
      <c r="H13" s="164" t="s">
        <v>100</v>
      </c>
      <c r="I13" s="14"/>
    </row>
    <row r="14" spans="2:9" s="100" customFormat="1" ht="14.1" hidden="1" customHeight="1" outlineLevel="1" x14ac:dyDescent="0.25">
      <c r="B14" s="101" t="s">
        <v>295</v>
      </c>
      <c r="C14" s="140">
        <f>+'Q36'!C14*1000/'Q38'!C14</f>
        <v>290.02137433205183</v>
      </c>
      <c r="D14" s="139">
        <f>+'Q36'!D14*1000/'Q38'!D14</f>
        <v>165.35714285714289</v>
      </c>
      <c r="E14" s="139">
        <f>+'Q36'!E14*1000/'Q38'!E14</f>
        <v>504.38525963149067</v>
      </c>
      <c r="F14" s="139">
        <f>+'Q36'!F14*1000/'Q38'!F14</f>
        <v>249.31778169014089</v>
      </c>
      <c r="G14" s="139">
        <f>+'Q36'!G14*1000/'Q38'!G14</f>
        <v>455.98404907975458</v>
      </c>
      <c r="H14" s="139">
        <f>+'Q36'!H14*1000/'Q38'!H14</f>
        <v>235.97327451997924</v>
      </c>
      <c r="I14" s="14"/>
    </row>
    <row r="15" spans="2:9" s="100" customFormat="1" ht="14.1" hidden="1" customHeight="1" outlineLevel="1" x14ac:dyDescent="0.25">
      <c r="B15" s="101" t="s">
        <v>296</v>
      </c>
      <c r="C15" s="140">
        <f>+'Q36'!C15*1000/'Q38'!C15</f>
        <v>535.09685161654591</v>
      </c>
      <c r="D15" s="139">
        <f>+'Q36'!D15*1000/'Q38'!D15</f>
        <v>118.08108108108108</v>
      </c>
      <c r="E15" s="139">
        <f>+'Q36'!E15*1000/'Q38'!E15</f>
        <v>272.48308270676682</v>
      </c>
      <c r="F15" s="139">
        <f>+'Q36'!F15*1000/'Q38'!F15</f>
        <v>513.59351620947621</v>
      </c>
      <c r="G15" s="139">
        <f>+'Q36'!G15*1000/'Q38'!G15</f>
        <v>1526.0395738203958</v>
      </c>
      <c r="H15" s="139">
        <f>+'Q36'!H15*1000/'Q38'!H15</f>
        <v>159.56076555023924</v>
      </c>
      <c r="I15" s="14"/>
    </row>
    <row r="16" spans="2:9" s="100" customFormat="1" ht="14.1" hidden="1" customHeight="1" outlineLevel="1" x14ac:dyDescent="0.25">
      <c r="B16" s="101" t="s">
        <v>297</v>
      </c>
      <c r="C16" s="140">
        <f>+'Q36'!C16*1000/'Q38'!C16</f>
        <v>229.23449508489691</v>
      </c>
      <c r="D16" s="139">
        <f>+'Q36'!D16*1000/'Q38'!D16</f>
        <v>2072.5999999999995</v>
      </c>
      <c r="E16" s="139">
        <f>+'Q36'!E16*1000/'Q38'!E16</f>
        <v>560.47721179624659</v>
      </c>
      <c r="F16" s="139">
        <f>+'Q36'!F16*1000/'Q38'!F16</f>
        <v>206.63335455124124</v>
      </c>
      <c r="G16" s="139">
        <f>+'Q36'!G16*1000/'Q38'!G16</f>
        <v>137.92052980132451</v>
      </c>
      <c r="H16" s="139">
        <f>+'Q36'!H16*1000/'Q38'!H16</f>
        <v>223.93029197080293</v>
      </c>
      <c r="I16" s="14"/>
    </row>
    <row r="17" spans="2:9" s="100" customFormat="1" ht="14.1" hidden="1" customHeight="1" outlineLevel="1" x14ac:dyDescent="0.25">
      <c r="B17" s="101" t="s">
        <v>298</v>
      </c>
      <c r="C17" s="140">
        <f>+'Q36'!C17*1000/'Q38'!C17</f>
        <v>287.62167572204743</v>
      </c>
      <c r="D17" s="139">
        <f>+'Q36'!D17*1000/'Q38'!D17</f>
        <v>202.27380952380958</v>
      </c>
      <c r="E17" s="139">
        <f>+'Q36'!E17*1000/'Q38'!E17</f>
        <v>259.72968490878924</v>
      </c>
      <c r="F17" s="139">
        <f>+'Q36'!F17*1000/'Q38'!F17</f>
        <v>182.68849788204628</v>
      </c>
      <c r="G17" s="139">
        <f>+'Q36'!G17*1000/'Q38'!G17</f>
        <v>431.92315521628507</v>
      </c>
      <c r="H17" s="139">
        <f>+'Q36'!H17*1000/'Q38'!H17</f>
        <v>336.69913589945014</v>
      </c>
      <c r="I17" s="14"/>
    </row>
    <row r="18" spans="2:9" s="100" customFormat="1" ht="14.1" hidden="1" customHeight="1" outlineLevel="1" x14ac:dyDescent="0.25">
      <c r="B18" s="101" t="s">
        <v>299</v>
      </c>
      <c r="C18" s="140">
        <f>+'Q36'!C18*1000/'Q38'!C18</f>
        <v>495.69585168869293</v>
      </c>
      <c r="D18" s="139">
        <f>+'Q36'!D18*1000/'Q38'!D18</f>
        <v>208.4166666666666</v>
      </c>
      <c r="E18" s="139">
        <f>+'Q36'!E18*1000/'Q38'!E18</f>
        <v>299.5466179159049</v>
      </c>
      <c r="F18" s="139">
        <f>+'Q36'!F18*1000/'Q38'!F18</f>
        <v>574.38798407528066</v>
      </c>
      <c r="G18" s="139">
        <f>+'Q36'!G18*1000/'Q38'!G18</f>
        <v>567.41114058355436</v>
      </c>
      <c r="H18" s="139">
        <f>+'Q36'!H18*1000/'Q38'!H18</f>
        <v>306.95678391959797</v>
      </c>
      <c r="I18" s="14"/>
    </row>
    <row r="19" spans="2:9" s="100" customFormat="1" ht="14.1" hidden="1" customHeight="1" outlineLevel="1" x14ac:dyDescent="0.25">
      <c r="B19" s="101" t="s">
        <v>300</v>
      </c>
      <c r="C19" s="140">
        <f>+'Q36'!C19*1000/'Q38'!C19</f>
        <v>538.36503067484671</v>
      </c>
      <c r="D19" s="139">
        <f>+'Q36'!D19*1000/'Q38'!D19</f>
        <v>262.73684210526318</v>
      </c>
      <c r="E19" s="139">
        <f>+'Q36'!E19*1000/'Q38'!E19</f>
        <v>227.45515695067269</v>
      </c>
      <c r="F19" s="139">
        <f>+'Q36'!F19*1000/'Q38'!F19</f>
        <v>1090.0184426229512</v>
      </c>
      <c r="G19" s="139">
        <f>+'Q36'!G19*1000/'Q38'!G19</f>
        <v>176.71686746987953</v>
      </c>
      <c r="H19" s="164" t="s">
        <v>100</v>
      </c>
      <c r="I19" s="14"/>
    </row>
    <row r="20" spans="2:9" s="100" customFormat="1" ht="14.1" hidden="1" customHeight="1" outlineLevel="1" x14ac:dyDescent="0.25">
      <c r="B20" s="101" t="s">
        <v>301</v>
      </c>
      <c r="C20" s="140">
        <f>+'Q36'!C20*1000/'Q38'!C20</f>
        <v>1570.1234234234234</v>
      </c>
      <c r="D20" s="164" t="s">
        <v>100</v>
      </c>
      <c r="E20" s="139">
        <f>+'Q36'!E20*1000/'Q38'!E20</f>
        <v>137.94117647058823</v>
      </c>
      <c r="F20" s="139">
        <f>+'Q36'!F20*1000/'Q38'!F20</f>
        <v>334.52258064516127</v>
      </c>
      <c r="G20" s="164" t="s">
        <v>100</v>
      </c>
      <c r="H20" s="139">
        <f>+'Q36'!H20*1000/'Q38'!H20</f>
        <v>1862.7776548672566</v>
      </c>
      <c r="I20" s="14"/>
    </row>
    <row r="21" spans="2:9" s="100" customFormat="1" ht="14.1" hidden="1" customHeight="1" outlineLevel="1" x14ac:dyDescent="0.25">
      <c r="B21" s="101" t="s">
        <v>302</v>
      </c>
      <c r="C21" s="140">
        <f>+'Q36'!C21*1000/'Q38'!C21</f>
        <v>453.79083530605288</v>
      </c>
      <c r="D21" s="139">
        <f>+'Q36'!D21*1000/'Q38'!D21</f>
        <v>187.74324324324326</v>
      </c>
      <c r="E21" s="139">
        <f>+'Q36'!E21*1000/'Q38'!E21</f>
        <v>704.07524536532185</v>
      </c>
      <c r="F21" s="139">
        <f>+'Q36'!F21*1000/'Q38'!F21</f>
        <v>416.73598553345391</v>
      </c>
      <c r="G21" s="139">
        <f>+'Q36'!G21*1000/'Q38'!G21</f>
        <v>355.1302442078898</v>
      </c>
      <c r="H21" s="139">
        <f>+'Q36'!H21*1000/'Q38'!H21</f>
        <v>543.26381461675578</v>
      </c>
      <c r="I21" s="14"/>
    </row>
    <row r="22" spans="2:9" s="100" customFormat="1" ht="14.1" hidden="1" customHeight="1" outlineLevel="1" x14ac:dyDescent="0.25">
      <c r="B22" s="101" t="s">
        <v>303</v>
      </c>
      <c r="C22" s="140">
        <f>+'Q36'!C22*1000/'Q38'!C22</f>
        <v>537.17774321267007</v>
      </c>
      <c r="D22" s="139">
        <f>+'Q36'!D22*1000/'Q38'!D22</f>
        <v>223.57142857142861</v>
      </c>
      <c r="E22" s="139">
        <f>+'Q36'!E22*1000/'Q38'!E22</f>
        <v>1142.9563492063492</v>
      </c>
      <c r="F22" s="139">
        <f>+'Q36'!F22*1000/'Q38'!F22</f>
        <v>750.37087912087907</v>
      </c>
      <c r="G22" s="139">
        <f>+'Q36'!G22*1000/'Q38'!G22</f>
        <v>577.23513139695717</v>
      </c>
      <c r="H22" s="139">
        <f>+'Q36'!H22*1000/'Q38'!H22</f>
        <v>404.8150337837838</v>
      </c>
      <c r="I22" s="14"/>
    </row>
    <row r="23" spans="2:9" s="100" customFormat="1" ht="14.1" hidden="1" customHeight="1" outlineLevel="1" x14ac:dyDescent="0.25">
      <c r="B23" s="101" t="s">
        <v>304</v>
      </c>
      <c r="C23" s="140">
        <f>+'Q36'!C23*1000/'Q38'!C23</f>
        <v>683.62339806588602</v>
      </c>
      <c r="D23" s="139">
        <f>+'Q36'!D23*1000/'Q38'!D23</f>
        <v>250.79452054794527</v>
      </c>
      <c r="E23" s="139">
        <f>+'Q36'!E23*1000/'Q38'!E23</f>
        <v>351.4990706319706</v>
      </c>
      <c r="F23" s="139">
        <f>+'Q36'!F23*1000/'Q38'!F23</f>
        <v>706.42710682796826</v>
      </c>
      <c r="G23" s="139">
        <f>+'Q36'!G23*1000/'Q38'!G23</f>
        <v>329.49472133562489</v>
      </c>
      <c r="H23" s="139">
        <f>+'Q36'!H23*1000/'Q38'!H23</f>
        <v>1340.1557251908396</v>
      </c>
      <c r="I23" s="14"/>
    </row>
    <row r="24" spans="2:9" s="100" customFormat="1" ht="14.1" hidden="1" customHeight="1" outlineLevel="1" x14ac:dyDescent="0.25">
      <c r="B24" s="101" t="s">
        <v>305</v>
      </c>
      <c r="C24" s="140">
        <f>+'Q36'!C24*1000/'Q38'!C24</f>
        <v>644.85103785103729</v>
      </c>
      <c r="D24" s="139">
        <f>+'Q36'!D24*1000/'Q38'!D24</f>
        <v>309.93548387096769</v>
      </c>
      <c r="E24" s="139">
        <f>+'Q36'!E24*1000/'Q38'!E24</f>
        <v>296.16023007395216</v>
      </c>
      <c r="F24" s="139">
        <f>+'Q36'!F24*1000/'Q38'!F24</f>
        <v>814.18661068346182</v>
      </c>
      <c r="G24" s="139">
        <f>+'Q36'!G24*1000/'Q38'!G24</f>
        <v>809.31736745886656</v>
      </c>
      <c r="H24" s="139">
        <f>+'Q36'!H24*1000/'Q38'!H24</f>
        <v>333.41219096334186</v>
      </c>
      <c r="I24" s="14"/>
    </row>
    <row r="25" spans="2:9" s="100" customFormat="1" ht="14.1" hidden="1" customHeight="1" outlineLevel="1" x14ac:dyDescent="0.25">
      <c r="B25" s="101" t="s">
        <v>306</v>
      </c>
      <c r="C25" s="140">
        <f>+'Q36'!C25*1000/'Q38'!C25</f>
        <v>205.65403141361253</v>
      </c>
      <c r="D25" s="139">
        <f>+'Q36'!D25*1000/'Q38'!D25</f>
        <v>821.25</v>
      </c>
      <c r="E25" s="139">
        <f>+'Q36'!E25*1000/'Q38'!E25</f>
        <v>146.38983050847466</v>
      </c>
      <c r="F25" s="139">
        <f>+'Q36'!F25*1000/'Q38'!F25</f>
        <v>235.15377574370706</v>
      </c>
      <c r="G25" s="139">
        <f>+'Q36'!G25*1000/'Q38'!G25</f>
        <v>227.82369455362152</v>
      </c>
      <c r="H25" s="139">
        <f>+'Q36'!H25*1000/'Q38'!H25</f>
        <v>18.711155378486055</v>
      </c>
      <c r="I25" s="14"/>
    </row>
    <row r="26" spans="2:9" s="100" customFormat="1" ht="14.1" hidden="1" customHeight="1" outlineLevel="1" x14ac:dyDescent="0.25">
      <c r="B26" s="101" t="s">
        <v>307</v>
      </c>
      <c r="C26" s="140">
        <f>+'Q36'!C26*1000/'Q38'!C26</f>
        <v>422.30869404755617</v>
      </c>
      <c r="D26" s="139">
        <f>+'Q36'!D26*1000/'Q38'!D26</f>
        <v>395.1879194630875</v>
      </c>
      <c r="E26" s="139">
        <f>+'Q36'!E26*1000/'Q38'!E26</f>
        <v>354.18267794922912</v>
      </c>
      <c r="F26" s="139">
        <f>+'Q36'!F26*1000/'Q38'!F26</f>
        <v>327.83135815416898</v>
      </c>
      <c r="G26" s="139">
        <f>+'Q36'!G26*1000/'Q38'!G26</f>
        <v>563.21814848762608</v>
      </c>
      <c r="H26" s="139">
        <f>+'Q36'!H26*1000/'Q38'!H26</f>
        <v>720.60088616223584</v>
      </c>
      <c r="I26" s="14"/>
    </row>
    <row r="27" spans="2:9" s="100" customFormat="1" ht="14.1" hidden="1" customHeight="1" outlineLevel="1" x14ac:dyDescent="0.25">
      <c r="B27" s="101" t="s">
        <v>308</v>
      </c>
      <c r="C27" s="140">
        <f>+'Q36'!C27*1000/'Q38'!C27</f>
        <v>347.27115100836187</v>
      </c>
      <c r="D27" s="139">
        <f>+'Q36'!D27*1000/'Q38'!D27</f>
        <v>13.000000000000004</v>
      </c>
      <c r="E27" s="139">
        <f>+'Q36'!E27*1000/'Q38'!E27</f>
        <v>1170.5345622119817</v>
      </c>
      <c r="F27" s="139">
        <f>+'Q36'!F27*1000/'Q38'!F27</f>
        <v>501.17659804983748</v>
      </c>
      <c r="G27" s="139">
        <f>+'Q36'!G27*1000/'Q38'!G27</f>
        <v>348.73849372384939</v>
      </c>
      <c r="H27" s="139">
        <f>+'Q36'!H27*1000/'Q38'!H27</f>
        <v>298.0181203931204</v>
      </c>
      <c r="I27" s="14"/>
    </row>
    <row r="28" spans="2:9" s="100" customFormat="1" ht="14.1" hidden="1" customHeight="1" outlineLevel="1" x14ac:dyDescent="0.25">
      <c r="B28" s="101" t="s">
        <v>309</v>
      </c>
      <c r="C28" s="140">
        <f>+'Q36'!C28*1000/'Q38'!C28</f>
        <v>438.69409709452032</v>
      </c>
      <c r="D28" s="139">
        <f>+'Q36'!D28*1000/'Q38'!D28</f>
        <v>394.91304347826082</v>
      </c>
      <c r="E28" s="139">
        <f>+'Q36'!E28*1000/'Q38'!E28</f>
        <v>358.71559633027516</v>
      </c>
      <c r="F28" s="139">
        <f>+'Q36'!F28*1000/'Q38'!F28</f>
        <v>286.06187499999999</v>
      </c>
      <c r="G28" s="139">
        <f>+'Q36'!G28*1000/'Q38'!G28</f>
        <v>422.86248388483028</v>
      </c>
      <c r="H28" s="139">
        <f>+'Q36'!H28*1000/'Q38'!H28</f>
        <v>487.85696613576619</v>
      </c>
      <c r="I28" s="14"/>
    </row>
    <row r="29" spans="2:9" s="100" customFormat="1" ht="14.1" hidden="1" customHeight="1" outlineLevel="1" x14ac:dyDescent="0.25">
      <c r="B29" s="101" t="s">
        <v>310</v>
      </c>
      <c r="C29" s="140">
        <f>+'Q36'!C29*1000/'Q38'!C29</f>
        <v>451.02469135802534</v>
      </c>
      <c r="D29" s="139">
        <f>+'Q36'!D29*1000/'Q38'!D29</f>
        <v>530.38271604938268</v>
      </c>
      <c r="E29" s="139">
        <f>+'Q36'!E29*1000/'Q38'!E29</f>
        <v>332.83201407211936</v>
      </c>
      <c r="F29" s="139">
        <f>+'Q36'!F29*1000/'Q38'!F29</f>
        <v>429.30229858370097</v>
      </c>
      <c r="G29" s="139">
        <f>+'Q36'!G29*1000/'Q38'!G29</f>
        <v>401.15924826904057</v>
      </c>
      <c r="H29" s="139">
        <f>+'Q36'!H29*1000/'Q38'!H29</f>
        <v>565.56950294860997</v>
      </c>
      <c r="I29" s="14"/>
    </row>
    <row r="30" spans="2:9" s="100" customFormat="1" ht="14.1" hidden="1" customHeight="1" outlineLevel="1" x14ac:dyDescent="0.25">
      <c r="B30" s="101" t="s">
        <v>311</v>
      </c>
      <c r="C30" s="140">
        <f>+'Q36'!C30*1000/'Q38'!C30</f>
        <v>456.94065598072797</v>
      </c>
      <c r="D30" s="139">
        <f>+'Q36'!D30*1000/'Q38'!D30</f>
        <v>246.26470588235293</v>
      </c>
      <c r="E30" s="139">
        <f>+'Q36'!E30*1000/'Q38'!E30</f>
        <v>553.20388349514553</v>
      </c>
      <c r="F30" s="139">
        <f>+'Q36'!F30*1000/'Q38'!F30</f>
        <v>364.66729576705313</v>
      </c>
      <c r="G30" s="139">
        <f>+'Q36'!G30*1000/'Q38'!G30</f>
        <v>198.26649494749356</v>
      </c>
      <c r="H30" s="139">
        <f>+'Q36'!H30*1000/'Q38'!H30</f>
        <v>587.09105469688484</v>
      </c>
      <c r="I30" s="14"/>
    </row>
    <row r="31" spans="2:9" s="100" customFormat="1" ht="14.1" hidden="1" customHeight="1" outlineLevel="1" x14ac:dyDescent="0.25">
      <c r="B31" s="101" t="s">
        <v>312</v>
      </c>
      <c r="C31" s="140">
        <f>+'Q36'!C31*1000/'Q38'!C31</f>
        <v>339.49966996699652</v>
      </c>
      <c r="D31" s="139">
        <f>+'Q36'!D31*1000/'Q38'!D31</f>
        <v>642.87500000000011</v>
      </c>
      <c r="E31" s="139">
        <f>+'Q36'!E31*1000/'Q38'!E31</f>
        <v>254.32142857142858</v>
      </c>
      <c r="F31" s="139">
        <f>+'Q36'!F31*1000/'Q38'!F31</f>
        <v>477.37300985595158</v>
      </c>
      <c r="G31" s="139">
        <f>+'Q36'!G31*1000/'Q38'!G31</f>
        <v>221.10838150289018</v>
      </c>
      <c r="H31" s="139">
        <f>+'Q36'!H31*1000/'Q38'!H31</f>
        <v>234.47692307692307</v>
      </c>
      <c r="I31" s="14"/>
    </row>
    <row r="32" spans="2:9" s="100" customFormat="1" ht="14.1" hidden="1" customHeight="1" outlineLevel="1" x14ac:dyDescent="0.25">
      <c r="B32" s="101" t="s">
        <v>313</v>
      </c>
      <c r="C32" s="140">
        <f>+'Q36'!C32*1000/'Q38'!C32</f>
        <v>164.83388037928501</v>
      </c>
      <c r="D32" s="139">
        <f>+'Q36'!D32*1000/'Q38'!D32</f>
        <v>526.31249999999977</v>
      </c>
      <c r="E32" s="139">
        <f>+'Q36'!E32*1000/'Q38'!E32</f>
        <v>235.18629173989456</v>
      </c>
      <c r="F32" s="139">
        <f>+'Q36'!F32*1000/'Q38'!F32</f>
        <v>184.82051282051287</v>
      </c>
      <c r="G32" s="139">
        <f>+'Q36'!G32*1000/'Q38'!G32</f>
        <v>10.775322283609576</v>
      </c>
      <c r="H32" s="139">
        <f>+'Q36'!H32*1000/'Q38'!H32</f>
        <v>165.94373489817053</v>
      </c>
      <c r="I32" s="14"/>
    </row>
    <row r="33" spans="2:9" s="100" customFormat="1" ht="14.1" hidden="1" customHeight="1" outlineLevel="1" x14ac:dyDescent="0.25">
      <c r="B33" s="101" t="s">
        <v>314</v>
      </c>
      <c r="C33" s="140">
        <f>+'Q36'!C33*1000/'Q38'!C33</f>
        <v>297.36922782142165</v>
      </c>
      <c r="D33" s="139">
        <f>+'Q36'!D33*1000/'Q38'!D33</f>
        <v>724.83823529411768</v>
      </c>
      <c r="E33" s="139">
        <f>+'Q36'!E33*1000/'Q38'!E33</f>
        <v>241.57534246575347</v>
      </c>
      <c r="F33" s="139">
        <f>+'Q36'!F33*1000/'Q38'!F33</f>
        <v>197.26578947368424</v>
      </c>
      <c r="G33" s="139">
        <f>+'Q36'!G33*1000/'Q38'!G33</f>
        <v>89.1891156462585</v>
      </c>
      <c r="H33" s="139">
        <f>+'Q36'!H33*1000/'Q38'!H33</f>
        <v>386.14531088972859</v>
      </c>
      <c r="I33" s="14"/>
    </row>
    <row r="34" spans="2:9" s="100" customFormat="1" ht="14.1" hidden="1" customHeight="1" outlineLevel="1" x14ac:dyDescent="0.25">
      <c r="B34" s="101" t="s">
        <v>315</v>
      </c>
      <c r="C34" s="140">
        <f>+'Q36'!C34*1000/'Q38'!C34</f>
        <v>330.21851421938533</v>
      </c>
      <c r="D34" s="139">
        <f>+'Q36'!D34*1000/'Q38'!D34</f>
        <v>764.46428571428532</v>
      </c>
      <c r="E34" s="139">
        <f>+'Q36'!E34*1000/'Q38'!E34</f>
        <v>454.65268065268077</v>
      </c>
      <c r="F34" s="139">
        <f>+'Q36'!F34*1000/'Q38'!F34</f>
        <v>556.06757594544331</v>
      </c>
      <c r="G34" s="139">
        <f>+'Q36'!G34*1000/'Q38'!G34</f>
        <v>302.80430107526882</v>
      </c>
      <c r="H34" s="139">
        <f>+'Q36'!H34*1000/'Q38'!H34</f>
        <v>170.70360299116248</v>
      </c>
      <c r="I34" s="14"/>
    </row>
    <row r="35" spans="2:9" s="1" customFormat="1" ht="14.1" customHeight="1" collapsed="1" x14ac:dyDescent="0.2">
      <c r="B35" s="102" t="s">
        <v>57</v>
      </c>
      <c r="C35" s="73">
        <f>+'Q36'!C35*1000/'Q38'!C35</f>
        <v>1378.3581526861456</v>
      </c>
      <c r="D35" s="35">
        <f>+'Q36'!D35*1000/'Q38'!D35</f>
        <v>1204.359550561798</v>
      </c>
      <c r="E35" s="35">
        <f>+'Q36'!E35*1000/'Q38'!E35</f>
        <v>582.47826086956536</v>
      </c>
      <c r="F35" s="35">
        <f>+'Q36'!F35*1000/'Q38'!F35</f>
        <v>1130.6826608505999</v>
      </c>
      <c r="G35" s="165" t="s">
        <v>100</v>
      </c>
      <c r="H35" s="35">
        <f>+'Q36'!H35*1000/'Q38'!H35</f>
        <v>1525.6164736164735</v>
      </c>
    </row>
    <row r="36" spans="2:9" s="1" customFormat="1" ht="14.1" customHeight="1" x14ac:dyDescent="0.2">
      <c r="B36" s="102" t="s">
        <v>58</v>
      </c>
      <c r="C36" s="73">
        <f>+'Q36'!C36*1000/'Q38'!C36</f>
        <v>284.1524514464212</v>
      </c>
      <c r="D36" s="35">
        <f>+'Q36'!D36*1000/'Q38'!D36</f>
        <v>337.76666666666665</v>
      </c>
      <c r="E36" s="35">
        <f>+'Q36'!E36*1000/'Q38'!E36</f>
        <v>273.97518382352951</v>
      </c>
      <c r="F36" s="35">
        <f>+'Q36'!F36*1000/'Q38'!F36</f>
        <v>389.01567220543814</v>
      </c>
      <c r="G36" s="35">
        <f>+'Q36'!G36*1000/'Q38'!G36</f>
        <v>299.66612729234089</v>
      </c>
      <c r="H36" s="35">
        <f>+'Q36'!H36*1000/'Q38'!H36</f>
        <v>151.87778749453432</v>
      </c>
    </row>
    <row r="37" spans="2:9" s="1" customFormat="1" ht="14.1" customHeight="1" x14ac:dyDescent="0.2">
      <c r="B37" s="104" t="s">
        <v>49</v>
      </c>
      <c r="C37" s="73">
        <f>+'Q36'!C37*1000/'Q38'!C37</f>
        <v>370.92587725062333</v>
      </c>
      <c r="D37" s="35">
        <f>+'Q36'!D37*1000/'Q38'!D37</f>
        <v>298.21996615905221</v>
      </c>
      <c r="E37" s="35">
        <f>+'Q36'!E37*1000/'Q38'!E37</f>
        <v>305.33700811514336</v>
      </c>
      <c r="F37" s="35">
        <f>+'Q36'!F37*1000/'Q38'!F37</f>
        <v>309.67910708057178</v>
      </c>
      <c r="G37" s="35">
        <f>+'Q36'!G37*1000/'Q38'!G37</f>
        <v>627.63231046931423</v>
      </c>
      <c r="H37" s="35">
        <f>+'Q36'!H37*1000/'Q38'!H37</f>
        <v>334.97200349956256</v>
      </c>
    </row>
    <row r="38" spans="2:9" s="1" customFormat="1" ht="14.1" customHeight="1" x14ac:dyDescent="0.2">
      <c r="B38" s="102" t="s">
        <v>50</v>
      </c>
      <c r="C38" s="73">
        <f>+'Q36'!C38*1000/'Q38'!C38</f>
        <v>412.95699024995781</v>
      </c>
      <c r="D38" s="35">
        <f>+'Q36'!D38*1000/'Q38'!D38</f>
        <v>400.4459921156365</v>
      </c>
      <c r="E38" s="35">
        <f>+'Q36'!E38*1000/'Q38'!E38</f>
        <v>495.16387347709235</v>
      </c>
      <c r="F38" s="35">
        <f>+'Q36'!F38*1000/'Q38'!F38</f>
        <v>585.46152468295463</v>
      </c>
      <c r="G38" s="35">
        <f>+'Q36'!G38*1000/'Q38'!G38</f>
        <v>620.05600166857857</v>
      </c>
      <c r="H38" s="35">
        <f>+'Q36'!H38*1000/'Q38'!H38</f>
        <v>340.34238195712675</v>
      </c>
    </row>
    <row r="39" spans="2:9" s="1" customFormat="1" ht="14.1" hidden="1" customHeight="1" outlineLevel="1" x14ac:dyDescent="0.2">
      <c r="B39" s="101" t="s">
        <v>316</v>
      </c>
      <c r="C39" s="140">
        <f>+'Q36'!C39*1000/'Q38'!C39</f>
        <v>909.42663378545058</v>
      </c>
      <c r="D39" s="139">
        <f>+'Q36'!D39*1000/'Q38'!D39</f>
        <v>438.30068728522303</v>
      </c>
      <c r="E39" s="139">
        <f>+'Q36'!E39*1000/'Q38'!E39</f>
        <v>986.24207492795404</v>
      </c>
      <c r="F39" s="139">
        <f>+'Q36'!F39*1000/'Q38'!F39</f>
        <v>672.28848403810787</v>
      </c>
      <c r="G39" s="139">
        <f>+'Q36'!G39*1000/'Q38'!G39</f>
        <v>1435.8652263374486</v>
      </c>
      <c r="H39" s="139">
        <f>+'Q36'!H39*1000/'Q38'!H39</f>
        <v>2070.5120192307691</v>
      </c>
    </row>
    <row r="40" spans="2:9" s="1" customFormat="1" ht="14.1" hidden="1" customHeight="1" outlineLevel="1" x14ac:dyDescent="0.2">
      <c r="B40" s="101" t="s">
        <v>317</v>
      </c>
      <c r="C40" s="140">
        <f>+'Q36'!C40*1000/'Q38'!C40</f>
        <v>368.92135394482978</v>
      </c>
      <c r="D40" s="139">
        <f>+'Q36'!D40*1000/'Q38'!D40</f>
        <v>485.57566302652015</v>
      </c>
      <c r="E40" s="139">
        <f>+'Q36'!E40*1000/'Q38'!E40</f>
        <v>486.19587264150971</v>
      </c>
      <c r="F40" s="139">
        <f>+'Q36'!F40*1000/'Q38'!F40</f>
        <v>427.08970577112149</v>
      </c>
      <c r="G40" s="139">
        <f>+'Q36'!G40*1000/'Q38'!G40</f>
        <v>418.37398153177622</v>
      </c>
      <c r="H40" s="139">
        <f>+'Q36'!H40*1000/'Q38'!H40</f>
        <v>210.77166364734296</v>
      </c>
    </row>
    <row r="41" spans="2:9" s="1" customFormat="1" ht="14.1" hidden="1" customHeight="1" outlineLevel="1" x14ac:dyDescent="0.2">
      <c r="B41" s="101" t="s">
        <v>318</v>
      </c>
      <c r="C41" s="140">
        <f>+'Q36'!C41*1000/'Q38'!C41</f>
        <v>380.71582088063712</v>
      </c>
      <c r="D41" s="139">
        <f>+'Q36'!D41*1000/'Q38'!D41</f>
        <v>332.86862442040103</v>
      </c>
      <c r="E41" s="139">
        <f>+'Q36'!E41*1000/'Q38'!E41</f>
        <v>325.28551871007045</v>
      </c>
      <c r="F41" s="139">
        <f>+'Q36'!F41*1000/'Q38'!F41</f>
        <v>766.21331802525833</v>
      </c>
      <c r="G41" s="139">
        <f>+'Q36'!G41*1000/'Q38'!G41</f>
        <v>407.25258642442589</v>
      </c>
      <c r="H41" s="139">
        <f>+'Q36'!H41*1000/'Q38'!H41</f>
        <v>350.39748219581571</v>
      </c>
    </row>
    <row r="42" spans="2:9" ht="14.1" customHeight="1" collapsed="1" x14ac:dyDescent="0.2">
      <c r="B42" s="10" t="s">
        <v>51</v>
      </c>
      <c r="C42" s="73">
        <f>+'Q36'!C42*1000/'Q38'!C42</f>
        <v>797.99348587396389</v>
      </c>
      <c r="D42" s="35">
        <f>+'Q36'!D42*1000/'Q38'!D42</f>
        <v>509.93775933609953</v>
      </c>
      <c r="E42" s="35">
        <f>+'Q36'!E42*1000/'Q38'!E42</f>
        <v>354.99298434970308</v>
      </c>
      <c r="F42" s="35">
        <f>+'Q36'!F42*1000/'Q38'!F42</f>
        <v>272.45052764498945</v>
      </c>
      <c r="G42" s="35">
        <f>+'Q36'!G42*1000/'Q38'!G42</f>
        <v>281.99852507374629</v>
      </c>
      <c r="H42" s="35">
        <f>+'Q36'!H42*1000/'Q38'!H42</f>
        <v>1084.576831005985</v>
      </c>
    </row>
    <row r="43" spans="2:9" ht="14.1" customHeight="1" x14ac:dyDescent="0.2">
      <c r="B43" s="10" t="s">
        <v>52</v>
      </c>
      <c r="C43" s="73">
        <f>+'Q36'!C43*1000/'Q38'!C43</f>
        <v>197.47278559876952</v>
      </c>
      <c r="D43" s="35">
        <f>+'Q36'!D43*1000/'Q38'!D43</f>
        <v>386.82521489971413</v>
      </c>
      <c r="E43" s="35">
        <f>+'Q36'!E43*1000/'Q38'!E43</f>
        <v>251.95278843316643</v>
      </c>
      <c r="F43" s="35">
        <f>+'Q36'!F43*1000/'Q38'!F43</f>
        <v>172.19280780170664</v>
      </c>
      <c r="G43" s="35">
        <f>+'Q36'!G43*1000/'Q38'!G43</f>
        <v>216.66253443526168</v>
      </c>
      <c r="H43" s="35">
        <f>+'Q36'!H43*1000/'Q38'!H43</f>
        <v>190.64654231570594</v>
      </c>
    </row>
    <row r="44" spans="2:9" ht="14.1" customHeight="1" x14ac:dyDescent="0.2">
      <c r="B44" s="10" t="s">
        <v>61</v>
      </c>
      <c r="C44" s="73">
        <f>+'Q36'!C44*1000/'Q38'!C44</f>
        <v>1041.3609628488855</v>
      </c>
      <c r="D44" s="35">
        <f>+'Q36'!D44*1000/'Q38'!D44</f>
        <v>667.73965936739614</v>
      </c>
      <c r="E44" s="35">
        <f>+'Q36'!E44*1000/'Q38'!E44</f>
        <v>528.98036809815915</v>
      </c>
      <c r="F44" s="35">
        <f>+'Q36'!F44*1000/'Q38'!F44</f>
        <v>429.77579799904714</v>
      </c>
      <c r="G44" s="35">
        <f>+'Q36'!G44*1000/'Q38'!G44</f>
        <v>407.4063500905167</v>
      </c>
      <c r="H44" s="35">
        <f>+'Q36'!H44*1000/'Q38'!H44</f>
        <v>1532.4538266676905</v>
      </c>
    </row>
    <row r="45" spans="2:9" ht="14.1" customHeight="1" x14ac:dyDescent="0.2">
      <c r="B45" s="10" t="s">
        <v>60</v>
      </c>
      <c r="C45" s="73">
        <f>+'Q36'!C45*1000/'Q38'!C45</f>
        <v>867.7022878711997</v>
      </c>
      <c r="D45" s="35">
        <f>+'Q36'!D45*1000/'Q38'!D45</f>
        <v>643.09451219512164</v>
      </c>
      <c r="E45" s="35">
        <f>+'Q36'!E45*1000/'Q38'!E45</f>
        <v>810.77945945945976</v>
      </c>
      <c r="F45" s="35">
        <f>+'Q36'!F45*1000/'Q38'!F45</f>
        <v>930.7080239520958</v>
      </c>
      <c r="G45" s="35">
        <f>+'Q36'!G45*1000/'Q38'!G45</f>
        <v>683.02362030905078</v>
      </c>
      <c r="H45" s="35">
        <f>+'Q36'!H45*1000/'Q38'!H45</f>
        <v>882.78529894555265</v>
      </c>
    </row>
    <row r="46" spans="2:9" ht="14.1" customHeight="1" x14ac:dyDescent="0.2">
      <c r="B46" s="10" t="s">
        <v>59</v>
      </c>
      <c r="C46" s="73">
        <f>+'Q36'!C46*1000/'Q38'!C46</f>
        <v>468.39662447257308</v>
      </c>
      <c r="D46" s="35">
        <f>+'Q36'!D46*1000/'Q38'!D46</f>
        <v>614.5503355704692</v>
      </c>
      <c r="E46" s="35">
        <f>+'Q36'!E46*1000/'Q38'!E46</f>
        <v>453.74239350912785</v>
      </c>
      <c r="F46" s="35">
        <f>+'Q36'!F46*1000/'Q38'!F46</f>
        <v>390.31070496083538</v>
      </c>
      <c r="G46" s="35">
        <f>+'Q36'!G46*1000/'Q38'!G46</f>
        <v>508.31346351490237</v>
      </c>
      <c r="H46" s="165" t="s">
        <v>100</v>
      </c>
    </row>
    <row r="47" spans="2:9" ht="14.1" customHeight="1" x14ac:dyDescent="0.2">
      <c r="B47" s="10" t="s">
        <v>62</v>
      </c>
      <c r="C47" s="73">
        <f>+'Q36'!C47*1000/'Q38'!C47</f>
        <v>926.85120561710369</v>
      </c>
      <c r="D47" s="35">
        <f>+'Q36'!D47*1000/'Q38'!D47</f>
        <v>520.40587823652811</v>
      </c>
      <c r="E47" s="35">
        <f>+'Q36'!E47*1000/'Q38'!E47</f>
        <v>578.42434071358082</v>
      </c>
      <c r="F47" s="35">
        <f>+'Q36'!F47*1000/'Q38'!F47</f>
        <v>670.63163812489154</v>
      </c>
      <c r="G47" s="35">
        <f>+'Q36'!G47*1000/'Q38'!G47</f>
        <v>1654.3170016750412</v>
      </c>
      <c r="H47" s="35">
        <f>+'Q36'!H47*1000/'Q38'!H47</f>
        <v>905.40282321580037</v>
      </c>
    </row>
    <row r="48" spans="2:9" ht="14.1" customHeight="1" x14ac:dyDescent="0.2">
      <c r="B48" s="10" t="s">
        <v>63</v>
      </c>
      <c r="C48" s="73">
        <f>+'Q36'!C48*1000/'Q38'!C48</f>
        <v>438.51306839604877</v>
      </c>
      <c r="D48" s="35">
        <f>+'Q36'!D48*1000/'Q38'!D48</f>
        <v>418.56887755102053</v>
      </c>
      <c r="E48" s="35">
        <f>+'Q36'!E48*1000/'Q38'!E48</f>
        <v>532.61849710982608</v>
      </c>
      <c r="F48" s="35">
        <f>+'Q36'!F48*1000/'Q38'!F48</f>
        <v>1662.8350380278011</v>
      </c>
      <c r="G48" s="35">
        <f>+'Q36'!G48*1000/'Q38'!G48</f>
        <v>455.20895245170885</v>
      </c>
      <c r="H48" s="35">
        <f>+'Q36'!H48*1000/'Q38'!H48</f>
        <v>246.43714717341177</v>
      </c>
    </row>
    <row r="49" spans="2:8" ht="14.1" customHeight="1" x14ac:dyDescent="0.2">
      <c r="B49" s="10" t="s">
        <v>69</v>
      </c>
      <c r="C49" s="73">
        <f>+'Q36'!C49*1000/'Q38'!C49</f>
        <v>655.88594276094261</v>
      </c>
      <c r="D49" s="35">
        <f>+'Q36'!D49*1000/'Q38'!D49</f>
        <v>228.33333333333334</v>
      </c>
      <c r="E49" s="35">
        <f>+'Q36'!E49*1000/'Q38'!E49</f>
        <v>365.4846625766869</v>
      </c>
      <c r="F49" s="35">
        <f>+'Q36'!F49*1000/'Q38'!F49</f>
        <v>408.67607223476296</v>
      </c>
      <c r="G49" s="35">
        <f>+'Q36'!G49*1000/'Q38'!G49</f>
        <v>1149.7980769230771</v>
      </c>
      <c r="H49" s="165" t="s">
        <v>100</v>
      </c>
    </row>
    <row r="50" spans="2:8" ht="14.1" customHeight="1" x14ac:dyDescent="0.2">
      <c r="B50" s="10" t="s">
        <v>64</v>
      </c>
      <c r="C50" s="73">
        <f>+'Q36'!C50*1000/'Q38'!C50</f>
        <v>344.89570333392726</v>
      </c>
      <c r="D50" s="35">
        <f>+'Q36'!D50*1000/'Q38'!D50</f>
        <v>611.78481012658233</v>
      </c>
      <c r="E50" s="35">
        <f>+'Q36'!E50*1000/'Q38'!E50</f>
        <v>270.2872579918955</v>
      </c>
      <c r="F50" s="35">
        <f>+'Q36'!F50*1000/'Q38'!F50</f>
        <v>402.82812903225823</v>
      </c>
      <c r="G50" s="35">
        <f>+'Q36'!G50*1000/'Q38'!G50</f>
        <v>245.41145281018026</v>
      </c>
      <c r="H50" s="35">
        <f>+'Q36'!H50*1000/'Q38'!H50</f>
        <v>337.73642820903086</v>
      </c>
    </row>
    <row r="51" spans="2:8" ht="14.1" customHeight="1" x14ac:dyDescent="0.2">
      <c r="B51" s="10" t="s">
        <v>65</v>
      </c>
      <c r="C51" s="73">
        <f>+'Q36'!C51*1000/'Q38'!C51</f>
        <v>261.55468428982391</v>
      </c>
      <c r="D51" s="35">
        <f>+'Q36'!D51*1000/'Q38'!D51</f>
        <v>609.65474552957357</v>
      </c>
      <c r="E51" s="35">
        <f>+'Q36'!E51*1000/'Q38'!E51</f>
        <v>250.88065522620875</v>
      </c>
      <c r="F51" s="35">
        <f>+'Q36'!F51*1000/'Q38'!F51</f>
        <v>189.00395726157478</v>
      </c>
      <c r="G51" s="35">
        <f>+'Q36'!G51*1000/'Q38'!G51</f>
        <v>145.31458625525948</v>
      </c>
      <c r="H51" s="35">
        <f>+'Q36'!H51*1000/'Q38'!H51</f>
        <v>349.78160919540232</v>
      </c>
    </row>
    <row r="52" spans="2:8" ht="14.1" customHeight="1" x14ac:dyDescent="0.2">
      <c r="B52" s="10" t="s">
        <v>66</v>
      </c>
      <c r="C52" s="73">
        <f>+'Q36'!C52*1000/'Q38'!C52</f>
        <v>465.41128107074519</v>
      </c>
      <c r="D52" s="35">
        <f>+'Q36'!D52*1000/'Q38'!D52</f>
        <v>604.07874015748041</v>
      </c>
      <c r="E52" s="35">
        <f>+'Q36'!E52*1000/'Q38'!E52</f>
        <v>782.16306156405949</v>
      </c>
      <c r="F52" s="35">
        <f>+'Q36'!F52*1000/'Q38'!F52</f>
        <v>348.89815762538387</v>
      </c>
      <c r="G52" s="35">
        <f>+'Q36'!G52*1000/'Q38'!G52</f>
        <v>460.21772475500632</v>
      </c>
      <c r="H52" s="35">
        <f>+'Q36'!H52*1000/'Q38'!H52</f>
        <v>624.00497512437812</v>
      </c>
    </row>
    <row r="53" spans="2:8" ht="14.1" customHeight="1" x14ac:dyDescent="0.2">
      <c r="B53" s="10" t="s">
        <v>67</v>
      </c>
      <c r="C53" s="73">
        <f>+'Q36'!C53*1000/'Q38'!C53</f>
        <v>256.9579398060697</v>
      </c>
      <c r="D53" s="35">
        <f>+'Q36'!D53*1000/'Q38'!D53</f>
        <v>433.495049504951</v>
      </c>
      <c r="E53" s="35">
        <f>+'Q36'!E53*1000/'Q38'!E53</f>
        <v>272.59698681732596</v>
      </c>
      <c r="F53" s="35">
        <f>+'Q36'!F53*1000/'Q38'!F53</f>
        <v>214.37763116556701</v>
      </c>
      <c r="G53" s="35">
        <f>+'Q36'!G53*1000/'Q38'!G53</f>
        <v>98.21135646687695</v>
      </c>
      <c r="H53" s="35">
        <f>+'Q36'!H53*1000/'Q38'!H53</f>
        <v>357.85722644821533</v>
      </c>
    </row>
    <row r="54" spans="2:8" ht="14.1" customHeight="1" x14ac:dyDescent="0.2">
      <c r="B54" s="88" t="s">
        <v>68</v>
      </c>
      <c r="C54" s="167" t="s">
        <v>100</v>
      </c>
      <c r="D54" s="166" t="s">
        <v>100</v>
      </c>
      <c r="E54" s="166" t="s">
        <v>100</v>
      </c>
      <c r="F54" s="166" t="s">
        <v>100</v>
      </c>
      <c r="G54" s="166" t="s">
        <v>100</v>
      </c>
      <c r="H54" s="166" t="s">
        <v>100</v>
      </c>
    </row>
  </sheetData>
  <mergeCells count="8">
    <mergeCell ref="B2:H2"/>
    <mergeCell ref="B3:H3"/>
    <mergeCell ref="C5:C6"/>
    <mergeCell ref="D5:D6"/>
    <mergeCell ref="E5:E6"/>
    <mergeCell ref="F5:F6"/>
    <mergeCell ref="G5:G6"/>
    <mergeCell ref="H5:H6"/>
  </mergeCells>
  <printOptions horizontalCentered="1"/>
  <pageMargins left="0.15748031496062992" right="0.15748031496062992" top="0.98425196850393704" bottom="0.19685039370078741"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7"/>
  <sheetViews>
    <sheetView workbookViewId="0"/>
  </sheetViews>
  <sheetFormatPr defaultColWidth="9.140625" defaultRowHeight="12.75" outlineLevelRow="1" x14ac:dyDescent="0.2"/>
  <cols>
    <col min="1" max="1" width="3" style="1" customWidth="1"/>
    <col min="2" max="2" width="61.85546875" style="103" customWidth="1"/>
    <col min="3" max="5" width="11.85546875" style="3" customWidth="1"/>
    <col min="6" max="133" width="9.140625" style="1"/>
    <col min="134" max="134" width="51.140625" style="1" customWidth="1"/>
    <col min="135" max="142" width="9.7109375" style="1" customWidth="1"/>
    <col min="143" max="389" width="9.140625" style="1"/>
    <col min="390" max="390" width="51.140625" style="1" customWidth="1"/>
    <col min="391" max="398" width="9.7109375" style="1" customWidth="1"/>
    <col min="399" max="645" width="9.140625" style="1"/>
    <col min="646" max="646" width="51.140625" style="1" customWidth="1"/>
    <col min="647" max="654" width="9.7109375" style="1" customWidth="1"/>
    <col min="655" max="901" width="9.140625" style="1"/>
    <col min="902" max="902" width="51.140625" style="1" customWidth="1"/>
    <col min="903" max="910" width="9.7109375" style="1" customWidth="1"/>
    <col min="911" max="1157" width="9.140625" style="1"/>
    <col min="1158" max="1158" width="51.140625" style="1" customWidth="1"/>
    <col min="1159" max="1166" width="9.7109375" style="1" customWidth="1"/>
    <col min="1167" max="1413" width="9.140625" style="1"/>
    <col min="1414" max="1414" width="51.140625" style="1" customWidth="1"/>
    <col min="1415" max="1422" width="9.7109375" style="1" customWidth="1"/>
    <col min="1423" max="1669" width="9.140625" style="1"/>
    <col min="1670" max="1670" width="51.140625" style="1" customWidth="1"/>
    <col min="1671" max="1678" width="9.7109375" style="1" customWidth="1"/>
    <col min="1679" max="1925" width="9.140625" style="1"/>
    <col min="1926" max="1926" width="51.140625" style="1" customWidth="1"/>
    <col min="1927" max="1934" width="9.7109375" style="1" customWidth="1"/>
    <col min="1935" max="2181" width="9.140625" style="1"/>
    <col min="2182" max="2182" width="51.140625" style="1" customWidth="1"/>
    <col min="2183" max="2190" width="9.7109375" style="1" customWidth="1"/>
    <col min="2191" max="2437" width="9.140625" style="1"/>
    <col min="2438" max="2438" width="51.140625" style="1" customWidth="1"/>
    <col min="2439" max="2446" width="9.7109375" style="1" customWidth="1"/>
    <col min="2447" max="2693" width="9.140625" style="1"/>
    <col min="2694" max="2694" width="51.140625" style="1" customWidth="1"/>
    <col min="2695" max="2702" width="9.7109375" style="1" customWidth="1"/>
    <col min="2703" max="2949" width="9.140625" style="1"/>
    <col min="2950" max="2950" width="51.140625" style="1" customWidth="1"/>
    <col min="2951" max="2958" width="9.7109375" style="1" customWidth="1"/>
    <col min="2959" max="3205" width="9.140625" style="1"/>
    <col min="3206" max="3206" width="51.140625" style="1" customWidth="1"/>
    <col min="3207" max="3214" width="9.7109375" style="1" customWidth="1"/>
    <col min="3215" max="3461" width="9.140625" style="1"/>
    <col min="3462" max="3462" width="51.140625" style="1" customWidth="1"/>
    <col min="3463" max="3470" width="9.7109375" style="1" customWidth="1"/>
    <col min="3471" max="3717" width="9.140625" style="1"/>
    <col min="3718" max="3718" width="51.140625" style="1" customWidth="1"/>
    <col min="3719" max="3726" width="9.7109375" style="1" customWidth="1"/>
    <col min="3727" max="3973" width="9.140625" style="1"/>
    <col min="3974" max="3974" width="51.140625" style="1" customWidth="1"/>
    <col min="3975" max="3982" width="9.7109375" style="1" customWidth="1"/>
    <col min="3983" max="4229" width="9.140625" style="1"/>
    <col min="4230" max="4230" width="51.140625" style="1" customWidth="1"/>
    <col min="4231" max="4238" width="9.7109375" style="1" customWidth="1"/>
    <col min="4239" max="4485" width="9.140625" style="1"/>
    <col min="4486" max="4486" width="51.140625" style="1" customWidth="1"/>
    <col min="4487" max="4494" width="9.7109375" style="1" customWidth="1"/>
    <col min="4495" max="4741" width="9.140625" style="1"/>
    <col min="4742" max="4742" width="51.140625" style="1" customWidth="1"/>
    <col min="4743" max="4750" width="9.7109375" style="1" customWidth="1"/>
    <col min="4751" max="4997" width="9.140625" style="1"/>
    <col min="4998" max="4998" width="51.140625" style="1" customWidth="1"/>
    <col min="4999" max="5006" width="9.7109375" style="1" customWidth="1"/>
    <col min="5007" max="5253" width="9.140625" style="1"/>
    <col min="5254" max="5254" width="51.140625" style="1" customWidth="1"/>
    <col min="5255" max="5262" width="9.7109375" style="1" customWidth="1"/>
    <col min="5263" max="5509" width="9.140625" style="1"/>
    <col min="5510" max="5510" width="51.140625" style="1" customWidth="1"/>
    <col min="5511" max="5518" width="9.7109375" style="1" customWidth="1"/>
    <col min="5519" max="5765" width="9.140625" style="1"/>
    <col min="5766" max="5766" width="51.140625" style="1" customWidth="1"/>
    <col min="5767" max="5774" width="9.7109375" style="1" customWidth="1"/>
    <col min="5775" max="6021" width="9.140625" style="1"/>
    <col min="6022" max="6022" width="51.140625" style="1" customWidth="1"/>
    <col min="6023" max="6030" width="9.7109375" style="1" customWidth="1"/>
    <col min="6031" max="6277" width="9.140625" style="1"/>
    <col min="6278" max="6278" width="51.140625" style="1" customWidth="1"/>
    <col min="6279" max="6286" width="9.7109375" style="1" customWidth="1"/>
    <col min="6287" max="6533" width="9.140625" style="1"/>
    <col min="6534" max="6534" width="51.140625" style="1" customWidth="1"/>
    <col min="6535" max="6542" width="9.7109375" style="1" customWidth="1"/>
    <col min="6543" max="6789" width="9.140625" style="1"/>
    <col min="6790" max="6790" width="51.140625" style="1" customWidth="1"/>
    <col min="6791" max="6798" width="9.7109375" style="1" customWidth="1"/>
    <col min="6799" max="7045" width="9.140625" style="1"/>
    <col min="7046" max="7046" width="51.140625" style="1" customWidth="1"/>
    <col min="7047" max="7054" width="9.7109375" style="1" customWidth="1"/>
    <col min="7055" max="7301" width="9.140625" style="1"/>
    <col min="7302" max="7302" width="51.140625" style="1" customWidth="1"/>
    <col min="7303" max="7310" width="9.7109375" style="1" customWidth="1"/>
    <col min="7311" max="7557" width="9.140625" style="1"/>
    <col min="7558" max="7558" width="51.140625" style="1" customWidth="1"/>
    <col min="7559" max="7566" width="9.7109375" style="1" customWidth="1"/>
    <col min="7567" max="7813" width="9.140625" style="1"/>
    <col min="7814" max="7814" width="51.140625" style="1" customWidth="1"/>
    <col min="7815" max="7822" width="9.7109375" style="1" customWidth="1"/>
    <col min="7823" max="8069" width="9.140625" style="1"/>
    <col min="8070" max="8070" width="51.140625" style="1" customWidth="1"/>
    <col min="8071" max="8078" width="9.7109375" style="1" customWidth="1"/>
    <col min="8079" max="8325" width="9.140625" style="1"/>
    <col min="8326" max="8326" width="51.140625" style="1" customWidth="1"/>
    <col min="8327" max="8334" width="9.7109375" style="1" customWidth="1"/>
    <col min="8335" max="8581" width="9.140625" style="1"/>
    <col min="8582" max="8582" width="51.140625" style="1" customWidth="1"/>
    <col min="8583" max="8590" width="9.7109375" style="1" customWidth="1"/>
    <col min="8591" max="8837" width="9.140625" style="1"/>
    <col min="8838" max="8838" width="51.140625" style="1" customWidth="1"/>
    <col min="8839" max="8846" width="9.7109375" style="1" customWidth="1"/>
    <col min="8847" max="9093" width="9.140625" style="1"/>
    <col min="9094" max="9094" width="51.140625" style="1" customWidth="1"/>
    <col min="9095" max="9102" width="9.7109375" style="1" customWidth="1"/>
    <col min="9103" max="9349" width="9.140625" style="1"/>
    <col min="9350" max="9350" width="51.140625" style="1" customWidth="1"/>
    <col min="9351" max="9358" width="9.7109375" style="1" customWidth="1"/>
    <col min="9359" max="9605" width="9.140625" style="1"/>
    <col min="9606" max="9606" width="51.140625" style="1" customWidth="1"/>
    <col min="9607" max="9614" width="9.7109375" style="1" customWidth="1"/>
    <col min="9615" max="9861" width="9.140625" style="1"/>
    <col min="9862" max="9862" width="51.140625" style="1" customWidth="1"/>
    <col min="9863" max="9870" width="9.7109375" style="1" customWidth="1"/>
    <col min="9871" max="10117" width="9.140625" style="1"/>
    <col min="10118" max="10118" width="51.140625" style="1" customWidth="1"/>
    <col min="10119" max="10126" width="9.7109375" style="1" customWidth="1"/>
    <col min="10127" max="10373" width="9.140625" style="1"/>
    <col min="10374" max="10374" width="51.140625" style="1" customWidth="1"/>
    <col min="10375" max="10382" width="9.7109375" style="1" customWidth="1"/>
    <col min="10383" max="10629" width="9.140625" style="1"/>
    <col min="10630" max="10630" width="51.140625" style="1" customWidth="1"/>
    <col min="10631" max="10638" width="9.7109375" style="1" customWidth="1"/>
    <col min="10639" max="10885" width="9.140625" style="1"/>
    <col min="10886" max="10886" width="51.140625" style="1" customWidth="1"/>
    <col min="10887" max="10894" width="9.7109375" style="1" customWidth="1"/>
    <col min="10895" max="11141" width="9.140625" style="1"/>
    <col min="11142" max="11142" width="51.140625" style="1" customWidth="1"/>
    <col min="11143" max="11150" width="9.7109375" style="1" customWidth="1"/>
    <col min="11151" max="11397" width="9.140625" style="1"/>
    <col min="11398" max="11398" width="51.140625" style="1" customWidth="1"/>
    <col min="11399" max="11406" width="9.7109375" style="1" customWidth="1"/>
    <col min="11407" max="11653" width="9.140625" style="1"/>
    <col min="11654" max="11654" width="51.140625" style="1" customWidth="1"/>
    <col min="11655" max="11662" width="9.7109375" style="1" customWidth="1"/>
    <col min="11663" max="11909" width="9.140625" style="1"/>
    <col min="11910" max="11910" width="51.140625" style="1" customWidth="1"/>
    <col min="11911" max="11918" width="9.7109375" style="1" customWidth="1"/>
    <col min="11919" max="12165" width="9.140625" style="1"/>
    <col min="12166" max="12166" width="51.140625" style="1" customWidth="1"/>
    <col min="12167" max="12174" width="9.7109375" style="1" customWidth="1"/>
    <col min="12175" max="12421" width="9.140625" style="1"/>
    <col min="12422" max="12422" width="51.140625" style="1" customWidth="1"/>
    <col min="12423" max="12430" width="9.7109375" style="1" customWidth="1"/>
    <col min="12431" max="12677" width="9.140625" style="1"/>
    <col min="12678" max="12678" width="51.140625" style="1" customWidth="1"/>
    <col min="12679" max="12686" width="9.7109375" style="1" customWidth="1"/>
    <col min="12687" max="12933" width="9.140625" style="1"/>
    <col min="12934" max="12934" width="51.140625" style="1" customWidth="1"/>
    <col min="12935" max="12942" width="9.7109375" style="1" customWidth="1"/>
    <col min="12943" max="13189" width="9.140625" style="1"/>
    <col min="13190" max="13190" width="51.140625" style="1" customWidth="1"/>
    <col min="13191" max="13198" width="9.7109375" style="1" customWidth="1"/>
    <col min="13199" max="13445" width="9.140625" style="1"/>
    <col min="13446" max="13446" width="51.140625" style="1" customWidth="1"/>
    <col min="13447" max="13454" width="9.7109375" style="1" customWidth="1"/>
    <col min="13455" max="13701" width="9.140625" style="1"/>
    <col min="13702" max="13702" width="51.140625" style="1" customWidth="1"/>
    <col min="13703" max="13710" width="9.7109375" style="1" customWidth="1"/>
    <col min="13711" max="13957" width="9.140625" style="1"/>
    <col min="13958" max="13958" width="51.140625" style="1" customWidth="1"/>
    <col min="13959" max="13966" width="9.7109375" style="1" customWidth="1"/>
    <col min="13967" max="14213" width="9.140625" style="1"/>
    <col min="14214" max="14214" width="51.140625" style="1" customWidth="1"/>
    <col min="14215" max="14222" width="9.7109375" style="1" customWidth="1"/>
    <col min="14223" max="14469" width="9.140625" style="1"/>
    <col min="14470" max="14470" width="51.140625" style="1" customWidth="1"/>
    <col min="14471" max="14478" width="9.7109375" style="1" customWidth="1"/>
    <col min="14479" max="14725" width="9.140625" style="1"/>
    <col min="14726" max="14726" width="51.140625" style="1" customWidth="1"/>
    <col min="14727" max="14734" width="9.7109375" style="1" customWidth="1"/>
    <col min="14735" max="14981" width="9.140625" style="1"/>
    <col min="14982" max="14982" width="51.140625" style="1" customWidth="1"/>
    <col min="14983" max="14990" width="9.7109375" style="1" customWidth="1"/>
    <col min="14991" max="15237" width="9.140625" style="1"/>
    <col min="15238" max="15238" width="51.140625" style="1" customWidth="1"/>
    <col min="15239" max="15246" width="9.7109375" style="1" customWidth="1"/>
    <col min="15247" max="15493" width="9.140625" style="1"/>
    <col min="15494" max="15494" width="51.140625" style="1" customWidth="1"/>
    <col min="15495" max="15502" width="9.7109375" style="1" customWidth="1"/>
    <col min="15503" max="15749" width="9.140625" style="1"/>
    <col min="15750" max="15750" width="51.140625" style="1" customWidth="1"/>
    <col min="15751" max="15758" width="9.7109375" style="1" customWidth="1"/>
    <col min="15759" max="16005" width="9.140625" style="1"/>
    <col min="16006" max="16006" width="51.140625" style="1" customWidth="1"/>
    <col min="16007" max="16014" width="9.7109375" style="1" customWidth="1"/>
    <col min="16015" max="16384" width="9.140625" style="1"/>
  </cols>
  <sheetData>
    <row r="1" spans="2:9" ht="17.25" customHeight="1" x14ac:dyDescent="0.2">
      <c r="B1" s="107"/>
      <c r="C1" s="42"/>
      <c r="D1" s="43"/>
      <c r="E1" s="37" t="s">
        <v>140</v>
      </c>
      <c r="F1" s="43"/>
    </row>
    <row r="2" spans="2:9" ht="27.75" customHeight="1" x14ac:dyDescent="0.2">
      <c r="B2" s="168" t="s">
        <v>141</v>
      </c>
      <c r="C2" s="168"/>
      <c r="D2" s="168"/>
      <c r="E2" s="168"/>
    </row>
    <row r="3" spans="2:9" ht="15.75" customHeight="1" x14ac:dyDescent="0.2">
      <c r="B3" s="169">
        <v>2023</v>
      </c>
      <c r="C3" s="169"/>
      <c r="D3" s="169"/>
      <c r="E3" s="169"/>
    </row>
    <row r="4" spans="2:9" ht="15" customHeight="1" x14ac:dyDescent="0.2">
      <c r="B4" s="104" t="s">
        <v>115</v>
      </c>
      <c r="C4" s="11"/>
      <c r="D4" s="16"/>
      <c r="E4" s="11"/>
    </row>
    <row r="5" spans="2:9" ht="15" customHeight="1" x14ac:dyDescent="0.2">
      <c r="B5" s="38" t="s">
        <v>15</v>
      </c>
      <c r="C5" s="170" t="s">
        <v>0</v>
      </c>
      <c r="D5" s="170" t="s">
        <v>95</v>
      </c>
      <c r="E5" s="170" t="s">
        <v>96</v>
      </c>
    </row>
    <row r="6" spans="2:9" ht="15" customHeight="1" x14ac:dyDescent="0.2">
      <c r="B6" s="105" t="s">
        <v>46</v>
      </c>
      <c r="C6" s="172"/>
      <c r="D6" s="172" t="s">
        <v>10</v>
      </c>
      <c r="E6" s="172" t="s">
        <v>11</v>
      </c>
    </row>
    <row r="7" spans="2:9" ht="14.1" customHeight="1" x14ac:dyDescent="0.2">
      <c r="B7" s="107" t="s">
        <v>0</v>
      </c>
      <c r="C7" s="40">
        <v>3295853</v>
      </c>
      <c r="D7" s="40">
        <v>1742549</v>
      </c>
      <c r="E7" s="40">
        <v>1553304</v>
      </c>
    </row>
    <row r="8" spans="2:9" ht="14.1" customHeight="1" x14ac:dyDescent="0.2">
      <c r="B8" s="104" t="s">
        <v>53</v>
      </c>
      <c r="C8" s="58">
        <v>77364</v>
      </c>
      <c r="D8" s="15">
        <v>56998</v>
      </c>
      <c r="E8" s="15">
        <v>20366</v>
      </c>
    </row>
    <row r="9" spans="2:9" ht="14.1" customHeight="1" x14ac:dyDescent="0.2">
      <c r="B9" s="104" t="s">
        <v>47</v>
      </c>
      <c r="C9" s="58">
        <v>9208</v>
      </c>
      <c r="D9" s="15">
        <v>8058</v>
      </c>
      <c r="E9" s="15">
        <v>1150</v>
      </c>
    </row>
    <row r="10" spans="2:9" ht="14.1" customHeight="1" x14ac:dyDescent="0.2">
      <c r="B10" s="104" t="s">
        <v>48</v>
      </c>
      <c r="C10" s="59">
        <f>+SUM(C11:C34)</f>
        <v>650185</v>
      </c>
      <c r="D10" s="14">
        <f>+SUM(D11:D34)</f>
        <v>379888</v>
      </c>
      <c r="E10" s="14">
        <f t="shared" ref="E10" si="0">+SUM(E11:E34)</f>
        <v>270297</v>
      </c>
    </row>
    <row r="11" spans="2:9" s="100" customFormat="1" ht="14.1" hidden="1" customHeight="1" outlineLevel="1" x14ac:dyDescent="0.25">
      <c r="B11" s="101" t="s">
        <v>292</v>
      </c>
      <c r="C11" s="111">
        <v>80232</v>
      </c>
      <c r="D11" s="112">
        <v>39541</v>
      </c>
      <c r="E11" s="112">
        <v>40691</v>
      </c>
      <c r="F11" s="14"/>
      <c r="G11" s="14"/>
      <c r="H11" s="14"/>
      <c r="I11" s="14"/>
    </row>
    <row r="12" spans="2:9" s="100" customFormat="1" ht="14.1" hidden="1" customHeight="1" outlineLevel="1" x14ac:dyDescent="0.25">
      <c r="B12" s="101" t="s">
        <v>293</v>
      </c>
      <c r="C12" s="111">
        <v>14290</v>
      </c>
      <c r="D12" s="112">
        <v>8529</v>
      </c>
      <c r="E12" s="112">
        <v>5761</v>
      </c>
      <c r="F12" s="14"/>
      <c r="G12" s="14"/>
      <c r="H12" s="14"/>
      <c r="I12" s="14"/>
    </row>
    <row r="13" spans="2:9" s="100" customFormat="1" ht="14.1" hidden="1" customHeight="1" outlineLevel="1" x14ac:dyDescent="0.25">
      <c r="B13" s="101" t="s">
        <v>294</v>
      </c>
      <c r="C13" s="111">
        <v>455</v>
      </c>
      <c r="D13" s="112">
        <v>373</v>
      </c>
      <c r="E13" s="112">
        <v>82</v>
      </c>
      <c r="F13" s="14"/>
      <c r="G13" s="14"/>
      <c r="H13" s="14"/>
      <c r="I13" s="14"/>
    </row>
    <row r="14" spans="2:9" s="100" customFormat="1" ht="14.1" hidden="1" customHeight="1" outlineLevel="1" x14ac:dyDescent="0.25">
      <c r="B14" s="101" t="s">
        <v>295</v>
      </c>
      <c r="C14" s="111">
        <v>40902</v>
      </c>
      <c r="D14" s="112">
        <v>22621</v>
      </c>
      <c r="E14" s="112">
        <v>18281</v>
      </c>
      <c r="F14" s="14"/>
      <c r="G14" s="14"/>
      <c r="H14" s="14"/>
      <c r="I14" s="14"/>
    </row>
    <row r="15" spans="2:9" s="100" customFormat="1" ht="14.1" hidden="1" customHeight="1" outlineLevel="1" x14ac:dyDescent="0.25">
      <c r="B15" s="101" t="s">
        <v>296</v>
      </c>
      <c r="C15" s="111">
        <v>64687</v>
      </c>
      <c r="D15" s="112">
        <v>8515</v>
      </c>
      <c r="E15" s="112">
        <v>56172</v>
      </c>
      <c r="F15" s="14"/>
      <c r="G15" s="14"/>
      <c r="H15" s="14"/>
      <c r="I15" s="14"/>
    </row>
    <row r="16" spans="2:9" s="100" customFormat="1" ht="14.1" hidden="1" customHeight="1" outlineLevel="1" x14ac:dyDescent="0.25">
      <c r="B16" s="101" t="s">
        <v>297</v>
      </c>
      <c r="C16" s="111">
        <v>39554</v>
      </c>
      <c r="D16" s="112">
        <v>14702</v>
      </c>
      <c r="E16" s="112">
        <v>24852</v>
      </c>
      <c r="F16" s="14"/>
      <c r="G16" s="14"/>
      <c r="H16" s="14"/>
      <c r="I16" s="14"/>
    </row>
    <row r="17" spans="2:9" s="100" customFormat="1" ht="14.1" hidden="1" customHeight="1" outlineLevel="1" x14ac:dyDescent="0.25">
      <c r="B17" s="101" t="s">
        <v>298</v>
      </c>
      <c r="C17" s="111">
        <v>24763</v>
      </c>
      <c r="D17" s="112">
        <v>18156</v>
      </c>
      <c r="E17" s="112">
        <v>6607</v>
      </c>
      <c r="F17" s="14"/>
      <c r="G17" s="14"/>
      <c r="H17" s="14"/>
      <c r="I17" s="14"/>
    </row>
    <row r="18" spans="2:9" s="100" customFormat="1" ht="14.1" hidden="1" customHeight="1" outlineLevel="1" x14ac:dyDescent="0.25">
      <c r="B18" s="101" t="s">
        <v>299</v>
      </c>
      <c r="C18" s="111">
        <v>13553</v>
      </c>
      <c r="D18" s="112">
        <v>9664</v>
      </c>
      <c r="E18" s="112">
        <v>3889</v>
      </c>
      <c r="F18" s="14"/>
      <c r="G18" s="14"/>
      <c r="H18" s="14"/>
      <c r="I18" s="14"/>
    </row>
    <row r="19" spans="2:9" s="100" customFormat="1" ht="14.1" hidden="1" customHeight="1" outlineLevel="1" x14ac:dyDescent="0.25">
      <c r="B19" s="101" t="s">
        <v>300</v>
      </c>
      <c r="C19" s="111">
        <v>10619</v>
      </c>
      <c r="D19" s="112">
        <v>6950</v>
      </c>
      <c r="E19" s="112">
        <v>3669</v>
      </c>
      <c r="F19" s="14"/>
      <c r="G19" s="14"/>
      <c r="H19" s="14"/>
      <c r="I19" s="14"/>
    </row>
    <row r="20" spans="2:9" s="100" customFormat="1" ht="14.1" hidden="1" customHeight="1" outlineLevel="1" x14ac:dyDescent="0.25">
      <c r="B20" s="101" t="s">
        <v>301</v>
      </c>
      <c r="C20" s="111">
        <v>1520</v>
      </c>
      <c r="D20" s="112">
        <v>1170</v>
      </c>
      <c r="E20" s="112">
        <v>350</v>
      </c>
      <c r="F20" s="14"/>
      <c r="G20" s="14"/>
      <c r="H20" s="14"/>
      <c r="I20" s="14"/>
    </row>
    <row r="21" spans="2:9" s="100" customFormat="1" ht="14.1" hidden="1" customHeight="1" outlineLevel="1" x14ac:dyDescent="0.25">
      <c r="B21" s="101" t="s">
        <v>302</v>
      </c>
      <c r="C21" s="111">
        <v>13234</v>
      </c>
      <c r="D21" s="112">
        <v>8707</v>
      </c>
      <c r="E21" s="112">
        <v>4527</v>
      </c>
      <c r="F21" s="14"/>
      <c r="G21" s="14"/>
      <c r="H21" s="14"/>
      <c r="I21" s="14"/>
    </row>
    <row r="22" spans="2:9" s="100" customFormat="1" ht="14.1" hidden="1" customHeight="1" outlineLevel="1" x14ac:dyDescent="0.25">
      <c r="B22" s="101" t="s">
        <v>303</v>
      </c>
      <c r="C22" s="111">
        <v>10793</v>
      </c>
      <c r="D22" s="112">
        <v>4470</v>
      </c>
      <c r="E22" s="112">
        <v>6323</v>
      </c>
      <c r="F22" s="14"/>
      <c r="G22" s="14"/>
      <c r="H22" s="14"/>
      <c r="I22" s="14"/>
    </row>
    <row r="23" spans="2:9" s="100" customFormat="1" ht="14.1" hidden="1" customHeight="1" outlineLevel="1" x14ac:dyDescent="0.25">
      <c r="B23" s="101" t="s">
        <v>304</v>
      </c>
      <c r="C23" s="111">
        <v>27866</v>
      </c>
      <c r="D23" s="112">
        <v>18955</v>
      </c>
      <c r="E23" s="112">
        <v>8911</v>
      </c>
      <c r="F23" s="14"/>
      <c r="G23" s="14"/>
      <c r="H23" s="14"/>
      <c r="I23" s="14"/>
    </row>
    <row r="24" spans="2:9" s="100" customFormat="1" ht="14.1" hidden="1" customHeight="1" outlineLevel="1" x14ac:dyDescent="0.25">
      <c r="B24" s="101" t="s">
        <v>305</v>
      </c>
      <c r="C24" s="111">
        <v>39981</v>
      </c>
      <c r="D24" s="112">
        <v>27380</v>
      </c>
      <c r="E24" s="112">
        <v>12601</v>
      </c>
      <c r="F24" s="14"/>
      <c r="G24" s="14"/>
      <c r="H24" s="14"/>
      <c r="I24" s="14"/>
    </row>
    <row r="25" spans="2:9" s="100" customFormat="1" ht="14.1" hidden="1" customHeight="1" outlineLevel="1" x14ac:dyDescent="0.25">
      <c r="B25" s="101" t="s">
        <v>306</v>
      </c>
      <c r="C25" s="111">
        <v>9160</v>
      </c>
      <c r="D25" s="112">
        <v>7324</v>
      </c>
      <c r="E25" s="112">
        <v>1836</v>
      </c>
      <c r="F25" s="14"/>
      <c r="G25" s="14"/>
      <c r="H25" s="14"/>
      <c r="I25" s="14"/>
    </row>
    <row r="26" spans="2:9" s="100" customFormat="1" ht="14.1" hidden="1" customHeight="1" outlineLevel="1" x14ac:dyDescent="0.25">
      <c r="B26" s="101" t="s">
        <v>307</v>
      </c>
      <c r="C26" s="111">
        <v>83090</v>
      </c>
      <c r="D26" s="112">
        <v>66848</v>
      </c>
      <c r="E26" s="112">
        <v>16242</v>
      </c>
      <c r="F26" s="14"/>
      <c r="G26" s="14"/>
      <c r="H26" s="14"/>
      <c r="I26" s="14"/>
    </row>
    <row r="27" spans="2:9" s="100" customFormat="1" ht="14.1" hidden="1" customHeight="1" outlineLevel="1" x14ac:dyDescent="0.25">
      <c r="B27" s="101" t="s">
        <v>308</v>
      </c>
      <c r="C27" s="111">
        <v>13573</v>
      </c>
      <c r="D27" s="112">
        <v>7129</v>
      </c>
      <c r="E27" s="112">
        <v>6444</v>
      </c>
      <c r="F27" s="14"/>
      <c r="G27" s="14"/>
      <c r="H27" s="14"/>
      <c r="I27" s="14"/>
    </row>
    <row r="28" spans="2:9" s="100" customFormat="1" ht="14.1" hidden="1" customHeight="1" outlineLevel="1" x14ac:dyDescent="0.25">
      <c r="B28" s="101" t="s">
        <v>309</v>
      </c>
      <c r="C28" s="111">
        <v>19236</v>
      </c>
      <c r="D28" s="112">
        <v>12233</v>
      </c>
      <c r="E28" s="112">
        <v>7003</v>
      </c>
      <c r="F28" s="14"/>
      <c r="G28" s="14"/>
      <c r="H28" s="14"/>
      <c r="I28" s="14"/>
    </row>
    <row r="29" spans="2:9" s="100" customFormat="1" ht="14.1" hidden="1" customHeight="1" outlineLevel="1" x14ac:dyDescent="0.25">
      <c r="B29" s="101" t="s">
        <v>310</v>
      </c>
      <c r="C29" s="111">
        <v>24321</v>
      </c>
      <c r="D29" s="112">
        <v>19420</v>
      </c>
      <c r="E29" s="112">
        <v>4901</v>
      </c>
      <c r="F29" s="14"/>
      <c r="G29" s="14"/>
      <c r="H29" s="14"/>
      <c r="I29" s="14"/>
    </row>
    <row r="30" spans="2:9" s="100" customFormat="1" ht="14.1" hidden="1" customHeight="1" outlineLevel="1" x14ac:dyDescent="0.25">
      <c r="B30" s="101" t="s">
        <v>311</v>
      </c>
      <c r="C30" s="111">
        <v>42288</v>
      </c>
      <c r="D30" s="112">
        <v>25496</v>
      </c>
      <c r="E30" s="112">
        <v>16792</v>
      </c>
      <c r="F30" s="14"/>
      <c r="G30" s="14"/>
      <c r="H30" s="14"/>
      <c r="I30" s="14"/>
    </row>
    <row r="31" spans="2:9" s="100" customFormat="1" ht="14.1" hidden="1" customHeight="1" outlineLevel="1" x14ac:dyDescent="0.25">
      <c r="B31" s="101" t="s">
        <v>312</v>
      </c>
      <c r="C31" s="111">
        <v>7349</v>
      </c>
      <c r="D31" s="112">
        <v>4768</v>
      </c>
      <c r="E31" s="112">
        <v>2581</v>
      </c>
      <c r="F31" s="14"/>
      <c r="G31" s="14"/>
      <c r="H31" s="14"/>
      <c r="I31" s="14"/>
    </row>
    <row r="32" spans="2:9" s="100" customFormat="1" ht="14.1" hidden="1" customHeight="1" outlineLevel="1" x14ac:dyDescent="0.25">
      <c r="B32" s="101" t="s">
        <v>313</v>
      </c>
      <c r="C32" s="111">
        <v>30824</v>
      </c>
      <c r="D32" s="112">
        <v>21371</v>
      </c>
      <c r="E32" s="112">
        <v>9453</v>
      </c>
      <c r="F32" s="14"/>
      <c r="G32" s="14"/>
      <c r="H32" s="14"/>
      <c r="I32" s="14"/>
    </row>
    <row r="33" spans="2:9" s="100" customFormat="1" ht="14.1" hidden="1" customHeight="1" outlineLevel="1" x14ac:dyDescent="0.25">
      <c r="B33" s="101" t="s">
        <v>314</v>
      </c>
      <c r="C33" s="111">
        <v>14882</v>
      </c>
      <c r="D33" s="112">
        <v>7630</v>
      </c>
      <c r="E33" s="112">
        <v>7252</v>
      </c>
      <c r="F33" s="14"/>
      <c r="G33" s="14"/>
      <c r="H33" s="14"/>
      <c r="I33" s="14"/>
    </row>
    <row r="34" spans="2:9" s="100" customFormat="1" ht="14.1" hidden="1" customHeight="1" outlineLevel="1" x14ac:dyDescent="0.25">
      <c r="B34" s="101" t="s">
        <v>315</v>
      </c>
      <c r="C34" s="111">
        <v>23013</v>
      </c>
      <c r="D34" s="112">
        <v>17936</v>
      </c>
      <c r="E34" s="112">
        <v>5077</v>
      </c>
      <c r="F34" s="14"/>
      <c r="G34" s="14"/>
      <c r="H34" s="14"/>
      <c r="I34" s="14"/>
    </row>
    <row r="35" spans="2:9" ht="14.1" customHeight="1" collapsed="1" x14ac:dyDescent="0.2">
      <c r="B35" s="102" t="s">
        <v>57</v>
      </c>
      <c r="C35" s="59">
        <v>6962</v>
      </c>
      <c r="D35" s="14">
        <v>5200</v>
      </c>
      <c r="E35" s="14">
        <v>1762</v>
      </c>
      <c r="F35" s="80"/>
      <c r="G35" s="80"/>
      <c r="H35" s="80"/>
    </row>
    <row r="36" spans="2:9" ht="14.1" customHeight="1" x14ac:dyDescent="0.2">
      <c r="B36" s="102" t="s">
        <v>58</v>
      </c>
      <c r="C36" s="59">
        <v>29369</v>
      </c>
      <c r="D36" s="14">
        <v>22149</v>
      </c>
      <c r="E36" s="14">
        <v>7220</v>
      </c>
      <c r="F36" s="79"/>
      <c r="G36" s="79"/>
      <c r="H36" s="80"/>
    </row>
    <row r="37" spans="2:9" ht="14.1" customHeight="1" x14ac:dyDescent="0.2">
      <c r="B37" s="104" t="s">
        <v>49</v>
      </c>
      <c r="C37" s="59">
        <v>274773</v>
      </c>
      <c r="D37" s="14">
        <v>246691</v>
      </c>
      <c r="E37" s="14">
        <v>28082</v>
      </c>
      <c r="F37" s="79"/>
      <c r="G37" s="79"/>
      <c r="H37" s="79"/>
    </row>
    <row r="38" spans="2:9" ht="14.1" customHeight="1" x14ac:dyDescent="0.2">
      <c r="B38" s="102" t="s">
        <v>50</v>
      </c>
      <c r="C38" s="59">
        <f>+C39+C40+C41</f>
        <v>585193</v>
      </c>
      <c r="D38" s="14">
        <f>+D39+D40+D41</f>
        <v>292545</v>
      </c>
      <c r="E38" s="14">
        <f>+E39+E40+E41</f>
        <v>292648</v>
      </c>
      <c r="F38" s="79"/>
      <c r="G38" s="79"/>
      <c r="H38" s="79"/>
    </row>
    <row r="39" spans="2:9" ht="14.1" hidden="1" customHeight="1" outlineLevel="1" x14ac:dyDescent="0.2">
      <c r="B39" s="101" t="s">
        <v>316</v>
      </c>
      <c r="C39" s="113">
        <v>73048</v>
      </c>
      <c r="D39" s="114">
        <v>58756</v>
      </c>
      <c r="E39" s="114">
        <v>14292</v>
      </c>
    </row>
    <row r="40" spans="2:9" ht="14.1" hidden="1" customHeight="1" outlineLevel="1" x14ac:dyDescent="0.2">
      <c r="B40" s="101" t="s">
        <v>317</v>
      </c>
      <c r="C40" s="113">
        <v>177806</v>
      </c>
      <c r="D40" s="114">
        <v>108934</v>
      </c>
      <c r="E40" s="114">
        <v>68872</v>
      </c>
    </row>
    <row r="41" spans="2:9" ht="14.1" hidden="1" customHeight="1" outlineLevel="1" x14ac:dyDescent="0.2">
      <c r="B41" s="101" t="s">
        <v>318</v>
      </c>
      <c r="C41" s="113">
        <v>334339</v>
      </c>
      <c r="D41" s="114">
        <v>124855</v>
      </c>
      <c r="E41" s="114">
        <v>209484</v>
      </c>
    </row>
    <row r="42" spans="2:9" ht="14.1" customHeight="1" collapsed="1" x14ac:dyDescent="0.2">
      <c r="B42" s="104" t="s">
        <v>51</v>
      </c>
      <c r="C42" s="58">
        <v>159986</v>
      </c>
      <c r="D42" s="15">
        <v>127690</v>
      </c>
      <c r="E42" s="15">
        <v>32296</v>
      </c>
    </row>
    <row r="43" spans="2:9" ht="14.1" customHeight="1" x14ac:dyDescent="0.2">
      <c r="B43" s="104" t="s">
        <v>52</v>
      </c>
      <c r="C43" s="58">
        <v>283529</v>
      </c>
      <c r="D43" s="15">
        <v>124007</v>
      </c>
      <c r="E43" s="15">
        <v>159522</v>
      </c>
    </row>
    <row r="44" spans="2:9" ht="14.1" customHeight="1" x14ac:dyDescent="0.2">
      <c r="B44" s="104" t="s">
        <v>61</v>
      </c>
      <c r="C44" s="58">
        <v>129458</v>
      </c>
      <c r="D44" s="15">
        <v>84039</v>
      </c>
      <c r="E44" s="15">
        <v>45419</v>
      </c>
    </row>
    <row r="45" spans="2:9" ht="14.1" customHeight="1" x14ac:dyDescent="0.2">
      <c r="B45" s="104" t="s">
        <v>60</v>
      </c>
      <c r="C45" s="58">
        <v>81281</v>
      </c>
      <c r="D45" s="15">
        <v>36911</v>
      </c>
      <c r="E45" s="15">
        <v>44370</v>
      </c>
    </row>
    <row r="46" spans="2:9" ht="14.1" customHeight="1" x14ac:dyDescent="0.2">
      <c r="B46" s="104" t="s">
        <v>59</v>
      </c>
      <c r="C46" s="58">
        <v>32148</v>
      </c>
      <c r="D46" s="15">
        <v>13946</v>
      </c>
      <c r="E46" s="15">
        <v>18202</v>
      </c>
    </row>
    <row r="47" spans="2:9" ht="14.1" customHeight="1" x14ac:dyDescent="0.2">
      <c r="B47" s="104" t="s">
        <v>62</v>
      </c>
      <c r="C47" s="58">
        <v>172296</v>
      </c>
      <c r="D47" s="15">
        <v>78706</v>
      </c>
      <c r="E47" s="15">
        <v>93590</v>
      </c>
    </row>
    <row r="48" spans="2:9" ht="14.1" customHeight="1" x14ac:dyDescent="0.2">
      <c r="B48" s="104" t="s">
        <v>63</v>
      </c>
      <c r="C48" s="58">
        <v>319273</v>
      </c>
      <c r="D48" s="15">
        <v>160236</v>
      </c>
      <c r="E48" s="15">
        <v>159037</v>
      </c>
    </row>
    <row r="49" spans="2:5" ht="14.1" customHeight="1" x14ac:dyDescent="0.2">
      <c r="B49" s="104" t="s">
        <v>69</v>
      </c>
      <c r="C49" s="58">
        <v>18589</v>
      </c>
      <c r="D49" s="15">
        <v>9907</v>
      </c>
      <c r="E49" s="15">
        <v>8682</v>
      </c>
    </row>
    <row r="50" spans="2:5" ht="14.1" customHeight="1" x14ac:dyDescent="0.2">
      <c r="B50" s="104" t="s">
        <v>64</v>
      </c>
      <c r="C50" s="58">
        <v>63573</v>
      </c>
      <c r="D50" s="15">
        <v>16180</v>
      </c>
      <c r="E50" s="15">
        <v>47393</v>
      </c>
    </row>
    <row r="51" spans="2:5" ht="14.1" customHeight="1" x14ac:dyDescent="0.2">
      <c r="B51" s="104" t="s">
        <v>65</v>
      </c>
      <c r="C51" s="58">
        <v>304365</v>
      </c>
      <c r="D51" s="15">
        <v>41275</v>
      </c>
      <c r="E51" s="15">
        <v>263090</v>
      </c>
    </row>
    <row r="52" spans="2:5" ht="14.1" customHeight="1" x14ac:dyDescent="0.2">
      <c r="B52" s="104" t="s">
        <v>66</v>
      </c>
      <c r="C52" s="58">
        <v>34215</v>
      </c>
      <c r="D52" s="15">
        <v>19566</v>
      </c>
      <c r="E52" s="15">
        <v>14649</v>
      </c>
    </row>
    <row r="53" spans="2:5" ht="14.1" customHeight="1" x14ac:dyDescent="0.2">
      <c r="B53" s="104" t="s">
        <v>67</v>
      </c>
      <c r="C53" s="58">
        <v>63941</v>
      </c>
      <c r="D53" s="15">
        <v>18492</v>
      </c>
      <c r="E53" s="15">
        <v>45449</v>
      </c>
    </row>
    <row r="54" spans="2:5" ht="14.1" customHeight="1" x14ac:dyDescent="0.2">
      <c r="B54" s="106" t="s">
        <v>68</v>
      </c>
      <c r="C54" s="60">
        <v>145</v>
      </c>
      <c r="D54" s="145">
        <v>65</v>
      </c>
      <c r="E54" s="145">
        <v>80</v>
      </c>
    </row>
    <row r="56" spans="2:5" x14ac:dyDescent="0.2">
      <c r="B56" s="108"/>
      <c r="C56" s="6"/>
      <c r="D56" s="6"/>
      <c r="E56" s="6"/>
    </row>
    <row r="57" spans="2:5" ht="13.9" customHeight="1" x14ac:dyDescent="0.2">
      <c r="B57" s="108"/>
      <c r="C57" s="6"/>
      <c r="D57" s="6"/>
      <c r="E57" s="6"/>
    </row>
  </sheetData>
  <mergeCells count="5">
    <mergeCell ref="C5:C6"/>
    <mergeCell ref="D5:D6"/>
    <mergeCell ref="E5:E6"/>
    <mergeCell ref="B2:E2"/>
    <mergeCell ref="B3:E3"/>
  </mergeCells>
  <printOptions horizontalCentered="1"/>
  <pageMargins left="0.15748031496062992" right="0.15748031496062992" top="0.78740157480314965" bottom="0.19685039370078741" header="0.51181102362204722" footer="0.51181102362204722"/>
  <pageSetup paperSize="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M54"/>
  <sheetViews>
    <sheetView workbookViewId="0"/>
  </sheetViews>
  <sheetFormatPr defaultColWidth="9.140625" defaultRowHeight="11.25" outlineLevelRow="1" x14ac:dyDescent="0.2"/>
  <cols>
    <col min="1" max="1" width="3.85546875" style="10" customWidth="1"/>
    <col min="2" max="2" width="57.85546875" style="10" customWidth="1"/>
    <col min="3" max="5" width="7.85546875" style="10" customWidth="1"/>
    <col min="6" max="6" width="1" style="10" customWidth="1"/>
    <col min="7" max="9" width="7.85546875" style="10" customWidth="1"/>
    <col min="10" max="10" width="1" style="10" customWidth="1"/>
    <col min="11" max="11" width="7.85546875" style="11" customWidth="1"/>
    <col min="12" max="12" width="7.85546875" style="10" customWidth="1"/>
    <col min="13" max="13" width="7.85546875" style="11" customWidth="1"/>
    <col min="14" max="227" width="9.140625" style="10"/>
    <col min="228" max="228" width="51.140625" style="10" customWidth="1"/>
    <col min="229" max="236" width="9.7109375" style="10" customWidth="1"/>
    <col min="237" max="483" width="9.140625" style="10"/>
    <col min="484" max="484" width="51.140625" style="10" customWidth="1"/>
    <col min="485" max="492" width="9.7109375" style="10" customWidth="1"/>
    <col min="493" max="739" width="9.140625" style="10"/>
    <col min="740" max="740" width="51.140625" style="10" customWidth="1"/>
    <col min="741" max="748" width="9.7109375" style="10" customWidth="1"/>
    <col min="749" max="995" width="9.140625" style="10"/>
    <col min="996" max="996" width="51.140625" style="10" customWidth="1"/>
    <col min="997" max="1004" width="9.7109375" style="10" customWidth="1"/>
    <col min="1005" max="1251" width="9.140625" style="10"/>
    <col min="1252" max="1252" width="51.140625" style="10" customWidth="1"/>
    <col min="1253" max="1260" width="9.7109375" style="10" customWidth="1"/>
    <col min="1261" max="1507" width="9.140625" style="10"/>
    <col min="1508" max="1508" width="51.140625" style="10" customWidth="1"/>
    <col min="1509" max="1516" width="9.7109375" style="10" customWidth="1"/>
    <col min="1517" max="1763" width="9.140625" style="10"/>
    <col min="1764" max="1764" width="51.140625" style="10" customWidth="1"/>
    <col min="1765" max="1772" width="9.7109375" style="10" customWidth="1"/>
    <col min="1773" max="2019" width="9.140625" style="10"/>
    <col min="2020" max="2020" width="51.140625" style="10" customWidth="1"/>
    <col min="2021" max="2028" width="9.7109375" style="10" customWidth="1"/>
    <col min="2029" max="2275" width="9.140625" style="10"/>
    <col min="2276" max="2276" width="51.140625" style="10" customWidth="1"/>
    <col min="2277" max="2284" width="9.7109375" style="10" customWidth="1"/>
    <col min="2285" max="2531" width="9.140625" style="10"/>
    <col min="2532" max="2532" width="51.140625" style="10" customWidth="1"/>
    <col min="2533" max="2540" width="9.7109375" style="10" customWidth="1"/>
    <col min="2541" max="2787" width="9.140625" style="10"/>
    <col min="2788" max="2788" width="51.140625" style="10" customWidth="1"/>
    <col min="2789" max="2796" width="9.7109375" style="10" customWidth="1"/>
    <col min="2797" max="3043" width="9.140625" style="10"/>
    <col min="3044" max="3044" width="51.140625" style="10" customWidth="1"/>
    <col min="3045" max="3052" width="9.7109375" style="10" customWidth="1"/>
    <col min="3053" max="3299" width="9.140625" style="10"/>
    <col min="3300" max="3300" width="51.140625" style="10" customWidth="1"/>
    <col min="3301" max="3308" width="9.7109375" style="10" customWidth="1"/>
    <col min="3309" max="3555" width="9.140625" style="10"/>
    <col min="3556" max="3556" width="51.140625" style="10" customWidth="1"/>
    <col min="3557" max="3564" width="9.7109375" style="10" customWidth="1"/>
    <col min="3565" max="3811" width="9.140625" style="10"/>
    <col min="3812" max="3812" width="51.140625" style="10" customWidth="1"/>
    <col min="3813" max="3820" width="9.7109375" style="10" customWidth="1"/>
    <col min="3821" max="4067" width="9.140625" style="10"/>
    <col min="4068" max="4068" width="51.140625" style="10" customWidth="1"/>
    <col min="4069" max="4076" width="9.7109375" style="10" customWidth="1"/>
    <col min="4077" max="4323" width="9.140625" style="10"/>
    <col min="4324" max="4324" width="51.140625" style="10" customWidth="1"/>
    <col min="4325" max="4332" width="9.7109375" style="10" customWidth="1"/>
    <col min="4333" max="4579" width="9.140625" style="10"/>
    <col min="4580" max="4580" width="51.140625" style="10" customWidth="1"/>
    <col min="4581" max="4588" width="9.7109375" style="10" customWidth="1"/>
    <col min="4589" max="4835" width="9.140625" style="10"/>
    <col min="4836" max="4836" width="51.140625" style="10" customWidth="1"/>
    <col min="4837" max="4844" width="9.7109375" style="10" customWidth="1"/>
    <col min="4845" max="5091" width="9.140625" style="10"/>
    <col min="5092" max="5092" width="51.140625" style="10" customWidth="1"/>
    <col min="5093" max="5100" width="9.7109375" style="10" customWidth="1"/>
    <col min="5101" max="5347" width="9.140625" style="10"/>
    <col min="5348" max="5348" width="51.140625" style="10" customWidth="1"/>
    <col min="5349" max="5356" width="9.7109375" style="10" customWidth="1"/>
    <col min="5357" max="5603" width="9.140625" style="10"/>
    <col min="5604" max="5604" width="51.140625" style="10" customWidth="1"/>
    <col min="5605" max="5612" width="9.7109375" style="10" customWidth="1"/>
    <col min="5613" max="5859" width="9.140625" style="10"/>
    <col min="5860" max="5860" width="51.140625" style="10" customWidth="1"/>
    <col min="5861" max="5868" width="9.7109375" style="10" customWidth="1"/>
    <col min="5869" max="6115" width="9.140625" style="10"/>
    <col min="6116" max="6116" width="51.140625" style="10" customWidth="1"/>
    <col min="6117" max="6124" width="9.7109375" style="10" customWidth="1"/>
    <col min="6125" max="6371" width="9.140625" style="10"/>
    <col min="6372" max="6372" width="51.140625" style="10" customWidth="1"/>
    <col min="6373" max="6380" width="9.7109375" style="10" customWidth="1"/>
    <col min="6381" max="6627" width="9.140625" style="10"/>
    <col min="6628" max="6628" width="51.140625" style="10" customWidth="1"/>
    <col min="6629" max="6636" width="9.7109375" style="10" customWidth="1"/>
    <col min="6637" max="6883" width="9.140625" style="10"/>
    <col min="6884" max="6884" width="51.140625" style="10" customWidth="1"/>
    <col min="6885" max="6892" width="9.7109375" style="10" customWidth="1"/>
    <col min="6893" max="7139" width="9.140625" style="10"/>
    <col min="7140" max="7140" width="51.140625" style="10" customWidth="1"/>
    <col min="7141" max="7148" width="9.7109375" style="10" customWidth="1"/>
    <col min="7149" max="7395" width="9.140625" style="10"/>
    <col min="7396" max="7396" width="51.140625" style="10" customWidth="1"/>
    <col min="7397" max="7404" width="9.7109375" style="10" customWidth="1"/>
    <col min="7405" max="7651" width="9.140625" style="10"/>
    <col min="7652" max="7652" width="51.140625" style="10" customWidth="1"/>
    <col min="7653" max="7660" width="9.7109375" style="10" customWidth="1"/>
    <col min="7661" max="7907" width="9.140625" style="10"/>
    <col min="7908" max="7908" width="51.140625" style="10" customWidth="1"/>
    <col min="7909" max="7916" width="9.7109375" style="10" customWidth="1"/>
    <col min="7917" max="8163" width="9.140625" style="10"/>
    <col min="8164" max="8164" width="51.140625" style="10" customWidth="1"/>
    <col min="8165" max="8172" width="9.7109375" style="10" customWidth="1"/>
    <col min="8173" max="8419" width="9.140625" style="10"/>
    <col min="8420" max="8420" width="51.140625" style="10" customWidth="1"/>
    <col min="8421" max="8428" width="9.7109375" style="10" customWidth="1"/>
    <col min="8429" max="8675" width="9.140625" style="10"/>
    <col min="8676" max="8676" width="51.140625" style="10" customWidth="1"/>
    <col min="8677" max="8684" width="9.7109375" style="10" customWidth="1"/>
    <col min="8685" max="8931" width="9.140625" style="10"/>
    <col min="8932" max="8932" width="51.140625" style="10" customWidth="1"/>
    <col min="8933" max="8940" width="9.7109375" style="10" customWidth="1"/>
    <col min="8941" max="9187" width="9.140625" style="10"/>
    <col min="9188" max="9188" width="51.140625" style="10" customWidth="1"/>
    <col min="9189" max="9196" width="9.7109375" style="10" customWidth="1"/>
    <col min="9197" max="9443" width="9.140625" style="10"/>
    <col min="9444" max="9444" width="51.140625" style="10" customWidth="1"/>
    <col min="9445" max="9452" width="9.7109375" style="10" customWidth="1"/>
    <col min="9453" max="9699" width="9.140625" style="10"/>
    <col min="9700" max="9700" width="51.140625" style="10" customWidth="1"/>
    <col min="9701" max="9708" width="9.7109375" style="10" customWidth="1"/>
    <col min="9709" max="9955" width="9.140625" style="10"/>
    <col min="9956" max="9956" width="51.140625" style="10" customWidth="1"/>
    <col min="9957" max="9964" width="9.7109375" style="10" customWidth="1"/>
    <col min="9965" max="10211" width="9.140625" style="10"/>
    <col min="10212" max="10212" width="51.140625" style="10" customWidth="1"/>
    <col min="10213" max="10220" width="9.7109375" style="10" customWidth="1"/>
    <col min="10221" max="10467" width="9.140625" style="10"/>
    <col min="10468" max="10468" width="51.140625" style="10" customWidth="1"/>
    <col min="10469" max="10476" width="9.7109375" style="10" customWidth="1"/>
    <col min="10477" max="10723" width="9.140625" style="10"/>
    <col min="10724" max="10724" width="51.140625" style="10" customWidth="1"/>
    <col min="10725" max="10732" width="9.7109375" style="10" customWidth="1"/>
    <col min="10733" max="10979" width="9.140625" style="10"/>
    <col min="10980" max="10980" width="51.140625" style="10" customWidth="1"/>
    <col min="10981" max="10988" width="9.7109375" style="10" customWidth="1"/>
    <col min="10989" max="11235" width="9.140625" style="10"/>
    <col min="11236" max="11236" width="51.140625" style="10" customWidth="1"/>
    <col min="11237" max="11244" width="9.7109375" style="10" customWidth="1"/>
    <col min="11245" max="11491" width="9.140625" style="10"/>
    <col min="11492" max="11492" width="51.140625" style="10" customWidth="1"/>
    <col min="11493" max="11500" width="9.7109375" style="10" customWidth="1"/>
    <col min="11501" max="11747" width="9.140625" style="10"/>
    <col min="11748" max="11748" width="51.140625" style="10" customWidth="1"/>
    <col min="11749" max="11756" width="9.7109375" style="10" customWidth="1"/>
    <col min="11757" max="12003" width="9.140625" style="10"/>
    <col min="12004" max="12004" width="51.140625" style="10" customWidth="1"/>
    <col min="12005" max="12012" width="9.7109375" style="10" customWidth="1"/>
    <col min="12013" max="12259" width="9.140625" style="10"/>
    <col min="12260" max="12260" width="51.140625" style="10" customWidth="1"/>
    <col min="12261" max="12268" width="9.7109375" style="10" customWidth="1"/>
    <col min="12269" max="12515" width="9.140625" style="10"/>
    <col min="12516" max="12516" width="51.140625" style="10" customWidth="1"/>
    <col min="12517" max="12524" width="9.7109375" style="10" customWidth="1"/>
    <col min="12525" max="12771" width="9.140625" style="10"/>
    <col min="12772" max="12772" width="51.140625" style="10" customWidth="1"/>
    <col min="12773" max="12780" width="9.7109375" style="10" customWidth="1"/>
    <col min="12781" max="13027" width="9.140625" style="10"/>
    <col min="13028" max="13028" width="51.140625" style="10" customWidth="1"/>
    <col min="13029" max="13036" width="9.7109375" style="10" customWidth="1"/>
    <col min="13037" max="13283" width="9.140625" style="10"/>
    <col min="13284" max="13284" width="51.140625" style="10" customWidth="1"/>
    <col min="13285" max="13292" width="9.7109375" style="10" customWidth="1"/>
    <col min="13293" max="13539" width="9.140625" style="10"/>
    <col min="13540" max="13540" width="51.140625" style="10" customWidth="1"/>
    <col min="13541" max="13548" width="9.7109375" style="10" customWidth="1"/>
    <col min="13549" max="13795" width="9.140625" style="10"/>
    <col min="13796" max="13796" width="51.140625" style="10" customWidth="1"/>
    <col min="13797" max="13804" width="9.7109375" style="10" customWidth="1"/>
    <col min="13805" max="14051" width="9.140625" style="10"/>
    <col min="14052" max="14052" width="51.140625" style="10" customWidth="1"/>
    <col min="14053" max="14060" width="9.7109375" style="10" customWidth="1"/>
    <col min="14061" max="14307" width="9.140625" style="10"/>
    <col min="14308" max="14308" width="51.140625" style="10" customWidth="1"/>
    <col min="14309" max="14316" width="9.7109375" style="10" customWidth="1"/>
    <col min="14317" max="14563" width="9.140625" style="10"/>
    <col min="14564" max="14564" width="51.140625" style="10" customWidth="1"/>
    <col min="14565" max="14572" width="9.7109375" style="10" customWidth="1"/>
    <col min="14573" max="14819" width="9.140625" style="10"/>
    <col min="14820" max="14820" width="51.140625" style="10" customWidth="1"/>
    <col min="14821" max="14828" width="9.7109375" style="10" customWidth="1"/>
    <col min="14829" max="15075" width="9.140625" style="10"/>
    <col min="15076" max="15076" width="51.140625" style="10" customWidth="1"/>
    <col min="15077" max="15084" width="9.7109375" style="10" customWidth="1"/>
    <col min="15085" max="15331" width="9.140625" style="10"/>
    <col min="15332" max="15332" width="51.140625" style="10" customWidth="1"/>
    <col min="15333" max="15340" width="9.7109375" style="10" customWidth="1"/>
    <col min="15341" max="15587" width="9.140625" style="10"/>
    <col min="15588" max="15588" width="51.140625" style="10" customWidth="1"/>
    <col min="15589" max="15596" width="9.7109375" style="10" customWidth="1"/>
    <col min="15597" max="15843" width="9.140625" style="10"/>
    <col min="15844" max="15844" width="51.140625" style="10" customWidth="1"/>
    <col min="15845" max="15852" width="9.7109375" style="10" customWidth="1"/>
    <col min="15853" max="16099" width="9.140625" style="10"/>
    <col min="16100" max="16100" width="51.140625" style="10" customWidth="1"/>
    <col min="16101" max="16108" width="9.7109375" style="10" customWidth="1"/>
    <col min="16109" max="16384" width="9.140625" style="10"/>
  </cols>
  <sheetData>
    <row r="1" spans="2:13" s="1" customFormat="1" ht="17.25" customHeight="1" x14ac:dyDescent="0.2">
      <c r="B1" s="41"/>
      <c r="C1" s="42"/>
      <c r="D1" s="43"/>
      <c r="M1" s="37" t="s">
        <v>226</v>
      </c>
    </row>
    <row r="2" spans="2:13" s="1" customFormat="1" ht="28.5" customHeight="1" x14ac:dyDescent="0.2">
      <c r="B2" s="168" t="s">
        <v>342</v>
      </c>
      <c r="C2" s="168"/>
      <c r="D2" s="168"/>
      <c r="E2" s="168"/>
      <c r="F2" s="168"/>
      <c r="G2" s="168"/>
      <c r="H2" s="168"/>
      <c r="I2" s="168"/>
      <c r="J2" s="168"/>
      <c r="K2" s="168"/>
      <c r="L2" s="168"/>
      <c r="M2" s="168"/>
    </row>
    <row r="3" spans="2:13" s="1" customFormat="1" ht="15.75" customHeight="1" x14ac:dyDescent="0.2">
      <c r="B3" s="169" t="s">
        <v>341</v>
      </c>
      <c r="C3" s="169"/>
      <c r="D3" s="169"/>
      <c r="E3" s="169"/>
      <c r="F3" s="169"/>
      <c r="G3" s="169"/>
      <c r="H3" s="169"/>
      <c r="I3" s="169"/>
      <c r="J3" s="169"/>
      <c r="K3" s="169"/>
      <c r="L3" s="169"/>
      <c r="M3" s="169"/>
    </row>
    <row r="4" spans="2:13" x14ac:dyDescent="0.2">
      <c r="B4" s="10" t="s">
        <v>115</v>
      </c>
    </row>
    <row r="5" spans="2:13" ht="19.899999999999999" customHeight="1" x14ac:dyDescent="0.2">
      <c r="B5" s="38" t="s">
        <v>123</v>
      </c>
      <c r="C5" s="188" t="s">
        <v>122</v>
      </c>
      <c r="D5" s="188"/>
      <c r="E5" s="188"/>
      <c r="F5" s="48"/>
      <c r="G5" s="188" t="s">
        <v>124</v>
      </c>
      <c r="H5" s="188"/>
      <c r="I5" s="188"/>
      <c r="J5" s="48"/>
      <c r="K5" s="188" t="s">
        <v>121</v>
      </c>
      <c r="L5" s="188"/>
      <c r="M5" s="188"/>
    </row>
    <row r="6" spans="2:13" ht="18.75" customHeight="1" x14ac:dyDescent="0.2">
      <c r="B6" s="44" t="s">
        <v>46</v>
      </c>
      <c r="C6" s="99">
        <v>2023</v>
      </c>
      <c r="D6" s="99">
        <v>2022</v>
      </c>
      <c r="E6" s="99">
        <v>2021</v>
      </c>
      <c r="F6" s="99"/>
      <c r="G6" s="99">
        <v>2023</v>
      </c>
      <c r="H6" s="99">
        <v>2022</v>
      </c>
      <c r="I6" s="99">
        <v>2021</v>
      </c>
      <c r="J6" s="99"/>
      <c r="K6" s="99">
        <v>2023</v>
      </c>
      <c r="L6" s="99">
        <v>2022</v>
      </c>
      <c r="M6" s="99">
        <v>2021</v>
      </c>
    </row>
    <row r="7" spans="2:13" s="41" customFormat="1" ht="14.1" customHeight="1" x14ac:dyDescent="0.2">
      <c r="B7" s="41" t="s">
        <v>0</v>
      </c>
      <c r="C7" s="67">
        <f>+'Q13'!C7</f>
        <v>41.085934354475157</v>
      </c>
      <c r="D7" s="67">
        <v>37.649457380642957</v>
      </c>
      <c r="E7" s="67">
        <v>35.6861458324057</v>
      </c>
      <c r="F7" s="67"/>
      <c r="G7" s="64">
        <f>+'Q34'!C7</f>
        <v>34.220581154570844</v>
      </c>
      <c r="H7" s="65">
        <v>33.61236978924731</v>
      </c>
      <c r="I7" s="65">
        <v>32.628858845251813</v>
      </c>
      <c r="J7" s="67"/>
      <c r="K7" s="64">
        <f>+'Q39'!C7:C54</f>
        <v>517.01668020856073</v>
      </c>
      <c r="L7" s="64">
        <v>393.90146245026784</v>
      </c>
      <c r="M7" s="64">
        <v>353.56295278383084</v>
      </c>
    </row>
    <row r="8" spans="2:13" ht="14.1" customHeight="1" x14ac:dyDescent="0.2">
      <c r="B8" s="10" t="s">
        <v>53</v>
      </c>
      <c r="C8" s="12">
        <f>+'Q13'!C8</f>
        <v>21.37299002119849</v>
      </c>
      <c r="D8" s="13">
        <v>19.768948391276179</v>
      </c>
      <c r="E8" s="13">
        <v>17.568004705190411</v>
      </c>
      <c r="F8" s="13"/>
      <c r="G8" s="20">
        <f>+'Q34'!C8</f>
        <v>23.396673722407058</v>
      </c>
      <c r="H8" s="32">
        <v>21.499931731294399</v>
      </c>
      <c r="I8" s="32">
        <v>20.29762303314358</v>
      </c>
      <c r="J8" s="13"/>
      <c r="K8" s="20">
        <f>+'Q39'!C8:C55</f>
        <v>232.6303058676653</v>
      </c>
      <c r="L8" s="20">
        <v>207.513176144244</v>
      </c>
      <c r="M8" s="20">
        <v>156.26412298573803</v>
      </c>
    </row>
    <row r="9" spans="2:13" ht="14.1" customHeight="1" x14ac:dyDescent="0.2">
      <c r="B9" s="10" t="s">
        <v>47</v>
      </c>
      <c r="C9" s="12">
        <f>+'Q13'!C9</f>
        <v>56.440052128583837</v>
      </c>
      <c r="D9" s="13">
        <v>51.146263182026594</v>
      </c>
      <c r="E9" s="13">
        <v>44.026763990267639</v>
      </c>
      <c r="F9" s="13"/>
      <c r="G9" s="20">
        <f>+'Q34'!C9</f>
        <v>28.351356551856924</v>
      </c>
      <c r="H9" s="32">
        <v>36.944867772299339</v>
      </c>
      <c r="I9" s="32">
        <v>38.210555402044847</v>
      </c>
      <c r="J9" s="13"/>
      <c r="K9" s="20">
        <f>+'Q39'!C9:C56</f>
        <v>415.00941306755254</v>
      </c>
      <c r="L9" s="20">
        <v>457.45214879017715</v>
      </c>
      <c r="M9" s="20">
        <v>446.82510013351157</v>
      </c>
    </row>
    <row r="10" spans="2:13" ht="14.1" customHeight="1" x14ac:dyDescent="0.2">
      <c r="B10" s="10" t="s">
        <v>48</v>
      </c>
      <c r="C10" s="12">
        <f>+'Q13'!C10</f>
        <v>48.425140536924104</v>
      </c>
      <c r="D10" s="13">
        <v>43.481615731053743</v>
      </c>
      <c r="E10" s="13">
        <v>40.030064204358325</v>
      </c>
      <c r="F10" s="13"/>
      <c r="G10" s="20">
        <f>+'Q34'!C10</f>
        <v>34.57147303662331</v>
      </c>
      <c r="H10" s="32">
        <v>33.563287561448711</v>
      </c>
      <c r="I10" s="32">
        <v>32.622243672767837</v>
      </c>
      <c r="J10" s="13"/>
      <c r="K10" s="20">
        <f>+'Q39'!C10:C57</f>
        <v>423.37394675784583</v>
      </c>
      <c r="L10" s="32">
        <v>393.19321148825071</v>
      </c>
      <c r="M10" s="32">
        <v>321.80298515567199</v>
      </c>
    </row>
    <row r="11" spans="2:13" s="100" customFormat="1" ht="14.1" hidden="1" customHeight="1" outlineLevel="1" x14ac:dyDescent="0.25">
      <c r="B11" s="101" t="s">
        <v>292</v>
      </c>
      <c r="C11" s="120">
        <f>+'Q13'!C11</f>
        <v>46.157393558679829</v>
      </c>
      <c r="D11" s="112">
        <v>45.150587034201124</v>
      </c>
      <c r="E11" s="112">
        <v>44.26574918653651</v>
      </c>
      <c r="F11" s="112"/>
      <c r="G11" s="118">
        <f>+'Q34'!C11</f>
        <v>21.003807415008026</v>
      </c>
      <c r="H11" s="112">
        <v>22.263171283211108</v>
      </c>
      <c r="I11" s="112">
        <v>36.695698017714463</v>
      </c>
      <c r="J11" s="142"/>
      <c r="K11" s="118">
        <f>+'Q39'!C11:C58</f>
        <v>258.16329524741025</v>
      </c>
      <c r="L11" s="112">
        <v>272.15384615384647</v>
      </c>
      <c r="M11" s="112">
        <v>171.61279039415294</v>
      </c>
    </row>
    <row r="12" spans="2:13" s="100" customFormat="1" ht="14.1" hidden="1" customHeight="1" outlineLevel="1" x14ac:dyDescent="0.25">
      <c r="B12" s="101" t="s">
        <v>293</v>
      </c>
      <c r="C12" s="120">
        <f>+'Q13'!C12</f>
        <v>50.790762771168652</v>
      </c>
      <c r="D12" s="112">
        <v>43.928468416498411</v>
      </c>
      <c r="E12" s="112">
        <v>51.465570719602979</v>
      </c>
      <c r="F12" s="112"/>
      <c r="G12" s="118">
        <f>+'Q34'!C12</f>
        <v>28.090107467621774</v>
      </c>
      <c r="H12" s="112">
        <v>23.533650689428853</v>
      </c>
      <c r="I12" s="112">
        <v>17.857767063432341</v>
      </c>
      <c r="J12" s="142"/>
      <c r="K12" s="118">
        <f>+'Q39'!C12:C59</f>
        <v>654.38389160707573</v>
      </c>
      <c r="L12" s="112">
        <v>561.59904875148607</v>
      </c>
      <c r="M12" s="112">
        <v>371.71838074398249</v>
      </c>
    </row>
    <row r="13" spans="2:13" s="100" customFormat="1" ht="14.1" hidden="1" customHeight="1" outlineLevel="1" x14ac:dyDescent="0.25">
      <c r="B13" s="101" t="s">
        <v>294</v>
      </c>
      <c r="C13" s="120">
        <f>+'Q13'!C13</f>
        <v>67.032967032967022</v>
      </c>
      <c r="D13" s="112">
        <v>70.912951167728238</v>
      </c>
      <c r="E13" s="112">
        <v>91.612903225806448</v>
      </c>
      <c r="F13" s="112"/>
      <c r="G13" s="118">
        <f>+'Q34'!C13</f>
        <v>34.908196721311498</v>
      </c>
      <c r="H13" s="112">
        <v>53.236526946107773</v>
      </c>
      <c r="I13" s="112">
        <v>39.239436619718283</v>
      </c>
      <c r="J13" s="142"/>
      <c r="K13" s="118">
        <f>+'Q39'!C13:C60</f>
        <v>1073.5508196721312</v>
      </c>
      <c r="L13" s="112">
        <v>974.31137724550899</v>
      </c>
      <c r="M13" s="112">
        <v>553.04225352112678</v>
      </c>
    </row>
    <row r="14" spans="2:13" s="100" customFormat="1" ht="14.1" hidden="1" customHeight="1" outlineLevel="1" x14ac:dyDescent="0.25">
      <c r="B14" s="101" t="s">
        <v>295</v>
      </c>
      <c r="C14" s="120">
        <f>+'Q13'!C14</f>
        <v>44.447704268739912</v>
      </c>
      <c r="D14" s="112">
        <v>39.628850015726698</v>
      </c>
      <c r="E14" s="112">
        <v>32.956003901637658</v>
      </c>
      <c r="F14" s="112"/>
      <c r="G14" s="118">
        <f>+'Q34'!C14</f>
        <v>32.737458745874484</v>
      </c>
      <c r="H14" s="112">
        <v>28.515538189144877</v>
      </c>
      <c r="I14" s="112">
        <v>28.491549186073804</v>
      </c>
      <c r="J14" s="142"/>
      <c r="K14" s="118">
        <f>+'Q39'!C14:C61</f>
        <v>290.02137433205183</v>
      </c>
      <c r="L14" s="112">
        <v>299.68998194945874</v>
      </c>
      <c r="M14" s="112">
        <v>328.45450874831772</v>
      </c>
    </row>
    <row r="15" spans="2:13" s="100" customFormat="1" ht="14.1" hidden="1" customHeight="1" outlineLevel="1" x14ac:dyDescent="0.25">
      <c r="B15" s="101" t="s">
        <v>296</v>
      </c>
      <c r="C15" s="120">
        <f>+'Q13'!C15</f>
        <v>30.123517862940002</v>
      </c>
      <c r="D15" s="112">
        <v>25.569481155890827</v>
      </c>
      <c r="E15" s="112">
        <v>21.926576144104605</v>
      </c>
      <c r="F15" s="112"/>
      <c r="G15" s="118">
        <f>+'Q34'!C15</f>
        <v>42.984193780149909</v>
      </c>
      <c r="H15" s="112">
        <v>37.82954875428355</v>
      </c>
      <c r="I15" s="112">
        <v>39.197386711148035</v>
      </c>
      <c r="J15" s="142"/>
      <c r="K15" s="118">
        <f>+'Q39'!C15:C62</f>
        <v>535.09685161654591</v>
      </c>
      <c r="L15" s="112">
        <v>310.77043145339428</v>
      </c>
      <c r="M15" s="112">
        <v>182.22314578005123</v>
      </c>
    </row>
    <row r="16" spans="2:13" s="100" customFormat="1" ht="14.1" hidden="1" customHeight="1" outlineLevel="1" x14ac:dyDescent="0.25">
      <c r="B16" s="101" t="s">
        <v>297</v>
      </c>
      <c r="C16" s="120">
        <f>+'Q13'!C16</f>
        <v>34.213985943267431</v>
      </c>
      <c r="D16" s="112">
        <v>24.351931932399896</v>
      </c>
      <c r="E16" s="112">
        <v>21.052114060963621</v>
      </c>
      <c r="F16" s="112"/>
      <c r="G16" s="118">
        <f>+'Q34'!C16</f>
        <v>35.565728219907093</v>
      </c>
      <c r="H16" s="112">
        <v>33.480898444999191</v>
      </c>
      <c r="I16" s="112">
        <v>28.637669313404977</v>
      </c>
      <c r="J16" s="142"/>
      <c r="K16" s="118">
        <f>+'Q39'!C16:C63</f>
        <v>229.23449508489691</v>
      </c>
      <c r="L16" s="112">
        <v>211.66774891774898</v>
      </c>
      <c r="M16" s="112">
        <v>199.68350785340311</v>
      </c>
    </row>
    <row r="17" spans="2:13" s="100" customFormat="1" ht="14.1" hidden="1" customHeight="1" outlineLevel="1" x14ac:dyDescent="0.25">
      <c r="B17" s="101" t="s">
        <v>298</v>
      </c>
      <c r="C17" s="120">
        <f>+'Q13'!C17</f>
        <v>47.437709485926582</v>
      </c>
      <c r="D17" s="112">
        <v>43.454304416273096</v>
      </c>
      <c r="E17" s="112">
        <v>31.160807518273582</v>
      </c>
      <c r="F17" s="112"/>
      <c r="G17" s="118">
        <f>+'Q34'!C17</f>
        <v>29.929939559036232</v>
      </c>
      <c r="H17" s="112">
        <v>30.762608446944583</v>
      </c>
      <c r="I17" s="112">
        <v>29.906869589500271</v>
      </c>
      <c r="J17" s="142"/>
      <c r="K17" s="118">
        <f>+'Q39'!C17:C64</f>
        <v>287.62167572204743</v>
      </c>
      <c r="L17" s="112">
        <v>293.01548095320908</v>
      </c>
      <c r="M17" s="112">
        <v>214.95040627626807</v>
      </c>
    </row>
    <row r="18" spans="2:13" s="100" customFormat="1" ht="14.1" hidden="1" customHeight="1" outlineLevel="1" x14ac:dyDescent="0.25">
      <c r="B18" s="101" t="s">
        <v>299</v>
      </c>
      <c r="C18" s="120">
        <f>+'Q13'!C18</f>
        <v>71.460193315133182</v>
      </c>
      <c r="D18" s="112">
        <v>51.458628665224204</v>
      </c>
      <c r="E18" s="112">
        <v>51.838634600465468</v>
      </c>
      <c r="F18" s="112"/>
      <c r="G18" s="118">
        <f>+'Q34'!C18</f>
        <v>47.162932369643599</v>
      </c>
      <c r="H18" s="112">
        <v>42.245034072785245</v>
      </c>
      <c r="I18" s="112">
        <v>31.635588147261259</v>
      </c>
      <c r="J18" s="142"/>
      <c r="K18" s="118">
        <f>+'Q39'!C18:C65</f>
        <v>495.69585168869293</v>
      </c>
      <c r="L18" s="112">
        <v>336.71665603063155</v>
      </c>
      <c r="M18" s="112">
        <v>490.40867003367032</v>
      </c>
    </row>
    <row r="19" spans="2:13" s="100" customFormat="1" ht="14.1" hidden="1" customHeight="1" outlineLevel="1" x14ac:dyDescent="0.25">
      <c r="B19" s="101" t="s">
        <v>300</v>
      </c>
      <c r="C19" s="120">
        <f>+'Q13'!C19</f>
        <v>37.536491195027786</v>
      </c>
      <c r="D19" s="112">
        <v>33.44232515894641</v>
      </c>
      <c r="E19" s="112">
        <v>31.395902810862314</v>
      </c>
      <c r="F19" s="112"/>
      <c r="G19" s="118">
        <f>+'Q34'!C19</f>
        <v>31.188660311088825</v>
      </c>
      <c r="H19" s="112">
        <v>30.351439435089691</v>
      </c>
      <c r="I19" s="112">
        <v>35.457966616084931</v>
      </c>
      <c r="J19" s="142"/>
      <c r="K19" s="118">
        <f>+'Q39'!C19:C66</f>
        <v>538.36503067484671</v>
      </c>
      <c r="L19" s="112">
        <v>811.34471153846141</v>
      </c>
      <c r="M19" s="112">
        <v>550.69945652173908</v>
      </c>
    </row>
    <row r="20" spans="2:13" s="100" customFormat="1" ht="14.1" hidden="1" customHeight="1" outlineLevel="1" x14ac:dyDescent="0.25">
      <c r="B20" s="101" t="s">
        <v>301</v>
      </c>
      <c r="C20" s="120">
        <f>+'Q13'!C20</f>
        <v>73.55263157894737</v>
      </c>
      <c r="D20" s="112">
        <v>70.969945355191257</v>
      </c>
      <c r="E20" s="112">
        <v>71.341925701288858</v>
      </c>
      <c r="F20" s="112"/>
      <c r="G20" s="118">
        <f>+'Q34'!C20</f>
        <v>78.723613595706411</v>
      </c>
      <c r="H20" s="112">
        <v>36.515880654475502</v>
      </c>
      <c r="I20" s="112">
        <v>34.690754516471799</v>
      </c>
      <c r="J20" s="142"/>
      <c r="K20" s="118">
        <f>+'Q39'!C20:C67</f>
        <v>1570.1234234234234</v>
      </c>
      <c r="L20" s="112">
        <v>1294.7245098039216</v>
      </c>
      <c r="M20" s="112">
        <v>1237.3250807319698</v>
      </c>
    </row>
    <row r="21" spans="2:13" s="100" customFormat="1" ht="14.1" hidden="1" customHeight="1" outlineLevel="1" x14ac:dyDescent="0.25">
      <c r="B21" s="101" t="s">
        <v>302</v>
      </c>
      <c r="C21" s="120">
        <f>+'Q13'!C21</f>
        <v>71.558107903883936</v>
      </c>
      <c r="D21" s="112">
        <v>65.566692367000769</v>
      </c>
      <c r="E21" s="112">
        <v>59.131905298759868</v>
      </c>
      <c r="F21" s="112"/>
      <c r="G21" s="118">
        <f>+'Q34'!C21</f>
        <v>42.149841605068723</v>
      </c>
      <c r="H21" s="112">
        <v>51.365239887111905</v>
      </c>
      <c r="I21" s="112">
        <v>44.971673702846267</v>
      </c>
      <c r="J21" s="142"/>
      <c r="K21" s="118">
        <f>+'Q39'!C21:C68</f>
        <v>453.79083530605288</v>
      </c>
      <c r="L21" s="112">
        <v>421.55589340010738</v>
      </c>
      <c r="M21" s="112">
        <v>390.8008440514468</v>
      </c>
    </row>
    <row r="22" spans="2:13" s="100" customFormat="1" ht="14.1" hidden="1" customHeight="1" outlineLevel="1" x14ac:dyDescent="0.25">
      <c r="B22" s="101" t="s">
        <v>303</v>
      </c>
      <c r="C22" s="118">
        <f>+'Q13'!C22</f>
        <v>80.348373946076151</v>
      </c>
      <c r="D22" s="118">
        <v>76.229668822261402</v>
      </c>
      <c r="E22" s="118">
        <v>76.13305613305613</v>
      </c>
      <c r="F22" s="118"/>
      <c r="G22" s="118">
        <f>+'Q34'!C22</f>
        <v>32.056619003690074</v>
      </c>
      <c r="H22" s="118">
        <v>34.172879177378178</v>
      </c>
      <c r="I22" s="118">
        <v>30.993719279082651</v>
      </c>
      <c r="J22" s="142"/>
      <c r="K22" s="118">
        <f>+'Q39'!C22:C69</f>
        <v>537.17774321267007</v>
      </c>
      <c r="L22" s="118">
        <v>520.32037957523698</v>
      </c>
      <c r="M22" s="118">
        <v>491.95224849327747</v>
      </c>
    </row>
    <row r="23" spans="2:13" s="100" customFormat="1" ht="14.1" hidden="1" customHeight="1" outlineLevel="1" x14ac:dyDescent="0.25">
      <c r="B23" s="101" t="s">
        <v>304</v>
      </c>
      <c r="C23" s="118">
        <f>+'Q13'!C23</f>
        <v>62.703653197444922</v>
      </c>
      <c r="D23" s="118">
        <v>62.023822298529886</v>
      </c>
      <c r="E23" s="118">
        <v>61.031606077048295</v>
      </c>
      <c r="F23" s="118"/>
      <c r="G23" s="118">
        <f>+'Q34'!C23</f>
        <v>37.924225948606782</v>
      </c>
      <c r="H23" s="118">
        <v>35.588177623991079</v>
      </c>
      <c r="I23" s="118">
        <v>31.663943990664905</v>
      </c>
      <c r="J23" s="142"/>
      <c r="K23" s="118">
        <f>+'Q39'!C23:C70</f>
        <v>683.62339806588602</v>
      </c>
      <c r="L23" s="118">
        <v>426.42936970991843</v>
      </c>
      <c r="M23" s="118">
        <v>400.20456627978007</v>
      </c>
    </row>
    <row r="24" spans="2:13" s="100" customFormat="1" ht="14.1" hidden="1" customHeight="1" outlineLevel="1" x14ac:dyDescent="0.25">
      <c r="B24" s="101" t="s">
        <v>305</v>
      </c>
      <c r="C24" s="118">
        <f>+'Q13'!C24</f>
        <v>44.393586953803052</v>
      </c>
      <c r="D24" s="118">
        <v>40.158393866020987</v>
      </c>
      <c r="E24" s="118">
        <v>34.223615356717268</v>
      </c>
      <c r="F24" s="118"/>
      <c r="G24" s="118">
        <f>+'Q34'!C24</f>
        <v>32.180066482618756</v>
      </c>
      <c r="H24" s="118">
        <v>30.648725034543467</v>
      </c>
      <c r="I24" s="118">
        <v>29.162818863068548</v>
      </c>
      <c r="J24" s="142"/>
      <c r="K24" s="118">
        <f>+'Q39'!C24:C71</f>
        <v>644.85103785103729</v>
      </c>
      <c r="L24" s="118">
        <v>304.30608195257452</v>
      </c>
      <c r="M24" s="118">
        <v>312.72223618090482</v>
      </c>
    </row>
    <row r="25" spans="2:13" s="100" customFormat="1" ht="14.1" hidden="1" customHeight="1" outlineLevel="1" x14ac:dyDescent="0.25">
      <c r="B25" s="101" t="s">
        <v>306</v>
      </c>
      <c r="C25" s="120">
        <f>+'Q13'!C25</f>
        <v>66.648471615720524</v>
      </c>
      <c r="D25" s="112">
        <v>63.334422302079929</v>
      </c>
      <c r="E25" s="112">
        <v>55.3775487340354</v>
      </c>
      <c r="F25" s="112"/>
      <c r="G25" s="118">
        <f>+'Q34'!C25</f>
        <v>27.283701883701884</v>
      </c>
      <c r="H25" s="112">
        <v>30.912310866575105</v>
      </c>
      <c r="I25" s="112">
        <v>26.291523366376712</v>
      </c>
      <c r="J25" s="142"/>
      <c r="K25" s="118">
        <f>+'Q39'!C25:C72</f>
        <v>205.65403141361253</v>
      </c>
      <c r="L25" s="112">
        <v>533.82906574394428</v>
      </c>
      <c r="M25" s="112">
        <v>279.83745853534077</v>
      </c>
    </row>
    <row r="26" spans="2:13" s="100" customFormat="1" ht="14.1" hidden="1" customHeight="1" outlineLevel="1" x14ac:dyDescent="0.25">
      <c r="B26" s="101" t="s">
        <v>307</v>
      </c>
      <c r="C26" s="120">
        <f>+'Q13'!C26</f>
        <v>42.011072331207124</v>
      </c>
      <c r="D26" s="112">
        <v>37.471272889020682</v>
      </c>
      <c r="E26" s="112">
        <v>34.545052831316688</v>
      </c>
      <c r="F26" s="112"/>
      <c r="G26" s="118">
        <f>+'Q34'!C26</f>
        <v>33.297676683759434</v>
      </c>
      <c r="H26" s="112">
        <v>34.266231410953701</v>
      </c>
      <c r="I26" s="112">
        <v>27.282505643340762</v>
      </c>
      <c r="J26" s="142"/>
      <c r="K26" s="118">
        <f>+'Q39'!C26:C73</f>
        <v>422.30869404755617</v>
      </c>
      <c r="L26" s="112">
        <v>389.06667946502881</v>
      </c>
      <c r="M26" s="112">
        <v>310.84849356439179</v>
      </c>
    </row>
    <row r="27" spans="2:13" s="100" customFormat="1" ht="14.1" hidden="1" customHeight="1" outlineLevel="1" x14ac:dyDescent="0.25">
      <c r="B27" s="101" t="s">
        <v>308</v>
      </c>
      <c r="C27" s="120">
        <f>+'Q13'!C27</f>
        <v>76.549031164812504</v>
      </c>
      <c r="D27" s="112">
        <v>65.006026516673359</v>
      </c>
      <c r="E27" s="112">
        <v>65.890128046261879</v>
      </c>
      <c r="F27" s="112"/>
      <c r="G27" s="118">
        <f>+'Q34'!C27</f>
        <v>24.219056785370395</v>
      </c>
      <c r="H27" s="112">
        <v>21.351297898640397</v>
      </c>
      <c r="I27" s="112">
        <v>21.306043129388055</v>
      </c>
      <c r="J27" s="142"/>
      <c r="K27" s="118">
        <f>+'Q39'!C27:C74</f>
        <v>347.27115100836187</v>
      </c>
      <c r="L27" s="112">
        <v>308.93415106520331</v>
      </c>
      <c r="M27" s="112">
        <v>249.21214970848217</v>
      </c>
    </row>
    <row r="28" spans="2:13" s="100" customFormat="1" ht="14.1" hidden="1" customHeight="1" outlineLevel="1" x14ac:dyDescent="0.25">
      <c r="B28" s="101" t="s">
        <v>309</v>
      </c>
      <c r="C28" s="120">
        <f>+'Q13'!C28</f>
        <v>63.142025369099606</v>
      </c>
      <c r="D28" s="112">
        <v>67.895910060089165</v>
      </c>
      <c r="E28" s="112">
        <v>59.959441189725105</v>
      </c>
      <c r="F28" s="112"/>
      <c r="G28" s="118">
        <f>+'Q34'!C28</f>
        <v>45.102255886711461</v>
      </c>
      <c r="H28" s="112">
        <v>41.632645778316835</v>
      </c>
      <c r="I28" s="112">
        <v>44.383408493047646</v>
      </c>
      <c r="J28" s="142"/>
      <c r="K28" s="118">
        <f>+'Q39'!C28:C75</f>
        <v>438.69409709452032</v>
      </c>
      <c r="L28" s="112">
        <v>481.5142635658915</v>
      </c>
      <c r="M28" s="112">
        <v>410.77164350376154</v>
      </c>
    </row>
    <row r="29" spans="2:13" s="100" customFormat="1" ht="14.1" hidden="1" customHeight="1" outlineLevel="1" x14ac:dyDescent="0.25">
      <c r="B29" s="101" t="s">
        <v>310</v>
      </c>
      <c r="C29" s="120">
        <f>+'Q13'!C29</f>
        <v>57.008346696270721</v>
      </c>
      <c r="D29" s="112">
        <v>46.004609260423216</v>
      </c>
      <c r="E29" s="112">
        <v>42.153053651722182</v>
      </c>
      <c r="F29" s="112"/>
      <c r="G29" s="118">
        <f>+'Q34'!C29</f>
        <v>34.908907320591446</v>
      </c>
      <c r="H29" s="112">
        <v>40.373349121049394</v>
      </c>
      <c r="I29" s="112">
        <v>31.458989229494538</v>
      </c>
      <c r="J29" s="142"/>
      <c r="K29" s="118">
        <f>+'Q39'!C29:C76</f>
        <v>451.02469135802534</v>
      </c>
      <c r="L29" s="112">
        <v>567.14561586638774</v>
      </c>
      <c r="M29" s="112">
        <v>376.93380236648528</v>
      </c>
    </row>
    <row r="30" spans="2:13" s="100" customFormat="1" ht="14.1" hidden="1" customHeight="1" outlineLevel="1" x14ac:dyDescent="0.25">
      <c r="B30" s="101" t="s">
        <v>311</v>
      </c>
      <c r="C30" s="120">
        <f>+'Q13'!C30</f>
        <v>69.63204691638289</v>
      </c>
      <c r="D30" s="112">
        <v>64.876640284616769</v>
      </c>
      <c r="E30" s="112">
        <v>62.118983094592849</v>
      </c>
      <c r="F30" s="112"/>
      <c r="G30" s="118">
        <f>+'Q34'!C30</f>
        <v>46.148746858655642</v>
      </c>
      <c r="H30" s="112">
        <v>44.50935823564506</v>
      </c>
      <c r="I30" s="112">
        <v>42.335092238656792</v>
      </c>
      <c r="J30" s="142"/>
      <c r="K30" s="118">
        <f>+'Q39'!C30:C77</f>
        <v>456.94065598072797</v>
      </c>
      <c r="L30" s="112">
        <v>251.75533568172395</v>
      </c>
      <c r="M30" s="112">
        <v>335.10498509888924</v>
      </c>
    </row>
    <row r="31" spans="2:13" s="100" customFormat="1" ht="14.1" hidden="1" customHeight="1" outlineLevel="1" x14ac:dyDescent="0.25">
      <c r="B31" s="101" t="s">
        <v>312</v>
      </c>
      <c r="C31" s="120">
        <f>+'Q13'!C31</f>
        <v>65.423867192815351</v>
      </c>
      <c r="D31" s="112">
        <v>54.895727365208543</v>
      </c>
      <c r="E31" s="112">
        <v>48.766025641025642</v>
      </c>
      <c r="F31" s="112"/>
      <c r="G31" s="118">
        <f>+'Q34'!C31</f>
        <v>43.595049916805571</v>
      </c>
      <c r="H31" s="112">
        <v>35.171415334723093</v>
      </c>
      <c r="I31" s="112">
        <v>28.620440354912891</v>
      </c>
      <c r="J31" s="142"/>
      <c r="K31" s="118">
        <f>+'Q39'!C31:C78</f>
        <v>339.49966996699652</v>
      </c>
      <c r="L31" s="112">
        <v>430.75660377358452</v>
      </c>
      <c r="M31" s="112">
        <v>456.60766246362749</v>
      </c>
    </row>
    <row r="32" spans="2:13" s="100" customFormat="1" ht="14.1" hidden="1" customHeight="1" outlineLevel="1" x14ac:dyDescent="0.25">
      <c r="B32" s="101" t="s">
        <v>313</v>
      </c>
      <c r="C32" s="120">
        <f>+'Q13'!C32</f>
        <v>31.209447184012458</v>
      </c>
      <c r="D32" s="112">
        <v>30.057899090157154</v>
      </c>
      <c r="E32" s="112">
        <v>28.836273488305249</v>
      </c>
      <c r="F32" s="112"/>
      <c r="G32" s="118">
        <f>+'Q34'!C32</f>
        <v>26.350727650727652</v>
      </c>
      <c r="H32" s="112">
        <v>25.503137039075646</v>
      </c>
      <c r="I32" s="112">
        <v>23.171941191128809</v>
      </c>
      <c r="J32" s="142"/>
      <c r="K32" s="118">
        <f>+'Q39'!C32:C79</f>
        <v>164.83388037928501</v>
      </c>
      <c r="L32" s="112">
        <v>176.42449053857354</v>
      </c>
      <c r="M32" s="112">
        <v>89.107587502936411</v>
      </c>
    </row>
    <row r="33" spans="2:13" s="100" customFormat="1" ht="14.1" hidden="1" customHeight="1" outlineLevel="1" x14ac:dyDescent="0.25">
      <c r="B33" s="101" t="s">
        <v>314</v>
      </c>
      <c r="C33" s="120">
        <f>+'Q13'!C33</f>
        <v>53.090982394839401</v>
      </c>
      <c r="D33" s="112">
        <v>40.851770746809635</v>
      </c>
      <c r="E33" s="112">
        <v>30.479932641032836</v>
      </c>
      <c r="F33" s="112"/>
      <c r="G33" s="118">
        <f>+'Q34'!C33</f>
        <v>37.649411466902976</v>
      </c>
      <c r="H33" s="112">
        <v>32.099260628465892</v>
      </c>
      <c r="I33" s="112">
        <v>30.476058931860074</v>
      </c>
      <c r="J33" s="142"/>
      <c r="K33" s="118">
        <f>+'Q39'!C33:C80</f>
        <v>297.36922782142165</v>
      </c>
      <c r="L33" s="112">
        <v>295.66105140865517</v>
      </c>
      <c r="M33" s="112">
        <v>278.24515393386531</v>
      </c>
    </row>
    <row r="34" spans="2:13" s="100" customFormat="1" ht="14.1" hidden="1" customHeight="1" outlineLevel="1" x14ac:dyDescent="0.25">
      <c r="B34" s="101" t="s">
        <v>315</v>
      </c>
      <c r="C34" s="120">
        <f>+'Q13'!C34</f>
        <v>43.323338982314347</v>
      </c>
      <c r="D34" s="112">
        <v>42.700270897832816</v>
      </c>
      <c r="E34" s="112">
        <v>37.03011317704123</v>
      </c>
      <c r="F34" s="112"/>
      <c r="G34" s="118">
        <f>+'Q34'!C34</f>
        <v>31.598194583751148</v>
      </c>
      <c r="H34" s="112">
        <v>33.74872550130295</v>
      </c>
      <c r="I34" s="112">
        <v>27.46936826306445</v>
      </c>
      <c r="J34" s="142"/>
      <c r="K34" s="118">
        <f>+'Q39'!C34:C81</f>
        <v>330.21851421938533</v>
      </c>
      <c r="L34" s="112">
        <v>1003.6324084715151</v>
      </c>
      <c r="M34" s="112">
        <v>261.42877173303424</v>
      </c>
    </row>
    <row r="35" spans="2:13" s="1" customFormat="1" ht="14.1" customHeight="1" collapsed="1" x14ac:dyDescent="0.2">
      <c r="B35" s="102" t="s">
        <v>57</v>
      </c>
      <c r="C35" s="12">
        <f>+'Q13'!C35</f>
        <v>84.717035334673938</v>
      </c>
      <c r="D35" s="12">
        <v>84.813797313797309</v>
      </c>
      <c r="E35" s="12">
        <v>83.815028901734095</v>
      </c>
      <c r="F35" s="80"/>
      <c r="G35" s="20">
        <f>+'Q34'!C35</f>
        <v>36.172261783655912</v>
      </c>
      <c r="H35" s="20">
        <v>51.33651250674879</v>
      </c>
      <c r="I35" s="20">
        <v>37.044827586206033</v>
      </c>
      <c r="K35" s="20">
        <f>+'Q39'!C35:C82</f>
        <v>1378.3581526861456</v>
      </c>
      <c r="L35" s="20">
        <v>1154.2868674936017</v>
      </c>
      <c r="M35" s="20">
        <v>1413.5094227335846</v>
      </c>
    </row>
    <row r="36" spans="2:13" s="1" customFormat="1" ht="14.1" customHeight="1" x14ac:dyDescent="0.2">
      <c r="B36" s="102" t="s">
        <v>58</v>
      </c>
      <c r="C36" s="12">
        <f>+'Q13'!C36</f>
        <v>67.213728761619393</v>
      </c>
      <c r="D36" s="12">
        <v>62.276161163961952</v>
      </c>
      <c r="E36" s="12">
        <v>59.031061322470357</v>
      </c>
      <c r="F36" s="79"/>
      <c r="G36" s="20">
        <f>+'Q34'!C36</f>
        <v>40.815450861195167</v>
      </c>
      <c r="H36" s="20">
        <v>37.081377063911084</v>
      </c>
      <c r="I36" s="20">
        <v>38.001417128773632</v>
      </c>
      <c r="K36" s="20">
        <f>+'Q39'!C36:C83</f>
        <v>284.1524514464212</v>
      </c>
      <c r="L36" s="20">
        <v>278.76712127878</v>
      </c>
      <c r="M36" s="20">
        <v>209.8473288612301</v>
      </c>
    </row>
    <row r="37" spans="2:13" s="1" customFormat="1" ht="14.1" customHeight="1" x14ac:dyDescent="0.2">
      <c r="B37" s="104" t="s">
        <v>49</v>
      </c>
      <c r="C37" s="12">
        <f>+'Q13'!C37</f>
        <v>27.424819760311237</v>
      </c>
      <c r="D37" s="12">
        <v>25.693160085941617</v>
      </c>
      <c r="E37" s="12">
        <v>24.076712701660067</v>
      </c>
      <c r="F37" s="79"/>
      <c r="G37" s="20">
        <f>+'Q34'!C37</f>
        <v>28.037210042995973</v>
      </c>
      <c r="H37" s="20">
        <v>27.44295713169819</v>
      </c>
      <c r="I37" s="20">
        <v>25.802338933347844</v>
      </c>
      <c r="K37" s="20">
        <f>+'Q39'!C37:C84</f>
        <v>370.92587725062333</v>
      </c>
      <c r="L37" s="20">
        <v>309.36031571218791</v>
      </c>
      <c r="M37" s="20">
        <v>311.85497411805585</v>
      </c>
    </row>
    <row r="38" spans="2:13" s="1" customFormat="1" ht="14.1" customHeight="1" x14ac:dyDescent="0.2">
      <c r="B38" s="102" t="s">
        <v>50</v>
      </c>
      <c r="C38" s="12">
        <f>+'Q13'!C38</f>
        <v>44.33306618500221</v>
      </c>
      <c r="D38" s="12">
        <v>42.596502722122722</v>
      </c>
      <c r="E38" s="12">
        <v>41.942739713231511</v>
      </c>
      <c r="F38" s="79"/>
      <c r="G38" s="20">
        <f>+'Q34'!C38</f>
        <v>32.884371362272724</v>
      </c>
      <c r="H38" s="20">
        <v>30.771296737467541</v>
      </c>
      <c r="I38" s="20">
        <v>29.443046826630848</v>
      </c>
      <c r="K38" s="20">
        <f>+'Q39'!C38:C85</f>
        <v>412.95699024995781</v>
      </c>
      <c r="L38" s="20">
        <v>316.62408470339909</v>
      </c>
      <c r="M38" s="20">
        <v>309.11427970614267</v>
      </c>
    </row>
    <row r="39" spans="2:13" s="1" customFormat="1" ht="14.1" hidden="1" customHeight="1" outlineLevel="1" x14ac:dyDescent="0.2">
      <c r="B39" s="101" t="s">
        <v>316</v>
      </c>
      <c r="C39" s="120">
        <f>+'Q13'!C39</f>
        <v>29.798214872412661</v>
      </c>
      <c r="D39" s="120">
        <v>26.626168763707724</v>
      </c>
      <c r="E39" s="120">
        <v>27.673599614724736</v>
      </c>
      <c r="F39" s="141"/>
      <c r="G39" s="118">
        <f>+'Q34'!C39</f>
        <v>28.897413515872607</v>
      </c>
      <c r="H39" s="118">
        <v>30.116024494661957</v>
      </c>
      <c r="I39" s="118">
        <v>25.351424842288523</v>
      </c>
      <c r="J39" s="141"/>
      <c r="K39" s="118">
        <f>+'Q39'!C39:C86</f>
        <v>909.42663378545058</v>
      </c>
      <c r="L39" s="118">
        <v>661.98514418875595</v>
      </c>
      <c r="M39" s="118">
        <v>466.66546341463408</v>
      </c>
    </row>
    <row r="40" spans="2:13" s="1" customFormat="1" ht="14.1" hidden="1" customHeight="1" outlineLevel="1" x14ac:dyDescent="0.2">
      <c r="B40" s="101" t="s">
        <v>317</v>
      </c>
      <c r="C40" s="120">
        <f>+'Q13'!C40</f>
        <v>40.648234592758399</v>
      </c>
      <c r="D40" s="120">
        <v>36.415705154810325</v>
      </c>
      <c r="E40" s="120">
        <v>34.737173084748271</v>
      </c>
      <c r="F40" s="141"/>
      <c r="G40" s="118">
        <f>+'Q34'!C40</f>
        <v>29.438879280525537</v>
      </c>
      <c r="H40" s="118">
        <v>28.490703051222919</v>
      </c>
      <c r="I40" s="118">
        <v>28.187210478675198</v>
      </c>
      <c r="J40" s="141"/>
      <c r="K40" s="118">
        <f>+'Q39'!C40:C87</f>
        <v>368.92135394482978</v>
      </c>
      <c r="L40" s="118">
        <v>407.75711307137124</v>
      </c>
      <c r="M40" s="118">
        <v>381.586182067545</v>
      </c>
    </row>
    <row r="41" spans="2:13" s="1" customFormat="1" ht="14.1" hidden="1" customHeight="1" outlineLevel="1" x14ac:dyDescent="0.2">
      <c r="B41" s="101" t="s">
        <v>318</v>
      </c>
      <c r="C41" s="120">
        <f>+'Q13'!C41</f>
        <v>49.468353976054246</v>
      </c>
      <c r="D41" s="120">
        <v>49.235478729319318</v>
      </c>
      <c r="E41" s="120">
        <v>48.846333214841295</v>
      </c>
      <c r="F41" s="141"/>
      <c r="G41" s="118">
        <f>+'Q34'!C41</f>
        <v>34.914741946405393</v>
      </c>
      <c r="H41" s="118">
        <v>31.725938101900059</v>
      </c>
      <c r="I41" s="118">
        <v>30.417784988450013</v>
      </c>
      <c r="J41" s="141"/>
      <c r="K41" s="118">
        <f>+'Q39'!C41:C88</f>
        <v>380.71582088063712</v>
      </c>
      <c r="L41" s="118">
        <v>262.29554872456663</v>
      </c>
      <c r="M41" s="118">
        <v>274.59201511055051</v>
      </c>
    </row>
    <row r="42" spans="2:13" ht="14.1" customHeight="1" collapsed="1" x14ac:dyDescent="0.2">
      <c r="B42" s="10" t="s">
        <v>51</v>
      </c>
      <c r="C42" s="12">
        <f>+'Q13'!C42</f>
        <v>47.532284074856548</v>
      </c>
      <c r="D42" s="12">
        <v>46.632610300720373</v>
      </c>
      <c r="E42" s="12">
        <v>48.140045288277307</v>
      </c>
      <c r="F42" s="12"/>
      <c r="G42" s="20">
        <f>+'Q34'!C42</f>
        <v>30.804904990466031</v>
      </c>
      <c r="H42" s="20">
        <v>43.47781248662772</v>
      </c>
      <c r="I42" s="20">
        <v>47.185807534771605</v>
      </c>
      <c r="J42" s="12"/>
      <c r="K42" s="20">
        <f>+'Q39'!C42:C89</f>
        <v>797.99348587396389</v>
      </c>
      <c r="L42" s="20">
        <v>373.2885074741888</v>
      </c>
      <c r="M42" s="20">
        <v>274.35954519396176</v>
      </c>
    </row>
    <row r="43" spans="2:13" ht="14.1" customHeight="1" x14ac:dyDescent="0.2">
      <c r="B43" s="10" t="s">
        <v>52</v>
      </c>
      <c r="C43" s="12">
        <f>+'Q13'!C43</f>
        <v>28.708527170060204</v>
      </c>
      <c r="D43" s="12">
        <v>23.974440347181389</v>
      </c>
      <c r="E43" s="12">
        <v>22.927387601867959</v>
      </c>
      <c r="F43" s="12"/>
      <c r="G43" s="20">
        <f>+'Q34'!C43</f>
        <v>35.378416894971664</v>
      </c>
      <c r="H43" s="20">
        <v>38.011791648395103</v>
      </c>
      <c r="I43" s="20">
        <v>38.270378209993147</v>
      </c>
      <c r="J43" s="12"/>
      <c r="K43" s="20">
        <f>+'Q39'!C43:C90</f>
        <v>197.47278559876952</v>
      </c>
      <c r="L43" s="20">
        <v>187.26797661807134</v>
      </c>
      <c r="M43" s="20">
        <v>331.77157122130075</v>
      </c>
    </row>
    <row r="44" spans="2:13" ht="14.1" customHeight="1" x14ac:dyDescent="0.2">
      <c r="B44" s="10" t="s">
        <v>61</v>
      </c>
      <c r="C44" s="12">
        <f>+'Q13'!C44</f>
        <v>53.331582443726923</v>
      </c>
      <c r="D44" s="12">
        <v>46.855877015891465</v>
      </c>
      <c r="E44" s="12">
        <v>44.526643573113205</v>
      </c>
      <c r="F44" s="12"/>
      <c r="G44" s="20">
        <f>+'Q34'!C44</f>
        <v>39.218490194374965</v>
      </c>
      <c r="H44" s="20">
        <v>37.108553513948003</v>
      </c>
      <c r="I44" s="20">
        <v>34.835343775217076</v>
      </c>
      <c r="J44" s="12"/>
      <c r="K44" s="20">
        <f>+'Q39'!C44:C91</f>
        <v>1041.3609628488855</v>
      </c>
      <c r="L44" s="20">
        <v>612.6363365333018</v>
      </c>
      <c r="M44" s="20">
        <v>753.36338112904798</v>
      </c>
    </row>
    <row r="45" spans="2:13" ht="14.1" customHeight="1" x14ac:dyDescent="0.2">
      <c r="B45" s="10" t="s">
        <v>60</v>
      </c>
      <c r="C45" s="12">
        <f>+'Q13'!C45</f>
        <v>76.666133536742905</v>
      </c>
      <c r="D45" s="12">
        <v>72.403288887741539</v>
      </c>
      <c r="E45" s="12">
        <v>67.186206159681589</v>
      </c>
      <c r="F45" s="12"/>
      <c r="G45" s="20">
        <f>+'Q34'!C45</f>
        <v>59.754521383297963</v>
      </c>
      <c r="H45" s="20">
        <v>45.730198063929976</v>
      </c>
      <c r="I45" s="20">
        <v>47.016757777555746</v>
      </c>
      <c r="J45" s="12"/>
      <c r="K45" s="20">
        <f>+'Q39'!C45:C92</f>
        <v>867.7022878711997</v>
      </c>
      <c r="L45" s="20">
        <v>790.8310571996243</v>
      </c>
      <c r="M45" s="20">
        <v>571.68628592215236</v>
      </c>
    </row>
    <row r="46" spans="2:13" ht="14.1" customHeight="1" x14ac:dyDescent="0.2">
      <c r="B46" s="10" t="s">
        <v>59</v>
      </c>
      <c r="C46" s="12">
        <f>+'Q13'!C46</f>
        <v>21.201941022769692</v>
      </c>
      <c r="D46" s="12">
        <v>19.186763496848453</v>
      </c>
      <c r="E46" s="12">
        <v>16.266387778732305</v>
      </c>
      <c r="F46" s="12"/>
      <c r="G46" s="20">
        <f>+'Q34'!C46</f>
        <v>28.878521126760624</v>
      </c>
      <c r="H46" s="20">
        <v>29.958221746116802</v>
      </c>
      <c r="I46" s="20">
        <v>26.679448909299548</v>
      </c>
      <c r="J46" s="12"/>
      <c r="K46" s="20">
        <f>+'Q39'!C46:C93</f>
        <v>468.39662447257308</v>
      </c>
      <c r="L46" s="20">
        <v>526.19111969111941</v>
      </c>
      <c r="M46" s="20">
        <v>464.97302001740644</v>
      </c>
    </row>
    <row r="47" spans="2:13" ht="14.1" customHeight="1" x14ac:dyDescent="0.2">
      <c r="B47" s="10" t="s">
        <v>62</v>
      </c>
      <c r="C47" s="12">
        <f>+'Q13'!C47</f>
        <v>44.184426800390028</v>
      </c>
      <c r="D47" s="12">
        <v>39.51028305086875</v>
      </c>
      <c r="E47" s="12">
        <v>37.359450485243187</v>
      </c>
      <c r="F47" s="12"/>
      <c r="G47" s="20">
        <f>+'Q34'!C47</f>
        <v>41.78679329550252</v>
      </c>
      <c r="H47" s="20">
        <v>38.93047473687492</v>
      </c>
      <c r="I47" s="20">
        <v>34.409471495870122</v>
      </c>
      <c r="J47" s="12"/>
      <c r="K47" s="20">
        <f>+'Q39'!C47:C94</f>
        <v>926.85120561710369</v>
      </c>
      <c r="L47" s="20">
        <v>754.97434719350599</v>
      </c>
      <c r="M47" s="20">
        <v>548.0011242783338</v>
      </c>
    </row>
    <row r="48" spans="2:13" ht="14.1" customHeight="1" x14ac:dyDescent="0.2">
      <c r="B48" s="10" t="s">
        <v>63</v>
      </c>
      <c r="C48" s="12">
        <f>+'Q13'!C48</f>
        <v>33.227050204683763</v>
      </c>
      <c r="D48" s="12">
        <v>28.149729603867208</v>
      </c>
      <c r="E48" s="12">
        <v>28.454028418459032</v>
      </c>
      <c r="F48" s="12"/>
      <c r="G48" s="20">
        <f>+'Q34'!C48</f>
        <v>26.969609275581075</v>
      </c>
      <c r="H48" s="20">
        <v>26.339896312692964</v>
      </c>
      <c r="I48" s="20">
        <v>20.514688265013778</v>
      </c>
      <c r="J48" s="12"/>
      <c r="K48" s="20">
        <f>+'Q39'!C48:C95</f>
        <v>438.51306839604877</v>
      </c>
      <c r="L48" s="20">
        <v>258.41757915444862</v>
      </c>
      <c r="M48" s="20">
        <v>213.80734134784521</v>
      </c>
    </row>
    <row r="49" spans="2:13" ht="14.1" customHeight="1" x14ac:dyDescent="0.2">
      <c r="B49" s="10" t="s">
        <v>69</v>
      </c>
      <c r="C49" s="12">
        <f>+'Q13'!C49</f>
        <v>37.984829738017105</v>
      </c>
      <c r="D49" s="12">
        <v>31.314277071990322</v>
      </c>
      <c r="E49" s="12">
        <v>27.689638076351013</v>
      </c>
      <c r="F49" s="12"/>
      <c r="G49" s="20">
        <f>+'Q34'!C49</f>
        <v>36.788556861634262</v>
      </c>
      <c r="H49" s="20">
        <v>49.359092006761699</v>
      </c>
      <c r="I49" s="20">
        <v>59.904506117576659</v>
      </c>
      <c r="J49" s="12"/>
      <c r="K49" s="20">
        <f>+'Q39'!C49:C96</f>
        <v>655.88594276094261</v>
      </c>
      <c r="L49" s="20">
        <v>481.86042944785243</v>
      </c>
      <c r="M49" s="20">
        <v>610.23213194868674</v>
      </c>
    </row>
    <row r="50" spans="2:13" ht="14.1" customHeight="1" x14ac:dyDescent="0.2">
      <c r="B50" s="10" t="s">
        <v>64</v>
      </c>
      <c r="C50" s="12">
        <f>+'Q13'!C50</f>
        <v>32.837839963506518</v>
      </c>
      <c r="D50" s="12">
        <v>31.005107841639941</v>
      </c>
      <c r="E50" s="12">
        <v>27.063104641874503</v>
      </c>
      <c r="F50" s="12"/>
      <c r="G50" s="20">
        <f>+'Q34'!C50</f>
        <v>26.86314428051357</v>
      </c>
      <c r="H50" s="20">
        <v>28.395654315582032</v>
      </c>
      <c r="I50" s="20">
        <v>27.287682014954708</v>
      </c>
      <c r="J50" s="12"/>
      <c r="K50" s="20">
        <f>+'Q39'!C50:C97</f>
        <v>344.89570333392726</v>
      </c>
      <c r="L50" s="20">
        <v>289.40459901178298</v>
      </c>
      <c r="M50" s="20">
        <v>326.47635632953779</v>
      </c>
    </row>
    <row r="51" spans="2:13" ht="14.1" customHeight="1" x14ac:dyDescent="0.2">
      <c r="B51" s="10" t="s">
        <v>65</v>
      </c>
      <c r="C51" s="12">
        <f>+'Q13'!C51</f>
        <v>40.966274045964553</v>
      </c>
      <c r="D51" s="12">
        <v>36.741725483905462</v>
      </c>
      <c r="E51" s="12">
        <v>30.84903811150626</v>
      </c>
      <c r="F51" s="12"/>
      <c r="G51" s="20">
        <f>+'Q34'!C51</f>
        <v>30.421992669644457</v>
      </c>
      <c r="H51" s="20">
        <v>31.225271276934127</v>
      </c>
      <c r="I51" s="20">
        <v>32.039928743248353</v>
      </c>
      <c r="J51" s="12"/>
      <c r="K51" s="20">
        <f>+'Q39'!C51:C98</f>
        <v>261.55468428982391</v>
      </c>
      <c r="L51" s="20">
        <v>172.81203771667302</v>
      </c>
      <c r="M51" s="20">
        <v>192.65390106449595</v>
      </c>
    </row>
    <row r="52" spans="2:13" ht="14.1" customHeight="1" x14ac:dyDescent="0.2">
      <c r="B52" s="10" t="s">
        <v>66</v>
      </c>
      <c r="C52" s="12">
        <f>+'Q13'!C52</f>
        <v>25.544351892444833</v>
      </c>
      <c r="D52" s="12">
        <v>23.381543834217375</v>
      </c>
      <c r="E52" s="12">
        <v>19.748793641782573</v>
      </c>
      <c r="F52" s="12"/>
      <c r="G52" s="20">
        <f>+'Q34'!C52</f>
        <v>26.791075514874183</v>
      </c>
      <c r="H52" s="20">
        <v>25.264759757643976</v>
      </c>
      <c r="I52" s="20">
        <v>21.867409270571294</v>
      </c>
      <c r="J52" s="12"/>
      <c r="K52" s="20">
        <f>+'Q39'!C52:C99</f>
        <v>465.41128107074519</v>
      </c>
      <c r="L52" s="20">
        <v>607.46145751118081</v>
      </c>
      <c r="M52" s="20">
        <v>321.43047619047599</v>
      </c>
    </row>
    <row r="53" spans="2:13" ht="14.1" customHeight="1" x14ac:dyDescent="0.2">
      <c r="B53" s="10" t="s">
        <v>67</v>
      </c>
      <c r="C53" s="12">
        <f>+'Q13'!C53</f>
        <v>28.014888725543862</v>
      </c>
      <c r="D53" s="12">
        <v>27.120990573375231</v>
      </c>
      <c r="E53" s="12">
        <v>23.445393361965412</v>
      </c>
      <c r="F53" s="12"/>
      <c r="G53" s="20">
        <f>+'Q34'!C53</f>
        <v>28.817506838608846</v>
      </c>
      <c r="H53" s="20">
        <v>28.469515342701381</v>
      </c>
      <c r="I53" s="20">
        <v>30.181709713643997</v>
      </c>
      <c r="J53" s="12"/>
      <c r="K53" s="20">
        <f>+'Q39'!C53:C100</f>
        <v>256.9579398060697</v>
      </c>
      <c r="L53" s="20">
        <v>247.31241032998557</v>
      </c>
      <c r="M53" s="20">
        <v>287.22913651712457</v>
      </c>
    </row>
    <row r="54" spans="2:13" ht="14.1" customHeight="1" x14ac:dyDescent="0.2">
      <c r="B54" s="88" t="s">
        <v>68</v>
      </c>
      <c r="C54" s="134">
        <f>+'Q13'!C54</f>
        <v>9.6551724137931032</v>
      </c>
      <c r="D54" s="134" t="s">
        <v>100</v>
      </c>
      <c r="E54" s="134" t="s">
        <v>100</v>
      </c>
      <c r="F54" s="134"/>
      <c r="G54" s="52">
        <f>+'Q34'!C54</f>
        <v>9.0714285714285712</v>
      </c>
      <c r="H54" s="52" t="s">
        <v>100</v>
      </c>
      <c r="I54" s="52" t="s">
        <v>100</v>
      </c>
      <c r="J54" s="134"/>
      <c r="K54" s="52" t="str">
        <f>+'Q39'!C54:C101</f>
        <v>-</v>
      </c>
      <c r="L54" s="52" t="s">
        <v>100</v>
      </c>
      <c r="M54" s="52" t="s">
        <v>100</v>
      </c>
    </row>
  </sheetData>
  <mergeCells count="5">
    <mergeCell ref="K5:M5"/>
    <mergeCell ref="C5:E5"/>
    <mergeCell ref="G5:I5"/>
    <mergeCell ref="B2:M2"/>
    <mergeCell ref="B3:M3"/>
  </mergeCells>
  <pageMargins left="0.31496062992125984" right="0.31496062992125984" top="0.94488188976377963" bottom="0" header="0.27559055118110237"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4"/>
  <sheetViews>
    <sheetView workbookViewId="0"/>
  </sheetViews>
  <sheetFormatPr defaultColWidth="9.140625" defaultRowHeight="12.75" outlineLevelRow="1" x14ac:dyDescent="0.2"/>
  <cols>
    <col min="1" max="1" width="3" style="1" customWidth="1"/>
    <col min="2" max="2" width="58" style="103" customWidth="1"/>
    <col min="3" max="3" width="7.28515625" style="3" bestFit="1" customWidth="1"/>
    <col min="4" max="4" width="13.42578125" style="3" bestFit="1" customWidth="1"/>
    <col min="5" max="7" width="9.42578125" style="3" bestFit="1" customWidth="1"/>
    <col min="8" max="8" width="11.140625" style="1" bestFit="1" customWidth="1"/>
    <col min="9" max="9" width="11.28515625" style="1" bestFit="1" customWidth="1"/>
    <col min="10" max="10" width="3.28515625" style="1" customWidth="1"/>
    <col min="11" max="156" width="9.140625" style="1"/>
    <col min="157" max="157" width="51.140625" style="1" customWidth="1"/>
    <col min="158" max="165" width="9.7109375" style="1" customWidth="1"/>
    <col min="166" max="412" width="9.140625" style="1"/>
    <col min="413" max="413" width="51.140625" style="1" customWidth="1"/>
    <col min="414" max="421" width="9.7109375" style="1" customWidth="1"/>
    <col min="422" max="668" width="9.140625" style="1"/>
    <col min="669" max="669" width="51.140625" style="1" customWidth="1"/>
    <col min="670" max="677" width="9.7109375" style="1" customWidth="1"/>
    <col min="678" max="924" width="9.140625" style="1"/>
    <col min="925" max="925" width="51.140625" style="1" customWidth="1"/>
    <col min="926" max="933" width="9.7109375" style="1" customWidth="1"/>
    <col min="934" max="1180" width="9.140625" style="1"/>
    <col min="1181" max="1181" width="51.140625" style="1" customWidth="1"/>
    <col min="1182" max="1189" width="9.7109375" style="1" customWidth="1"/>
    <col min="1190" max="1436" width="9.140625" style="1"/>
    <col min="1437" max="1437" width="51.140625" style="1" customWidth="1"/>
    <col min="1438" max="1445" width="9.7109375" style="1" customWidth="1"/>
    <col min="1446" max="1692" width="9.140625" style="1"/>
    <col min="1693" max="1693" width="51.140625" style="1" customWidth="1"/>
    <col min="1694" max="1701" width="9.7109375" style="1" customWidth="1"/>
    <col min="1702" max="1948" width="9.140625" style="1"/>
    <col min="1949" max="1949" width="51.140625" style="1" customWidth="1"/>
    <col min="1950" max="1957" width="9.7109375" style="1" customWidth="1"/>
    <col min="1958" max="2204" width="9.140625" style="1"/>
    <col min="2205" max="2205" width="51.140625" style="1" customWidth="1"/>
    <col min="2206" max="2213" width="9.7109375" style="1" customWidth="1"/>
    <col min="2214" max="2460" width="9.140625" style="1"/>
    <col min="2461" max="2461" width="51.140625" style="1" customWidth="1"/>
    <col min="2462" max="2469" width="9.7109375" style="1" customWidth="1"/>
    <col min="2470" max="2716" width="9.140625" style="1"/>
    <col min="2717" max="2717" width="51.140625" style="1" customWidth="1"/>
    <col min="2718" max="2725" width="9.7109375" style="1" customWidth="1"/>
    <col min="2726" max="2972" width="9.140625" style="1"/>
    <col min="2973" max="2973" width="51.140625" style="1" customWidth="1"/>
    <col min="2974" max="2981" width="9.7109375" style="1" customWidth="1"/>
    <col min="2982" max="3228" width="9.140625" style="1"/>
    <col min="3229" max="3229" width="51.140625" style="1" customWidth="1"/>
    <col min="3230" max="3237" width="9.7109375" style="1" customWidth="1"/>
    <col min="3238" max="3484" width="9.140625" style="1"/>
    <col min="3485" max="3485" width="51.140625" style="1" customWidth="1"/>
    <col min="3486" max="3493" width="9.7109375" style="1" customWidth="1"/>
    <col min="3494" max="3740" width="9.140625" style="1"/>
    <col min="3741" max="3741" width="51.140625" style="1" customWidth="1"/>
    <col min="3742" max="3749" width="9.7109375" style="1" customWidth="1"/>
    <col min="3750" max="3996" width="9.140625" style="1"/>
    <col min="3997" max="3997" width="51.140625" style="1" customWidth="1"/>
    <col min="3998" max="4005" width="9.7109375" style="1" customWidth="1"/>
    <col min="4006" max="4252" width="9.140625" style="1"/>
    <col min="4253" max="4253" width="51.140625" style="1" customWidth="1"/>
    <col min="4254" max="4261" width="9.7109375" style="1" customWidth="1"/>
    <col min="4262" max="4508" width="9.140625" style="1"/>
    <col min="4509" max="4509" width="51.140625" style="1" customWidth="1"/>
    <col min="4510" max="4517" width="9.7109375" style="1" customWidth="1"/>
    <col min="4518" max="4764" width="9.140625" style="1"/>
    <col min="4765" max="4765" width="51.140625" style="1" customWidth="1"/>
    <col min="4766" max="4773" width="9.7109375" style="1" customWidth="1"/>
    <col min="4774" max="5020" width="9.140625" style="1"/>
    <col min="5021" max="5021" width="51.140625" style="1" customWidth="1"/>
    <col min="5022" max="5029" width="9.7109375" style="1" customWidth="1"/>
    <col min="5030" max="5276" width="9.140625" style="1"/>
    <col min="5277" max="5277" width="51.140625" style="1" customWidth="1"/>
    <col min="5278" max="5285" width="9.7109375" style="1" customWidth="1"/>
    <col min="5286" max="5532" width="9.140625" style="1"/>
    <col min="5533" max="5533" width="51.140625" style="1" customWidth="1"/>
    <col min="5534" max="5541" width="9.7109375" style="1" customWidth="1"/>
    <col min="5542" max="5788" width="9.140625" style="1"/>
    <col min="5789" max="5789" width="51.140625" style="1" customWidth="1"/>
    <col min="5790" max="5797" width="9.7109375" style="1" customWidth="1"/>
    <col min="5798" max="6044" width="9.140625" style="1"/>
    <col min="6045" max="6045" width="51.140625" style="1" customWidth="1"/>
    <col min="6046" max="6053" width="9.7109375" style="1" customWidth="1"/>
    <col min="6054" max="6300" width="9.140625" style="1"/>
    <col min="6301" max="6301" width="51.140625" style="1" customWidth="1"/>
    <col min="6302" max="6309" width="9.7109375" style="1" customWidth="1"/>
    <col min="6310" max="6556" width="9.140625" style="1"/>
    <col min="6557" max="6557" width="51.140625" style="1" customWidth="1"/>
    <col min="6558" max="6565" width="9.7109375" style="1" customWidth="1"/>
    <col min="6566" max="6812" width="9.140625" style="1"/>
    <col min="6813" max="6813" width="51.140625" style="1" customWidth="1"/>
    <col min="6814" max="6821" width="9.7109375" style="1" customWidth="1"/>
    <col min="6822" max="7068" width="9.140625" style="1"/>
    <col min="7069" max="7069" width="51.140625" style="1" customWidth="1"/>
    <col min="7070" max="7077" width="9.7109375" style="1" customWidth="1"/>
    <col min="7078" max="7324" width="9.140625" style="1"/>
    <col min="7325" max="7325" width="51.140625" style="1" customWidth="1"/>
    <col min="7326" max="7333" width="9.7109375" style="1" customWidth="1"/>
    <col min="7334" max="7580" width="9.140625" style="1"/>
    <col min="7581" max="7581" width="51.140625" style="1" customWidth="1"/>
    <col min="7582" max="7589" width="9.7109375" style="1" customWidth="1"/>
    <col min="7590" max="7836" width="9.140625" style="1"/>
    <col min="7837" max="7837" width="51.140625" style="1" customWidth="1"/>
    <col min="7838" max="7845" width="9.7109375" style="1" customWidth="1"/>
    <col min="7846" max="8092" width="9.140625" style="1"/>
    <col min="8093" max="8093" width="51.140625" style="1" customWidth="1"/>
    <col min="8094" max="8101" width="9.7109375" style="1" customWidth="1"/>
    <col min="8102" max="8348" width="9.140625" style="1"/>
    <col min="8349" max="8349" width="51.140625" style="1" customWidth="1"/>
    <col min="8350" max="8357" width="9.7109375" style="1" customWidth="1"/>
    <col min="8358" max="8604" width="9.140625" style="1"/>
    <col min="8605" max="8605" width="51.140625" style="1" customWidth="1"/>
    <col min="8606" max="8613" width="9.7109375" style="1" customWidth="1"/>
    <col min="8614" max="8860" width="9.140625" style="1"/>
    <col min="8861" max="8861" width="51.140625" style="1" customWidth="1"/>
    <col min="8862" max="8869" width="9.7109375" style="1" customWidth="1"/>
    <col min="8870" max="9116" width="9.140625" style="1"/>
    <col min="9117" max="9117" width="51.140625" style="1" customWidth="1"/>
    <col min="9118" max="9125" width="9.7109375" style="1" customWidth="1"/>
    <col min="9126" max="9372" width="9.140625" style="1"/>
    <col min="9373" max="9373" width="51.140625" style="1" customWidth="1"/>
    <col min="9374" max="9381" width="9.7109375" style="1" customWidth="1"/>
    <col min="9382" max="9628" width="9.140625" style="1"/>
    <col min="9629" max="9629" width="51.140625" style="1" customWidth="1"/>
    <col min="9630" max="9637" width="9.7109375" style="1" customWidth="1"/>
    <col min="9638" max="9884" width="9.140625" style="1"/>
    <col min="9885" max="9885" width="51.140625" style="1" customWidth="1"/>
    <col min="9886" max="9893" width="9.7109375" style="1" customWidth="1"/>
    <col min="9894" max="10140" width="9.140625" style="1"/>
    <col min="10141" max="10141" width="51.140625" style="1" customWidth="1"/>
    <col min="10142" max="10149" width="9.7109375" style="1" customWidth="1"/>
    <col min="10150" max="10396" width="9.140625" style="1"/>
    <col min="10397" max="10397" width="51.140625" style="1" customWidth="1"/>
    <col min="10398" max="10405" width="9.7109375" style="1" customWidth="1"/>
    <col min="10406" max="10652" width="9.140625" style="1"/>
    <col min="10653" max="10653" width="51.140625" style="1" customWidth="1"/>
    <col min="10654" max="10661" width="9.7109375" style="1" customWidth="1"/>
    <col min="10662" max="10908" width="9.140625" style="1"/>
    <col min="10909" max="10909" width="51.140625" style="1" customWidth="1"/>
    <col min="10910" max="10917" width="9.7109375" style="1" customWidth="1"/>
    <col min="10918" max="11164" width="9.140625" style="1"/>
    <col min="11165" max="11165" width="51.140625" style="1" customWidth="1"/>
    <col min="11166" max="11173" width="9.7109375" style="1" customWidth="1"/>
    <col min="11174" max="11420" width="9.140625" style="1"/>
    <col min="11421" max="11421" width="51.140625" style="1" customWidth="1"/>
    <col min="11422" max="11429" width="9.7109375" style="1" customWidth="1"/>
    <col min="11430" max="11676" width="9.140625" style="1"/>
    <col min="11677" max="11677" width="51.140625" style="1" customWidth="1"/>
    <col min="11678" max="11685" width="9.7109375" style="1" customWidth="1"/>
    <col min="11686" max="11932" width="9.140625" style="1"/>
    <col min="11933" max="11933" width="51.140625" style="1" customWidth="1"/>
    <col min="11934" max="11941" width="9.7109375" style="1" customWidth="1"/>
    <col min="11942" max="12188" width="9.140625" style="1"/>
    <col min="12189" max="12189" width="51.140625" style="1" customWidth="1"/>
    <col min="12190" max="12197" width="9.7109375" style="1" customWidth="1"/>
    <col min="12198" max="12444" width="9.140625" style="1"/>
    <col min="12445" max="12445" width="51.140625" style="1" customWidth="1"/>
    <col min="12446" max="12453" width="9.7109375" style="1" customWidth="1"/>
    <col min="12454" max="12700" width="9.140625" style="1"/>
    <col min="12701" max="12701" width="51.140625" style="1" customWidth="1"/>
    <col min="12702" max="12709" width="9.7109375" style="1" customWidth="1"/>
    <col min="12710" max="12956" width="9.140625" style="1"/>
    <col min="12957" max="12957" width="51.140625" style="1" customWidth="1"/>
    <col min="12958" max="12965" width="9.7109375" style="1" customWidth="1"/>
    <col min="12966" max="13212" width="9.140625" style="1"/>
    <col min="13213" max="13213" width="51.140625" style="1" customWidth="1"/>
    <col min="13214" max="13221" width="9.7109375" style="1" customWidth="1"/>
    <col min="13222" max="13468" width="9.140625" style="1"/>
    <col min="13469" max="13469" width="51.140625" style="1" customWidth="1"/>
    <col min="13470" max="13477" width="9.7109375" style="1" customWidth="1"/>
    <col min="13478" max="13724" width="9.140625" style="1"/>
    <col min="13725" max="13725" width="51.140625" style="1" customWidth="1"/>
    <col min="13726" max="13733" width="9.7109375" style="1" customWidth="1"/>
    <col min="13734" max="13980" width="9.140625" style="1"/>
    <col min="13981" max="13981" width="51.140625" style="1" customWidth="1"/>
    <col min="13982" max="13989" width="9.7109375" style="1" customWidth="1"/>
    <col min="13990" max="14236" width="9.140625" style="1"/>
    <col min="14237" max="14237" width="51.140625" style="1" customWidth="1"/>
    <col min="14238" max="14245" width="9.7109375" style="1" customWidth="1"/>
    <col min="14246" max="14492" width="9.140625" style="1"/>
    <col min="14493" max="14493" width="51.140625" style="1" customWidth="1"/>
    <col min="14494" max="14501" width="9.7109375" style="1" customWidth="1"/>
    <col min="14502" max="14748" width="9.140625" style="1"/>
    <col min="14749" max="14749" width="51.140625" style="1" customWidth="1"/>
    <col min="14750" max="14757" width="9.7109375" style="1" customWidth="1"/>
    <col min="14758" max="15004" width="9.140625" style="1"/>
    <col min="15005" max="15005" width="51.140625" style="1" customWidth="1"/>
    <col min="15006" max="15013" width="9.7109375" style="1" customWidth="1"/>
    <col min="15014" max="15260" width="9.140625" style="1"/>
    <col min="15261" max="15261" width="51.140625" style="1" customWidth="1"/>
    <col min="15262" max="15269" width="9.7109375" style="1" customWidth="1"/>
    <col min="15270" max="15516" width="9.140625" style="1"/>
    <col min="15517" max="15517" width="51.140625" style="1" customWidth="1"/>
    <col min="15518" max="15525" width="9.7109375" style="1" customWidth="1"/>
    <col min="15526" max="15772" width="9.140625" style="1"/>
    <col min="15773" max="15773" width="51.140625" style="1" customWidth="1"/>
    <col min="15774" max="15781" width="9.7109375" style="1" customWidth="1"/>
    <col min="15782" max="16028" width="9.140625" style="1"/>
    <col min="16029" max="16029" width="51.140625" style="1" customWidth="1"/>
    <col min="16030" max="16037" width="9.7109375" style="1" customWidth="1"/>
    <col min="16038" max="16384" width="9.140625" style="1"/>
  </cols>
  <sheetData>
    <row r="1" spans="2:10" ht="15" x14ac:dyDescent="0.2">
      <c r="I1" s="37" t="s">
        <v>143</v>
      </c>
    </row>
    <row r="2" spans="2:10" x14ac:dyDescent="0.2">
      <c r="B2" s="168" t="s">
        <v>142</v>
      </c>
      <c r="C2" s="168"/>
      <c r="D2" s="168"/>
      <c r="E2" s="168"/>
      <c r="F2" s="168"/>
      <c r="G2" s="168"/>
      <c r="H2" s="168"/>
      <c r="I2" s="168"/>
    </row>
    <row r="3" spans="2:10" x14ac:dyDescent="0.2">
      <c r="B3" s="169">
        <v>2023</v>
      </c>
      <c r="C3" s="169"/>
      <c r="D3" s="169"/>
      <c r="E3" s="169"/>
      <c r="F3" s="169"/>
      <c r="G3" s="169"/>
      <c r="H3" s="169"/>
      <c r="I3" s="169"/>
    </row>
    <row r="4" spans="2:10" x14ac:dyDescent="0.2">
      <c r="B4" s="104" t="s">
        <v>115</v>
      </c>
      <c r="C4" s="8"/>
      <c r="D4" s="8"/>
      <c r="E4" s="15"/>
      <c r="F4" s="15"/>
      <c r="G4" s="15"/>
      <c r="H4" s="15"/>
    </row>
    <row r="5" spans="2:10" x14ac:dyDescent="0.2">
      <c r="B5" s="38" t="s">
        <v>16</v>
      </c>
      <c r="C5" s="171" t="s">
        <v>0</v>
      </c>
      <c r="D5" s="170" t="s">
        <v>18</v>
      </c>
      <c r="E5" s="170" t="s">
        <v>19</v>
      </c>
      <c r="F5" s="170" t="s">
        <v>20</v>
      </c>
      <c r="G5" s="170" t="s">
        <v>21</v>
      </c>
      <c r="H5" s="170" t="s">
        <v>17</v>
      </c>
      <c r="I5" s="170" t="s">
        <v>130</v>
      </c>
      <c r="J5" s="7"/>
    </row>
    <row r="6" spans="2:10" x14ac:dyDescent="0.2">
      <c r="B6" s="105" t="s">
        <v>46</v>
      </c>
      <c r="C6" s="171"/>
      <c r="D6" s="170"/>
      <c r="E6" s="170" t="s">
        <v>19</v>
      </c>
      <c r="F6" s="170" t="s">
        <v>20</v>
      </c>
      <c r="G6" s="170" t="s">
        <v>21</v>
      </c>
      <c r="H6" s="170" t="s">
        <v>17</v>
      </c>
      <c r="I6" s="170" t="s">
        <v>127</v>
      </c>
    </row>
    <row r="7" spans="2:10" ht="14.1" customHeight="1" x14ac:dyDescent="0.2">
      <c r="B7" s="107" t="s">
        <v>0</v>
      </c>
      <c r="C7" s="56">
        <v>3295853</v>
      </c>
      <c r="D7" s="56">
        <v>1136</v>
      </c>
      <c r="E7" s="56">
        <v>1088838</v>
      </c>
      <c r="F7" s="56">
        <v>844007</v>
      </c>
      <c r="G7" s="56">
        <v>1301232</v>
      </c>
      <c r="H7" s="56">
        <v>60633</v>
      </c>
      <c r="I7" s="56">
        <v>7</v>
      </c>
      <c r="J7" s="36"/>
    </row>
    <row r="8" spans="2:10" ht="14.1" customHeight="1" x14ac:dyDescent="0.2">
      <c r="B8" s="104" t="s">
        <v>53</v>
      </c>
      <c r="C8" s="59">
        <v>77364</v>
      </c>
      <c r="D8" s="14">
        <v>16</v>
      </c>
      <c r="E8" s="14">
        <v>27229</v>
      </c>
      <c r="F8" s="14">
        <v>19252</v>
      </c>
      <c r="G8" s="14">
        <v>28321</v>
      </c>
      <c r="H8" s="14">
        <v>2546</v>
      </c>
      <c r="I8" s="14" t="s">
        <v>100</v>
      </c>
    </row>
    <row r="9" spans="2:10" ht="14.1" customHeight="1" x14ac:dyDescent="0.2">
      <c r="B9" s="104" t="s">
        <v>47</v>
      </c>
      <c r="C9" s="59">
        <v>9208</v>
      </c>
      <c r="D9" s="14">
        <v>2</v>
      </c>
      <c r="E9" s="14">
        <v>2418</v>
      </c>
      <c r="F9" s="14">
        <v>2519</v>
      </c>
      <c r="G9" s="14">
        <v>4074</v>
      </c>
      <c r="H9" s="14">
        <v>195</v>
      </c>
      <c r="I9" s="14" t="s">
        <v>100</v>
      </c>
    </row>
    <row r="10" spans="2:10" ht="14.1" customHeight="1" x14ac:dyDescent="0.2">
      <c r="B10" s="104" t="s">
        <v>48</v>
      </c>
      <c r="C10" s="59">
        <f>+SUM(C11:C34)</f>
        <v>650185</v>
      </c>
      <c r="D10" s="14">
        <f>+SUM(D11:D34)</f>
        <v>114</v>
      </c>
      <c r="E10" s="14">
        <f t="shared" ref="E10:I10" si="0">+SUM(E11:E34)</f>
        <v>184134</v>
      </c>
      <c r="F10" s="14">
        <f t="shared" si="0"/>
        <v>162640</v>
      </c>
      <c r="G10" s="14">
        <f t="shared" si="0"/>
        <v>293363</v>
      </c>
      <c r="H10" s="14">
        <f t="shared" si="0"/>
        <v>9934</v>
      </c>
      <c r="I10" s="14">
        <f t="shared" si="0"/>
        <v>0</v>
      </c>
    </row>
    <row r="11" spans="2:10" s="100" customFormat="1" ht="14.1" hidden="1" customHeight="1" outlineLevel="1" x14ac:dyDescent="0.25">
      <c r="B11" s="101" t="s">
        <v>292</v>
      </c>
      <c r="C11" s="111">
        <v>80232</v>
      </c>
      <c r="D11" s="112">
        <v>18</v>
      </c>
      <c r="E11" s="112">
        <v>24562</v>
      </c>
      <c r="F11" s="112">
        <v>20650</v>
      </c>
      <c r="G11" s="112">
        <v>33471</v>
      </c>
      <c r="H11" s="112">
        <v>1531</v>
      </c>
      <c r="I11" s="112" t="s">
        <v>100</v>
      </c>
    </row>
    <row r="12" spans="2:10" s="100" customFormat="1" ht="14.1" hidden="1" customHeight="1" outlineLevel="1" x14ac:dyDescent="0.25">
      <c r="B12" s="101" t="s">
        <v>293</v>
      </c>
      <c r="C12" s="111">
        <v>14290</v>
      </c>
      <c r="D12" s="112">
        <v>4</v>
      </c>
      <c r="E12" s="112">
        <v>3745</v>
      </c>
      <c r="F12" s="112">
        <v>3662</v>
      </c>
      <c r="G12" s="112">
        <v>6512</v>
      </c>
      <c r="H12" s="112">
        <v>367</v>
      </c>
      <c r="I12" s="112" t="s">
        <v>100</v>
      </c>
    </row>
    <row r="13" spans="2:10" s="100" customFormat="1" ht="14.1" hidden="1" customHeight="1" outlineLevel="1" x14ac:dyDescent="0.25">
      <c r="B13" s="101" t="s">
        <v>294</v>
      </c>
      <c r="C13" s="111">
        <v>455</v>
      </c>
      <c r="D13" s="112" t="s">
        <v>100</v>
      </c>
      <c r="E13" s="112">
        <v>99</v>
      </c>
      <c r="F13" s="112">
        <v>110</v>
      </c>
      <c r="G13" s="112">
        <v>246</v>
      </c>
      <c r="H13" s="112" t="s">
        <v>100</v>
      </c>
      <c r="I13" s="112" t="s">
        <v>100</v>
      </c>
    </row>
    <row r="14" spans="2:10" s="100" customFormat="1" ht="14.1" hidden="1" customHeight="1" outlineLevel="1" x14ac:dyDescent="0.25">
      <c r="B14" s="101" t="s">
        <v>295</v>
      </c>
      <c r="C14" s="111">
        <v>40902</v>
      </c>
      <c r="D14" s="112">
        <v>7</v>
      </c>
      <c r="E14" s="112">
        <v>10823</v>
      </c>
      <c r="F14" s="112">
        <v>9102</v>
      </c>
      <c r="G14" s="112">
        <v>20496</v>
      </c>
      <c r="H14" s="112">
        <v>474</v>
      </c>
      <c r="I14" s="112" t="s">
        <v>100</v>
      </c>
    </row>
    <row r="15" spans="2:10" s="100" customFormat="1" ht="14.1" hidden="1" customHeight="1" outlineLevel="1" x14ac:dyDescent="0.25">
      <c r="B15" s="101" t="s">
        <v>296</v>
      </c>
      <c r="C15" s="111">
        <v>64687</v>
      </c>
      <c r="D15" s="112">
        <v>7</v>
      </c>
      <c r="E15" s="112">
        <v>12077</v>
      </c>
      <c r="F15" s="112">
        <v>14431</v>
      </c>
      <c r="G15" s="112">
        <v>37627</v>
      </c>
      <c r="H15" s="112">
        <v>545</v>
      </c>
      <c r="I15" s="112" t="s">
        <v>100</v>
      </c>
    </row>
    <row r="16" spans="2:10" s="100" customFormat="1" ht="14.1" hidden="1" customHeight="1" outlineLevel="1" x14ac:dyDescent="0.25">
      <c r="B16" s="101" t="s">
        <v>297</v>
      </c>
      <c r="C16" s="111">
        <v>39554</v>
      </c>
      <c r="D16" s="112">
        <v>10</v>
      </c>
      <c r="E16" s="112">
        <v>10896</v>
      </c>
      <c r="F16" s="112">
        <v>8190</v>
      </c>
      <c r="G16" s="112">
        <v>20044</v>
      </c>
      <c r="H16" s="112">
        <v>414</v>
      </c>
      <c r="I16" s="112" t="s">
        <v>100</v>
      </c>
    </row>
    <row r="17" spans="2:9" s="100" customFormat="1" ht="14.1" hidden="1" customHeight="1" outlineLevel="1" x14ac:dyDescent="0.25">
      <c r="B17" s="101" t="s">
        <v>298</v>
      </c>
      <c r="C17" s="111">
        <v>24763</v>
      </c>
      <c r="D17" s="112">
        <v>3</v>
      </c>
      <c r="E17" s="112">
        <v>6137</v>
      </c>
      <c r="F17" s="112">
        <v>5554</v>
      </c>
      <c r="G17" s="112">
        <v>12502</v>
      </c>
      <c r="H17" s="112">
        <v>567</v>
      </c>
      <c r="I17" s="112" t="s">
        <v>100</v>
      </c>
    </row>
    <row r="18" spans="2:9" s="100" customFormat="1" ht="14.1" hidden="1" customHeight="1" outlineLevel="1" x14ac:dyDescent="0.25">
      <c r="B18" s="101" t="s">
        <v>299</v>
      </c>
      <c r="C18" s="111">
        <v>13553</v>
      </c>
      <c r="D18" s="112">
        <v>3</v>
      </c>
      <c r="E18" s="112">
        <v>3862</v>
      </c>
      <c r="F18" s="112">
        <v>3746</v>
      </c>
      <c r="G18" s="112">
        <v>5788</v>
      </c>
      <c r="H18" s="112">
        <v>154</v>
      </c>
      <c r="I18" s="112" t="s">
        <v>100</v>
      </c>
    </row>
    <row r="19" spans="2:9" s="100" customFormat="1" ht="14.1" hidden="1" customHeight="1" outlineLevel="1" x14ac:dyDescent="0.25">
      <c r="B19" s="101" t="s">
        <v>300</v>
      </c>
      <c r="C19" s="111">
        <v>10619</v>
      </c>
      <c r="D19" s="112">
        <v>1</v>
      </c>
      <c r="E19" s="112">
        <v>2513</v>
      </c>
      <c r="F19" s="112">
        <v>2627</v>
      </c>
      <c r="G19" s="112">
        <v>5295</v>
      </c>
      <c r="H19" s="112">
        <v>183</v>
      </c>
      <c r="I19" s="112" t="s">
        <v>100</v>
      </c>
    </row>
    <row r="20" spans="2:9" s="100" customFormat="1" ht="14.1" hidden="1" customHeight="1" outlineLevel="1" x14ac:dyDescent="0.25">
      <c r="B20" s="101" t="s">
        <v>301</v>
      </c>
      <c r="C20" s="111">
        <v>1520</v>
      </c>
      <c r="D20" s="112" t="s">
        <v>100</v>
      </c>
      <c r="E20" s="112">
        <v>170</v>
      </c>
      <c r="F20" s="112">
        <v>549</v>
      </c>
      <c r="G20" s="112">
        <v>773</v>
      </c>
      <c r="H20" s="112">
        <v>28</v>
      </c>
      <c r="I20" s="112" t="s">
        <v>100</v>
      </c>
    </row>
    <row r="21" spans="2:9" s="100" customFormat="1" ht="14.1" hidden="1" customHeight="1" outlineLevel="1" x14ac:dyDescent="0.25">
      <c r="B21" s="101" t="s">
        <v>302</v>
      </c>
      <c r="C21" s="111">
        <v>13234</v>
      </c>
      <c r="D21" s="112">
        <v>1</v>
      </c>
      <c r="E21" s="112">
        <v>3691</v>
      </c>
      <c r="F21" s="112">
        <v>3749</v>
      </c>
      <c r="G21" s="112">
        <v>5525</v>
      </c>
      <c r="H21" s="112">
        <v>268</v>
      </c>
      <c r="I21" s="112" t="s">
        <v>100</v>
      </c>
    </row>
    <row r="22" spans="2:9" s="100" customFormat="1" ht="14.1" hidden="1" customHeight="1" outlineLevel="1" x14ac:dyDescent="0.25">
      <c r="B22" s="101" t="s">
        <v>303</v>
      </c>
      <c r="C22" s="111">
        <v>10793</v>
      </c>
      <c r="D22" s="112">
        <v>2</v>
      </c>
      <c r="E22" s="112">
        <v>4162</v>
      </c>
      <c r="F22" s="112">
        <v>3000</v>
      </c>
      <c r="G22" s="112">
        <v>3554</v>
      </c>
      <c r="H22" s="112">
        <v>75</v>
      </c>
      <c r="I22" s="112" t="s">
        <v>100</v>
      </c>
    </row>
    <row r="23" spans="2:9" s="100" customFormat="1" ht="14.1" hidden="1" customHeight="1" outlineLevel="1" x14ac:dyDescent="0.25">
      <c r="B23" s="101" t="s">
        <v>304</v>
      </c>
      <c r="C23" s="111">
        <v>27866</v>
      </c>
      <c r="D23" s="112">
        <v>5</v>
      </c>
      <c r="E23" s="112">
        <v>8717</v>
      </c>
      <c r="F23" s="112">
        <v>7851</v>
      </c>
      <c r="G23" s="112">
        <v>10923</v>
      </c>
      <c r="H23" s="112">
        <v>370</v>
      </c>
      <c r="I23" s="112" t="s">
        <v>100</v>
      </c>
    </row>
    <row r="24" spans="2:9" s="100" customFormat="1" ht="14.1" hidden="1" customHeight="1" outlineLevel="1" x14ac:dyDescent="0.25">
      <c r="B24" s="101" t="s">
        <v>305</v>
      </c>
      <c r="C24" s="111">
        <v>39981</v>
      </c>
      <c r="D24" s="112">
        <v>3</v>
      </c>
      <c r="E24" s="112">
        <v>9841</v>
      </c>
      <c r="F24" s="112">
        <v>9659</v>
      </c>
      <c r="G24" s="112">
        <v>19772</v>
      </c>
      <c r="H24" s="112">
        <v>706</v>
      </c>
      <c r="I24" s="112" t="s">
        <v>100</v>
      </c>
    </row>
    <row r="25" spans="2:9" s="100" customFormat="1" ht="14.1" hidden="1" customHeight="1" outlineLevel="1" x14ac:dyDescent="0.25">
      <c r="B25" s="101" t="s">
        <v>306</v>
      </c>
      <c r="C25" s="111">
        <v>9160</v>
      </c>
      <c r="D25" s="112">
        <v>1</v>
      </c>
      <c r="E25" s="112">
        <v>2495</v>
      </c>
      <c r="F25" s="112">
        <v>2447</v>
      </c>
      <c r="G25" s="112">
        <v>4076</v>
      </c>
      <c r="H25" s="112">
        <v>141</v>
      </c>
      <c r="I25" s="112" t="s">
        <v>100</v>
      </c>
    </row>
    <row r="26" spans="2:9" s="100" customFormat="1" ht="14.1" hidden="1" customHeight="1" outlineLevel="1" x14ac:dyDescent="0.25">
      <c r="B26" s="101" t="s">
        <v>307</v>
      </c>
      <c r="C26" s="111">
        <v>83090</v>
      </c>
      <c r="D26" s="112">
        <v>18</v>
      </c>
      <c r="E26" s="112">
        <v>25476</v>
      </c>
      <c r="F26" s="112">
        <v>21977</v>
      </c>
      <c r="G26" s="112">
        <v>33907</v>
      </c>
      <c r="H26" s="112">
        <v>1712</v>
      </c>
      <c r="I26" s="112" t="s">
        <v>100</v>
      </c>
    </row>
    <row r="27" spans="2:9" s="100" customFormat="1" ht="14.1" hidden="1" customHeight="1" outlineLevel="1" x14ac:dyDescent="0.25">
      <c r="B27" s="101" t="s">
        <v>308</v>
      </c>
      <c r="C27" s="111">
        <v>13573</v>
      </c>
      <c r="D27" s="112" t="s">
        <v>100</v>
      </c>
      <c r="E27" s="112">
        <v>5200</v>
      </c>
      <c r="F27" s="112">
        <v>3313</v>
      </c>
      <c r="G27" s="112">
        <v>4979</v>
      </c>
      <c r="H27" s="112">
        <v>81</v>
      </c>
      <c r="I27" s="112" t="s">
        <v>100</v>
      </c>
    </row>
    <row r="28" spans="2:9" s="100" customFormat="1" ht="14.1" hidden="1" customHeight="1" outlineLevel="1" x14ac:dyDescent="0.25">
      <c r="B28" s="101" t="s">
        <v>309</v>
      </c>
      <c r="C28" s="111">
        <v>19236</v>
      </c>
      <c r="D28" s="112">
        <v>4</v>
      </c>
      <c r="E28" s="112">
        <v>5846</v>
      </c>
      <c r="F28" s="112">
        <v>5272</v>
      </c>
      <c r="G28" s="112">
        <v>7955</v>
      </c>
      <c r="H28" s="112">
        <v>159</v>
      </c>
      <c r="I28" s="112" t="s">
        <v>100</v>
      </c>
    </row>
    <row r="29" spans="2:9" s="100" customFormat="1" ht="14.1" hidden="1" customHeight="1" outlineLevel="1" x14ac:dyDescent="0.25">
      <c r="B29" s="101" t="s">
        <v>310</v>
      </c>
      <c r="C29" s="111">
        <v>24321</v>
      </c>
      <c r="D29" s="112">
        <v>10</v>
      </c>
      <c r="E29" s="112">
        <v>7651</v>
      </c>
      <c r="F29" s="112">
        <v>6197</v>
      </c>
      <c r="G29" s="112">
        <v>9940</v>
      </c>
      <c r="H29" s="112">
        <v>523</v>
      </c>
      <c r="I29" s="112" t="s">
        <v>100</v>
      </c>
    </row>
    <row r="30" spans="2:9" s="100" customFormat="1" ht="14.1" hidden="1" customHeight="1" outlineLevel="1" x14ac:dyDescent="0.25">
      <c r="B30" s="101" t="s">
        <v>311</v>
      </c>
      <c r="C30" s="111">
        <v>42288</v>
      </c>
      <c r="D30" s="112">
        <v>3</v>
      </c>
      <c r="E30" s="112">
        <v>13195</v>
      </c>
      <c r="F30" s="112">
        <v>11204</v>
      </c>
      <c r="G30" s="112">
        <v>17673</v>
      </c>
      <c r="H30" s="112">
        <v>213</v>
      </c>
      <c r="I30" s="112" t="s">
        <v>100</v>
      </c>
    </row>
    <row r="31" spans="2:9" s="100" customFormat="1" ht="14.1" hidden="1" customHeight="1" outlineLevel="1" x14ac:dyDescent="0.25">
      <c r="B31" s="101" t="s">
        <v>312</v>
      </c>
      <c r="C31" s="111">
        <v>7349</v>
      </c>
      <c r="D31" s="112">
        <v>1</v>
      </c>
      <c r="E31" s="112">
        <v>2919</v>
      </c>
      <c r="F31" s="112">
        <v>2210</v>
      </c>
      <c r="G31" s="112">
        <v>2125</v>
      </c>
      <c r="H31" s="112">
        <v>94</v>
      </c>
      <c r="I31" s="112" t="s">
        <v>100</v>
      </c>
    </row>
    <row r="32" spans="2:9" s="100" customFormat="1" ht="14.1" hidden="1" customHeight="1" outlineLevel="1" x14ac:dyDescent="0.25">
      <c r="B32" s="101" t="s">
        <v>313</v>
      </c>
      <c r="C32" s="111">
        <v>30824</v>
      </c>
      <c r="D32" s="112">
        <v>6</v>
      </c>
      <c r="E32" s="112">
        <v>8633</v>
      </c>
      <c r="F32" s="112">
        <v>6922</v>
      </c>
      <c r="G32" s="112">
        <v>14706</v>
      </c>
      <c r="H32" s="112">
        <v>557</v>
      </c>
      <c r="I32" s="112" t="s">
        <v>100</v>
      </c>
    </row>
    <row r="33" spans="2:9" s="100" customFormat="1" ht="14.1" hidden="1" customHeight="1" outlineLevel="1" x14ac:dyDescent="0.25">
      <c r="B33" s="101" t="s">
        <v>314</v>
      </c>
      <c r="C33" s="111">
        <v>14882</v>
      </c>
      <c r="D33" s="112">
        <v>1</v>
      </c>
      <c r="E33" s="112">
        <v>4925</v>
      </c>
      <c r="F33" s="112">
        <v>4071</v>
      </c>
      <c r="G33" s="112">
        <v>5651</v>
      </c>
      <c r="H33" s="112">
        <v>234</v>
      </c>
      <c r="I33" s="112" t="s">
        <v>100</v>
      </c>
    </row>
    <row r="34" spans="2:9" s="100" customFormat="1" ht="14.1" hidden="1" customHeight="1" outlineLevel="1" x14ac:dyDescent="0.25">
      <c r="B34" s="101" t="s">
        <v>315</v>
      </c>
      <c r="C34" s="111">
        <v>23013</v>
      </c>
      <c r="D34" s="112">
        <v>6</v>
      </c>
      <c r="E34" s="112">
        <v>6499</v>
      </c>
      <c r="F34" s="112">
        <v>6147</v>
      </c>
      <c r="G34" s="112">
        <v>9823</v>
      </c>
      <c r="H34" s="112">
        <v>538</v>
      </c>
      <c r="I34" s="112" t="s">
        <v>100</v>
      </c>
    </row>
    <row r="35" spans="2:9" ht="14.1" customHeight="1" collapsed="1" x14ac:dyDescent="0.2">
      <c r="B35" s="102" t="s">
        <v>57</v>
      </c>
      <c r="C35" s="59">
        <v>6962</v>
      </c>
      <c r="D35" s="14" t="s">
        <v>100</v>
      </c>
      <c r="E35" s="14">
        <v>2154</v>
      </c>
      <c r="F35" s="14">
        <v>1806</v>
      </c>
      <c r="G35" s="14">
        <v>2813</v>
      </c>
      <c r="H35" s="14">
        <v>189</v>
      </c>
      <c r="I35" s="14" t="s">
        <v>100</v>
      </c>
    </row>
    <row r="36" spans="2:9" ht="14.1" customHeight="1" x14ac:dyDescent="0.2">
      <c r="B36" s="102" t="s">
        <v>58</v>
      </c>
      <c r="C36" s="59">
        <v>29369</v>
      </c>
      <c r="D36" s="14">
        <v>2</v>
      </c>
      <c r="E36" s="14">
        <v>6087</v>
      </c>
      <c r="F36" s="14">
        <v>7907</v>
      </c>
      <c r="G36" s="14">
        <v>14739</v>
      </c>
      <c r="H36" s="14">
        <v>634</v>
      </c>
      <c r="I36" s="14" t="s">
        <v>100</v>
      </c>
    </row>
    <row r="37" spans="2:9" ht="14.1" customHeight="1" x14ac:dyDescent="0.2">
      <c r="B37" s="104" t="s">
        <v>49</v>
      </c>
      <c r="C37" s="59">
        <v>274773</v>
      </c>
      <c r="D37" s="14">
        <v>51</v>
      </c>
      <c r="E37" s="14">
        <v>74422</v>
      </c>
      <c r="F37" s="14">
        <v>69144</v>
      </c>
      <c r="G37" s="14">
        <v>123751</v>
      </c>
      <c r="H37" s="14">
        <v>7405</v>
      </c>
      <c r="I37" s="14" t="s">
        <v>100</v>
      </c>
    </row>
    <row r="38" spans="2:9" ht="14.1" customHeight="1" x14ac:dyDescent="0.2">
      <c r="B38" s="102" t="s">
        <v>50</v>
      </c>
      <c r="C38" s="61">
        <f>+C39+C40+C41</f>
        <v>585193</v>
      </c>
      <c r="D38" s="79">
        <f>+D39+D40+D41</f>
        <v>135</v>
      </c>
      <c r="E38" s="79">
        <f t="shared" ref="E38:H38" si="1">+E39+E40+E41</f>
        <v>217737</v>
      </c>
      <c r="F38" s="79">
        <f t="shared" si="1"/>
        <v>149960</v>
      </c>
      <c r="G38" s="79">
        <f t="shared" si="1"/>
        <v>208564</v>
      </c>
      <c r="H38" s="79">
        <f t="shared" si="1"/>
        <v>8795</v>
      </c>
      <c r="I38" s="14" t="s">
        <v>100</v>
      </c>
    </row>
    <row r="39" spans="2:9" ht="14.1" hidden="1" customHeight="1" outlineLevel="1" x14ac:dyDescent="0.2">
      <c r="B39" s="101" t="s">
        <v>316</v>
      </c>
      <c r="C39" s="113">
        <v>73048</v>
      </c>
      <c r="D39" s="114">
        <v>13</v>
      </c>
      <c r="E39" s="114">
        <v>22031</v>
      </c>
      <c r="F39" s="114">
        <v>18849</v>
      </c>
      <c r="G39" s="114">
        <v>30917</v>
      </c>
      <c r="H39" s="114">
        <v>1238</v>
      </c>
      <c r="I39" s="112" t="s">
        <v>100</v>
      </c>
    </row>
    <row r="40" spans="2:9" ht="14.1" hidden="1" customHeight="1" outlineLevel="1" x14ac:dyDescent="0.2">
      <c r="B40" s="101" t="s">
        <v>317</v>
      </c>
      <c r="C40" s="113">
        <v>177806</v>
      </c>
      <c r="D40" s="114">
        <v>22</v>
      </c>
      <c r="E40" s="114">
        <v>47865</v>
      </c>
      <c r="F40" s="114">
        <v>47151</v>
      </c>
      <c r="G40" s="114">
        <v>79095</v>
      </c>
      <c r="H40" s="114">
        <v>3672</v>
      </c>
      <c r="I40" s="114">
        <v>1</v>
      </c>
    </row>
    <row r="41" spans="2:9" ht="14.1" hidden="1" customHeight="1" outlineLevel="1" x14ac:dyDescent="0.2">
      <c r="B41" s="101" t="s">
        <v>318</v>
      </c>
      <c r="C41" s="113">
        <v>334339</v>
      </c>
      <c r="D41" s="114">
        <v>100</v>
      </c>
      <c r="E41" s="114">
        <v>147841</v>
      </c>
      <c r="F41" s="114">
        <v>83960</v>
      </c>
      <c r="G41" s="114">
        <v>98552</v>
      </c>
      <c r="H41" s="114">
        <v>3885</v>
      </c>
      <c r="I41" s="114">
        <v>1</v>
      </c>
    </row>
    <row r="42" spans="2:9" ht="14.1" customHeight="1" collapsed="1" x14ac:dyDescent="0.2">
      <c r="B42" s="104" t="s">
        <v>51</v>
      </c>
      <c r="C42" s="59">
        <v>159986</v>
      </c>
      <c r="D42" s="14">
        <v>7</v>
      </c>
      <c r="E42" s="14">
        <v>32671</v>
      </c>
      <c r="F42" s="14">
        <v>41350</v>
      </c>
      <c r="G42" s="14">
        <v>82399</v>
      </c>
      <c r="H42" s="14">
        <v>3558</v>
      </c>
      <c r="I42" s="14">
        <v>1</v>
      </c>
    </row>
    <row r="43" spans="2:9" ht="14.1" customHeight="1" x14ac:dyDescent="0.2">
      <c r="B43" s="104" t="s">
        <v>52</v>
      </c>
      <c r="C43" s="59">
        <v>283529</v>
      </c>
      <c r="D43" s="14">
        <v>547</v>
      </c>
      <c r="E43" s="14">
        <v>130223</v>
      </c>
      <c r="F43" s="14">
        <v>60049</v>
      </c>
      <c r="G43" s="14">
        <v>87339</v>
      </c>
      <c r="H43" s="14">
        <v>5369</v>
      </c>
      <c r="I43" s="14">
        <v>2</v>
      </c>
    </row>
    <row r="44" spans="2:9" ht="14.1" customHeight="1" x14ac:dyDescent="0.2">
      <c r="B44" s="104" t="s">
        <v>61</v>
      </c>
      <c r="C44" s="59">
        <v>129458</v>
      </c>
      <c r="D44" s="14">
        <v>6</v>
      </c>
      <c r="E44" s="14">
        <v>60114</v>
      </c>
      <c r="F44" s="14">
        <v>36450</v>
      </c>
      <c r="G44" s="14">
        <v>32325</v>
      </c>
      <c r="H44" s="14">
        <v>563</v>
      </c>
      <c r="I44" s="14" t="s">
        <v>100</v>
      </c>
    </row>
    <row r="45" spans="2:9" ht="14.1" customHeight="1" x14ac:dyDescent="0.2">
      <c r="B45" s="104" t="s">
        <v>60</v>
      </c>
      <c r="C45" s="59">
        <v>81281</v>
      </c>
      <c r="D45" s="14">
        <v>1</v>
      </c>
      <c r="E45" s="14">
        <v>17626</v>
      </c>
      <c r="F45" s="14">
        <v>21780</v>
      </c>
      <c r="G45" s="14">
        <v>41171</v>
      </c>
      <c r="H45" s="14">
        <v>703</v>
      </c>
      <c r="I45" s="14" t="s">
        <v>100</v>
      </c>
    </row>
    <row r="46" spans="2:9" ht="14.1" customHeight="1" x14ac:dyDescent="0.2">
      <c r="B46" s="104" t="s">
        <v>59</v>
      </c>
      <c r="C46" s="59">
        <v>32148</v>
      </c>
      <c r="D46" s="14">
        <v>5</v>
      </c>
      <c r="E46" s="14">
        <v>8419</v>
      </c>
      <c r="F46" s="14">
        <v>8274</v>
      </c>
      <c r="G46" s="14">
        <v>14377</v>
      </c>
      <c r="H46" s="14">
        <v>1073</v>
      </c>
      <c r="I46" s="14" t="s">
        <v>100</v>
      </c>
    </row>
    <row r="47" spans="2:9" ht="14.1" customHeight="1" x14ac:dyDescent="0.2">
      <c r="B47" s="104" t="s">
        <v>62</v>
      </c>
      <c r="C47" s="59">
        <v>172296</v>
      </c>
      <c r="D47" s="14">
        <v>13</v>
      </c>
      <c r="E47" s="14">
        <v>70389</v>
      </c>
      <c r="F47" s="14">
        <v>47064</v>
      </c>
      <c r="G47" s="14">
        <v>52557</v>
      </c>
      <c r="H47" s="14">
        <v>2271</v>
      </c>
      <c r="I47" s="14">
        <v>2</v>
      </c>
    </row>
    <row r="48" spans="2:9" ht="14.1" customHeight="1" x14ac:dyDescent="0.2">
      <c r="B48" s="104" t="s">
        <v>63</v>
      </c>
      <c r="C48" s="59">
        <v>319273</v>
      </c>
      <c r="D48" s="14">
        <v>83</v>
      </c>
      <c r="E48" s="14">
        <v>124641</v>
      </c>
      <c r="F48" s="14">
        <v>79521</v>
      </c>
      <c r="G48" s="14">
        <v>108134</v>
      </c>
      <c r="H48" s="14">
        <v>6894</v>
      </c>
      <c r="I48" s="14" t="s">
        <v>100</v>
      </c>
    </row>
    <row r="49" spans="2:9" ht="14.1" customHeight="1" x14ac:dyDescent="0.2">
      <c r="B49" s="104" t="s">
        <v>69</v>
      </c>
      <c r="C49" s="59">
        <v>18589</v>
      </c>
      <c r="D49" s="14" t="s">
        <v>100</v>
      </c>
      <c r="E49" s="14">
        <v>5518</v>
      </c>
      <c r="F49" s="14">
        <v>5778</v>
      </c>
      <c r="G49" s="14">
        <v>7060</v>
      </c>
      <c r="H49" s="14">
        <v>233</v>
      </c>
      <c r="I49" s="14" t="s">
        <v>100</v>
      </c>
    </row>
    <row r="50" spans="2:9" ht="14.1" customHeight="1" x14ac:dyDescent="0.2">
      <c r="B50" s="104" t="s">
        <v>64</v>
      </c>
      <c r="C50" s="59">
        <v>63573</v>
      </c>
      <c r="D50" s="14">
        <v>5</v>
      </c>
      <c r="E50" s="14">
        <v>14495</v>
      </c>
      <c r="F50" s="14">
        <v>18660</v>
      </c>
      <c r="G50" s="14">
        <v>28797</v>
      </c>
      <c r="H50" s="14">
        <v>1616</v>
      </c>
      <c r="I50" s="14" t="s">
        <v>100</v>
      </c>
    </row>
    <row r="51" spans="2:9" ht="14.1" customHeight="1" x14ac:dyDescent="0.2">
      <c r="B51" s="104" t="s">
        <v>65</v>
      </c>
      <c r="C51" s="59">
        <v>304365</v>
      </c>
      <c r="D51" s="14">
        <v>20</v>
      </c>
      <c r="E51" s="14">
        <v>80174</v>
      </c>
      <c r="F51" s="14">
        <v>86828</v>
      </c>
      <c r="G51" s="14">
        <v>131196</v>
      </c>
      <c r="H51" s="14">
        <v>6147</v>
      </c>
      <c r="I51" s="14" t="s">
        <v>100</v>
      </c>
    </row>
    <row r="52" spans="2:9" ht="14.1" customHeight="1" x14ac:dyDescent="0.2">
      <c r="B52" s="104" t="s">
        <v>66</v>
      </c>
      <c r="C52" s="59">
        <v>34215</v>
      </c>
      <c r="D52" s="14">
        <v>119</v>
      </c>
      <c r="E52" s="14">
        <v>13866</v>
      </c>
      <c r="F52" s="14">
        <v>8510</v>
      </c>
      <c r="G52" s="14">
        <v>10996</v>
      </c>
      <c r="H52" s="14">
        <v>724</v>
      </c>
      <c r="I52" s="14" t="s">
        <v>100</v>
      </c>
    </row>
    <row r="53" spans="2:9" ht="14.1" customHeight="1" x14ac:dyDescent="0.2">
      <c r="B53" s="104" t="s">
        <v>67</v>
      </c>
      <c r="C53" s="59">
        <v>63941</v>
      </c>
      <c r="D53" s="14">
        <v>10</v>
      </c>
      <c r="E53" s="14">
        <v>16494</v>
      </c>
      <c r="F53" s="14">
        <v>16479</v>
      </c>
      <c r="G53" s="14">
        <v>29178</v>
      </c>
      <c r="H53" s="14">
        <v>1780</v>
      </c>
      <c r="I53" s="14" t="s">
        <v>100</v>
      </c>
    </row>
    <row r="54" spans="2:9" ht="14.1" customHeight="1" x14ac:dyDescent="0.2">
      <c r="B54" s="106" t="s">
        <v>68</v>
      </c>
      <c r="C54" s="148">
        <v>145</v>
      </c>
      <c r="D54" s="147" t="s">
        <v>100</v>
      </c>
      <c r="E54" s="147">
        <v>27</v>
      </c>
      <c r="F54" s="147">
        <v>36</v>
      </c>
      <c r="G54" s="147">
        <v>78</v>
      </c>
      <c r="H54" s="147">
        <v>4</v>
      </c>
      <c r="I54" s="147" t="s">
        <v>100</v>
      </c>
    </row>
  </sheetData>
  <mergeCells count="9">
    <mergeCell ref="B2:I2"/>
    <mergeCell ref="B3:I3"/>
    <mergeCell ref="I5:I6"/>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4"/>
  <sheetViews>
    <sheetView zoomScale="90" zoomScaleNormal="90" workbookViewId="0"/>
  </sheetViews>
  <sheetFormatPr defaultColWidth="9.140625" defaultRowHeight="12.75" outlineLevelRow="1" x14ac:dyDescent="0.2"/>
  <cols>
    <col min="1" max="1" width="2.42578125" style="1" customWidth="1"/>
    <col min="2" max="2" width="54.85546875" style="103" bestFit="1" customWidth="1"/>
    <col min="3" max="3" width="8.140625" style="3" customWidth="1"/>
    <col min="4" max="4" width="8.85546875" style="3" customWidth="1"/>
    <col min="5" max="5" width="8" style="3" customWidth="1"/>
    <col min="6" max="6" width="9.85546875" style="3" customWidth="1"/>
    <col min="7" max="8" width="10.5703125" style="3" customWidth="1"/>
    <col min="9" max="9" width="11" style="1" customWidth="1"/>
    <col min="10" max="10" width="10.85546875" style="1" customWidth="1"/>
    <col min="11" max="11" width="9.85546875" style="1" customWidth="1"/>
    <col min="12" max="12" width="12.28515625" style="1" customWidth="1"/>
    <col min="13" max="13" width="9.140625" style="1" customWidth="1"/>
    <col min="14" max="14" width="4.5703125" style="1" customWidth="1"/>
    <col min="15" max="216" width="9.140625" style="1"/>
    <col min="217" max="217" width="51.140625" style="1" customWidth="1"/>
    <col min="218" max="225" width="9.7109375" style="1" customWidth="1"/>
    <col min="226" max="472" width="9.140625" style="1"/>
    <col min="473" max="473" width="51.140625" style="1" customWidth="1"/>
    <col min="474" max="481" width="9.7109375" style="1" customWidth="1"/>
    <col min="482" max="728" width="9.140625" style="1"/>
    <col min="729" max="729" width="51.140625" style="1" customWidth="1"/>
    <col min="730" max="737" width="9.7109375" style="1" customWidth="1"/>
    <col min="738" max="984" width="9.140625" style="1"/>
    <col min="985" max="985" width="51.140625" style="1" customWidth="1"/>
    <col min="986" max="993" width="9.7109375" style="1" customWidth="1"/>
    <col min="994" max="1240" width="9.140625" style="1"/>
    <col min="1241" max="1241" width="51.140625" style="1" customWidth="1"/>
    <col min="1242" max="1249" width="9.7109375" style="1" customWidth="1"/>
    <col min="1250" max="1496" width="9.140625" style="1"/>
    <col min="1497" max="1497" width="51.140625" style="1" customWidth="1"/>
    <col min="1498" max="1505" width="9.7109375" style="1" customWidth="1"/>
    <col min="1506" max="1752" width="9.140625" style="1"/>
    <col min="1753" max="1753" width="51.140625" style="1" customWidth="1"/>
    <col min="1754" max="1761" width="9.7109375" style="1" customWidth="1"/>
    <col min="1762" max="2008" width="9.140625" style="1"/>
    <col min="2009" max="2009" width="51.140625" style="1" customWidth="1"/>
    <col min="2010" max="2017" width="9.7109375" style="1" customWidth="1"/>
    <col min="2018" max="2264" width="9.140625" style="1"/>
    <col min="2265" max="2265" width="51.140625" style="1" customWidth="1"/>
    <col min="2266" max="2273" width="9.7109375" style="1" customWidth="1"/>
    <col min="2274" max="2520" width="9.140625" style="1"/>
    <col min="2521" max="2521" width="51.140625" style="1" customWidth="1"/>
    <col min="2522" max="2529" width="9.7109375" style="1" customWidth="1"/>
    <col min="2530" max="2776" width="9.140625" style="1"/>
    <col min="2777" max="2777" width="51.140625" style="1" customWidth="1"/>
    <col min="2778" max="2785" width="9.7109375" style="1" customWidth="1"/>
    <col min="2786" max="3032" width="9.140625" style="1"/>
    <col min="3033" max="3033" width="51.140625" style="1" customWidth="1"/>
    <col min="3034" max="3041" width="9.7109375" style="1" customWidth="1"/>
    <col min="3042" max="3288" width="9.140625" style="1"/>
    <col min="3289" max="3289" width="51.140625" style="1" customWidth="1"/>
    <col min="3290" max="3297" width="9.7109375" style="1" customWidth="1"/>
    <col min="3298" max="3544" width="9.140625" style="1"/>
    <col min="3545" max="3545" width="51.140625" style="1" customWidth="1"/>
    <col min="3546" max="3553" width="9.7109375" style="1" customWidth="1"/>
    <col min="3554" max="3800" width="9.140625" style="1"/>
    <col min="3801" max="3801" width="51.140625" style="1" customWidth="1"/>
    <col min="3802" max="3809" width="9.7109375" style="1" customWidth="1"/>
    <col min="3810" max="4056" width="9.140625" style="1"/>
    <col min="4057" max="4057" width="51.140625" style="1" customWidth="1"/>
    <col min="4058" max="4065" width="9.7109375" style="1" customWidth="1"/>
    <col min="4066" max="4312" width="9.140625" style="1"/>
    <col min="4313" max="4313" width="51.140625" style="1" customWidth="1"/>
    <col min="4314" max="4321" width="9.7109375" style="1" customWidth="1"/>
    <col min="4322" max="4568" width="9.140625" style="1"/>
    <col min="4569" max="4569" width="51.140625" style="1" customWidth="1"/>
    <col min="4570" max="4577" width="9.7109375" style="1" customWidth="1"/>
    <col min="4578" max="4824" width="9.140625" style="1"/>
    <col min="4825" max="4825" width="51.140625" style="1" customWidth="1"/>
    <col min="4826" max="4833" width="9.7109375" style="1" customWidth="1"/>
    <col min="4834" max="5080" width="9.140625" style="1"/>
    <col min="5081" max="5081" width="51.140625" style="1" customWidth="1"/>
    <col min="5082" max="5089" width="9.7109375" style="1" customWidth="1"/>
    <col min="5090" max="5336" width="9.140625" style="1"/>
    <col min="5337" max="5337" width="51.140625" style="1" customWidth="1"/>
    <col min="5338" max="5345" width="9.7109375" style="1" customWidth="1"/>
    <col min="5346" max="5592" width="9.140625" style="1"/>
    <col min="5593" max="5593" width="51.140625" style="1" customWidth="1"/>
    <col min="5594" max="5601" width="9.7109375" style="1" customWidth="1"/>
    <col min="5602" max="5848" width="9.140625" style="1"/>
    <col min="5849" max="5849" width="51.140625" style="1" customWidth="1"/>
    <col min="5850" max="5857" width="9.7109375" style="1" customWidth="1"/>
    <col min="5858" max="6104" width="9.140625" style="1"/>
    <col min="6105" max="6105" width="51.140625" style="1" customWidth="1"/>
    <col min="6106" max="6113" width="9.7109375" style="1" customWidth="1"/>
    <col min="6114" max="6360" width="9.140625" style="1"/>
    <col min="6361" max="6361" width="51.140625" style="1" customWidth="1"/>
    <col min="6362" max="6369" width="9.7109375" style="1" customWidth="1"/>
    <col min="6370" max="6616" width="9.140625" style="1"/>
    <col min="6617" max="6617" width="51.140625" style="1" customWidth="1"/>
    <col min="6618" max="6625" width="9.7109375" style="1" customWidth="1"/>
    <col min="6626" max="6872" width="9.140625" style="1"/>
    <col min="6873" max="6873" width="51.140625" style="1" customWidth="1"/>
    <col min="6874" max="6881" width="9.7109375" style="1" customWidth="1"/>
    <col min="6882" max="7128" width="9.140625" style="1"/>
    <col min="7129" max="7129" width="51.140625" style="1" customWidth="1"/>
    <col min="7130" max="7137" width="9.7109375" style="1" customWidth="1"/>
    <col min="7138" max="7384" width="9.140625" style="1"/>
    <col min="7385" max="7385" width="51.140625" style="1" customWidth="1"/>
    <col min="7386" max="7393" width="9.7109375" style="1" customWidth="1"/>
    <col min="7394" max="7640" width="9.140625" style="1"/>
    <col min="7641" max="7641" width="51.140625" style="1" customWidth="1"/>
    <col min="7642" max="7649" width="9.7109375" style="1" customWidth="1"/>
    <col min="7650" max="7896" width="9.140625" style="1"/>
    <col min="7897" max="7897" width="51.140625" style="1" customWidth="1"/>
    <col min="7898" max="7905" width="9.7109375" style="1" customWidth="1"/>
    <col min="7906" max="8152" width="9.140625" style="1"/>
    <col min="8153" max="8153" width="51.140625" style="1" customWidth="1"/>
    <col min="8154" max="8161" width="9.7109375" style="1" customWidth="1"/>
    <col min="8162" max="8408" width="9.140625" style="1"/>
    <col min="8409" max="8409" width="51.140625" style="1" customWidth="1"/>
    <col min="8410" max="8417" width="9.7109375" style="1" customWidth="1"/>
    <col min="8418" max="8664" width="9.140625" style="1"/>
    <col min="8665" max="8665" width="51.140625" style="1" customWidth="1"/>
    <col min="8666" max="8673" width="9.7109375" style="1" customWidth="1"/>
    <col min="8674" max="8920" width="9.140625" style="1"/>
    <col min="8921" max="8921" width="51.140625" style="1" customWidth="1"/>
    <col min="8922" max="8929" width="9.7109375" style="1" customWidth="1"/>
    <col min="8930" max="9176" width="9.140625" style="1"/>
    <col min="9177" max="9177" width="51.140625" style="1" customWidth="1"/>
    <col min="9178" max="9185" width="9.7109375" style="1" customWidth="1"/>
    <col min="9186" max="9432" width="9.140625" style="1"/>
    <col min="9433" max="9433" width="51.140625" style="1" customWidth="1"/>
    <col min="9434" max="9441" width="9.7109375" style="1" customWidth="1"/>
    <col min="9442" max="9688" width="9.140625" style="1"/>
    <col min="9689" max="9689" width="51.140625" style="1" customWidth="1"/>
    <col min="9690" max="9697" width="9.7109375" style="1" customWidth="1"/>
    <col min="9698" max="9944" width="9.140625" style="1"/>
    <col min="9945" max="9945" width="51.140625" style="1" customWidth="1"/>
    <col min="9946" max="9953" width="9.7109375" style="1" customWidth="1"/>
    <col min="9954" max="10200" width="9.140625" style="1"/>
    <col min="10201" max="10201" width="51.140625" style="1" customWidth="1"/>
    <col min="10202" max="10209" width="9.7109375" style="1" customWidth="1"/>
    <col min="10210" max="10456" width="9.140625" style="1"/>
    <col min="10457" max="10457" width="51.140625" style="1" customWidth="1"/>
    <col min="10458" max="10465" width="9.7109375" style="1" customWidth="1"/>
    <col min="10466" max="10712" width="9.140625" style="1"/>
    <col min="10713" max="10713" width="51.140625" style="1" customWidth="1"/>
    <col min="10714" max="10721" width="9.7109375" style="1" customWidth="1"/>
    <col min="10722" max="10968" width="9.140625" style="1"/>
    <col min="10969" max="10969" width="51.140625" style="1" customWidth="1"/>
    <col min="10970" max="10977" width="9.7109375" style="1" customWidth="1"/>
    <col min="10978" max="11224" width="9.140625" style="1"/>
    <col min="11225" max="11225" width="51.140625" style="1" customWidth="1"/>
    <col min="11226" max="11233" width="9.7109375" style="1" customWidth="1"/>
    <col min="11234" max="11480" width="9.140625" style="1"/>
    <col min="11481" max="11481" width="51.140625" style="1" customWidth="1"/>
    <col min="11482" max="11489" width="9.7109375" style="1" customWidth="1"/>
    <col min="11490" max="11736" width="9.140625" style="1"/>
    <col min="11737" max="11737" width="51.140625" style="1" customWidth="1"/>
    <col min="11738" max="11745" width="9.7109375" style="1" customWidth="1"/>
    <col min="11746" max="11992" width="9.140625" style="1"/>
    <col min="11993" max="11993" width="51.140625" style="1" customWidth="1"/>
    <col min="11994" max="12001" width="9.7109375" style="1" customWidth="1"/>
    <col min="12002" max="12248" width="9.140625" style="1"/>
    <col min="12249" max="12249" width="51.140625" style="1" customWidth="1"/>
    <col min="12250" max="12257" width="9.7109375" style="1" customWidth="1"/>
    <col min="12258" max="12504" width="9.140625" style="1"/>
    <col min="12505" max="12505" width="51.140625" style="1" customWidth="1"/>
    <col min="12506" max="12513" width="9.7109375" style="1" customWidth="1"/>
    <col min="12514" max="12760" width="9.140625" style="1"/>
    <col min="12761" max="12761" width="51.140625" style="1" customWidth="1"/>
    <col min="12762" max="12769" width="9.7109375" style="1" customWidth="1"/>
    <col min="12770" max="13016" width="9.140625" style="1"/>
    <col min="13017" max="13017" width="51.140625" style="1" customWidth="1"/>
    <col min="13018" max="13025" width="9.7109375" style="1" customWidth="1"/>
    <col min="13026" max="13272" width="9.140625" style="1"/>
    <col min="13273" max="13273" width="51.140625" style="1" customWidth="1"/>
    <col min="13274" max="13281" width="9.7109375" style="1" customWidth="1"/>
    <col min="13282" max="13528" width="9.140625" style="1"/>
    <col min="13529" max="13529" width="51.140625" style="1" customWidth="1"/>
    <col min="13530" max="13537" width="9.7109375" style="1" customWidth="1"/>
    <col min="13538" max="13784" width="9.140625" style="1"/>
    <col min="13785" max="13785" width="51.140625" style="1" customWidth="1"/>
    <col min="13786" max="13793" width="9.7109375" style="1" customWidth="1"/>
    <col min="13794" max="14040" width="9.140625" style="1"/>
    <col min="14041" max="14041" width="51.140625" style="1" customWidth="1"/>
    <col min="14042" max="14049" width="9.7109375" style="1" customWidth="1"/>
    <col min="14050" max="14296" width="9.140625" style="1"/>
    <col min="14297" max="14297" width="51.140625" style="1" customWidth="1"/>
    <col min="14298" max="14305" width="9.7109375" style="1" customWidth="1"/>
    <col min="14306" max="14552" width="9.140625" style="1"/>
    <col min="14553" max="14553" width="51.140625" style="1" customWidth="1"/>
    <col min="14554" max="14561" width="9.7109375" style="1" customWidth="1"/>
    <col min="14562" max="14808" width="9.140625" style="1"/>
    <col min="14809" max="14809" width="51.140625" style="1" customWidth="1"/>
    <col min="14810" max="14817" width="9.7109375" style="1" customWidth="1"/>
    <col min="14818" max="15064" width="9.140625" style="1"/>
    <col min="15065" max="15065" width="51.140625" style="1" customWidth="1"/>
    <col min="15066" max="15073" width="9.7109375" style="1" customWidth="1"/>
    <col min="15074" max="15320" width="9.140625" style="1"/>
    <col min="15321" max="15321" width="51.140625" style="1" customWidth="1"/>
    <col min="15322" max="15329" width="9.7109375" style="1" customWidth="1"/>
    <col min="15330" max="15576" width="9.140625" style="1"/>
    <col min="15577" max="15577" width="51.140625" style="1" customWidth="1"/>
    <col min="15578" max="15585" width="9.7109375" style="1" customWidth="1"/>
    <col min="15586" max="15832" width="9.140625" style="1"/>
    <col min="15833" max="15833" width="51.140625" style="1" customWidth="1"/>
    <col min="15834" max="15841" width="9.7109375" style="1" customWidth="1"/>
    <col min="15842" max="16384" width="9.140625" style="1"/>
  </cols>
  <sheetData>
    <row r="1" spans="2:13" ht="15" x14ac:dyDescent="0.2">
      <c r="M1" s="37" t="s">
        <v>144</v>
      </c>
    </row>
    <row r="2" spans="2:13" ht="21.75" customHeight="1" x14ac:dyDescent="0.2">
      <c r="B2" s="168" t="s">
        <v>145</v>
      </c>
      <c r="C2" s="168"/>
      <c r="D2" s="168"/>
      <c r="E2" s="168"/>
      <c r="F2" s="168"/>
      <c r="G2" s="168"/>
      <c r="H2" s="168"/>
      <c r="I2" s="168"/>
      <c r="J2" s="168"/>
      <c r="K2" s="168"/>
      <c r="L2" s="168"/>
      <c r="M2" s="168"/>
    </row>
    <row r="3" spans="2:13" ht="13.5" customHeight="1" x14ac:dyDescent="0.2">
      <c r="B3" s="169">
        <v>2023</v>
      </c>
      <c r="C3" s="169"/>
      <c r="D3" s="169"/>
      <c r="E3" s="169"/>
      <c r="F3" s="169"/>
      <c r="G3" s="169"/>
      <c r="H3" s="169"/>
      <c r="I3" s="169"/>
      <c r="J3" s="169"/>
      <c r="K3" s="169"/>
      <c r="L3" s="169"/>
      <c r="M3" s="169"/>
    </row>
    <row r="4" spans="2:13" ht="13.15" customHeight="1" x14ac:dyDescent="0.2">
      <c r="B4" s="104" t="s">
        <v>115</v>
      </c>
      <c r="C4" s="18"/>
      <c r="D4" s="18"/>
      <c r="E4" s="18"/>
      <c r="F4" s="11"/>
      <c r="G4" s="11"/>
      <c r="H4" s="11"/>
      <c r="I4" s="10"/>
      <c r="J4" s="10"/>
      <c r="K4" s="10"/>
      <c r="L4" s="19"/>
      <c r="M4" s="10"/>
    </row>
    <row r="5" spans="2:13" ht="27.75" customHeight="1" x14ac:dyDescent="0.2">
      <c r="B5" s="38" t="s">
        <v>99</v>
      </c>
      <c r="C5" s="171" t="s">
        <v>0</v>
      </c>
      <c r="D5" s="170" t="s">
        <v>89</v>
      </c>
      <c r="E5" s="170" t="s">
        <v>87</v>
      </c>
      <c r="F5" s="170" t="s">
        <v>86</v>
      </c>
      <c r="G5" s="170" t="s">
        <v>88</v>
      </c>
      <c r="H5" s="170" t="s">
        <v>146</v>
      </c>
      <c r="I5" s="171" t="s">
        <v>85</v>
      </c>
      <c r="J5" s="171" t="s">
        <v>84</v>
      </c>
      <c r="K5" s="171" t="s">
        <v>83</v>
      </c>
      <c r="L5" s="171" t="s">
        <v>82</v>
      </c>
      <c r="M5" s="171" t="s">
        <v>81</v>
      </c>
    </row>
    <row r="6" spans="2:13" ht="27.75" customHeight="1" x14ac:dyDescent="0.2">
      <c r="B6" s="105" t="s">
        <v>46</v>
      </c>
      <c r="C6" s="171" t="s">
        <v>0</v>
      </c>
      <c r="D6" s="170" t="s">
        <v>22</v>
      </c>
      <c r="E6" s="170" t="s">
        <v>23</v>
      </c>
      <c r="F6" s="170" t="s">
        <v>24</v>
      </c>
      <c r="G6" s="170" t="s">
        <v>25</v>
      </c>
      <c r="H6" s="170"/>
      <c r="I6" s="171" t="s">
        <v>26</v>
      </c>
      <c r="J6" s="171" t="s">
        <v>27</v>
      </c>
      <c r="K6" s="171" t="s">
        <v>28</v>
      </c>
      <c r="L6" s="171" t="s">
        <v>29</v>
      </c>
      <c r="M6" s="171" t="s">
        <v>30</v>
      </c>
    </row>
    <row r="7" spans="2:13" ht="14.1" customHeight="1" x14ac:dyDescent="0.2">
      <c r="B7" s="107" t="s">
        <v>0</v>
      </c>
      <c r="C7" s="56">
        <v>3295853</v>
      </c>
      <c r="D7" s="56">
        <v>10594</v>
      </c>
      <c r="E7" s="56">
        <v>1348170</v>
      </c>
      <c r="F7" s="56">
        <v>1137144</v>
      </c>
      <c r="G7" s="56">
        <v>23296</v>
      </c>
      <c r="H7" s="56">
        <v>3369</v>
      </c>
      <c r="I7" s="56">
        <v>49170</v>
      </c>
      <c r="J7" s="56">
        <v>581190</v>
      </c>
      <c r="K7" s="56">
        <v>119083</v>
      </c>
      <c r="L7" s="56">
        <v>11524</v>
      </c>
      <c r="M7" s="56">
        <v>12313</v>
      </c>
    </row>
    <row r="8" spans="2:13" ht="14.1" customHeight="1" x14ac:dyDescent="0.2">
      <c r="B8" s="104" t="s">
        <v>53</v>
      </c>
      <c r="C8" s="14">
        <v>77364</v>
      </c>
      <c r="D8" s="14">
        <v>1810</v>
      </c>
      <c r="E8" s="14">
        <v>51609</v>
      </c>
      <c r="F8" s="14">
        <v>16187</v>
      </c>
      <c r="G8" s="14">
        <v>213</v>
      </c>
      <c r="H8" s="14">
        <v>72</v>
      </c>
      <c r="I8" s="14">
        <v>488</v>
      </c>
      <c r="J8" s="14">
        <v>4446</v>
      </c>
      <c r="K8" s="14">
        <v>603</v>
      </c>
      <c r="L8" s="14">
        <v>32</v>
      </c>
      <c r="M8" s="14">
        <v>1904</v>
      </c>
    </row>
    <row r="9" spans="2:13" ht="14.1" customHeight="1" x14ac:dyDescent="0.2">
      <c r="B9" s="104" t="s">
        <v>47</v>
      </c>
      <c r="C9" s="14">
        <v>9208</v>
      </c>
      <c r="D9" s="14">
        <v>65</v>
      </c>
      <c r="E9" s="14">
        <v>5380</v>
      </c>
      <c r="F9" s="14">
        <v>2484</v>
      </c>
      <c r="G9" s="14">
        <v>37</v>
      </c>
      <c r="H9" s="14">
        <v>5</v>
      </c>
      <c r="I9" s="14">
        <v>124</v>
      </c>
      <c r="J9" s="14">
        <v>834</v>
      </c>
      <c r="K9" s="14">
        <v>258</v>
      </c>
      <c r="L9" s="14">
        <v>7</v>
      </c>
      <c r="M9" s="14">
        <v>14</v>
      </c>
    </row>
    <row r="10" spans="2:13" ht="14.1" customHeight="1" x14ac:dyDescent="0.2">
      <c r="B10" s="104" t="s">
        <v>48</v>
      </c>
      <c r="C10" s="59">
        <f>+SUM(C11:C34)</f>
        <v>650185</v>
      </c>
      <c r="D10" s="14">
        <f>+SUM(D11:D34)</f>
        <v>1946</v>
      </c>
      <c r="E10" s="14">
        <f t="shared" ref="E10:M10" si="0">+SUM(E11:E34)</f>
        <v>342845</v>
      </c>
      <c r="F10" s="14">
        <f t="shared" si="0"/>
        <v>208898</v>
      </c>
      <c r="G10" s="14">
        <f t="shared" si="0"/>
        <v>5076</v>
      </c>
      <c r="H10" s="14">
        <f t="shared" si="0"/>
        <v>570</v>
      </c>
      <c r="I10" s="14">
        <f t="shared" si="0"/>
        <v>7617</v>
      </c>
      <c r="J10" s="14">
        <f t="shared" si="0"/>
        <v>64458</v>
      </c>
      <c r="K10" s="14">
        <f t="shared" si="0"/>
        <v>16537</v>
      </c>
      <c r="L10" s="14">
        <f t="shared" si="0"/>
        <v>790</v>
      </c>
      <c r="M10" s="14">
        <f t="shared" si="0"/>
        <v>1448</v>
      </c>
    </row>
    <row r="11" spans="2:13" s="100" customFormat="1" ht="14.1" hidden="1" customHeight="1" outlineLevel="1" x14ac:dyDescent="0.25">
      <c r="B11" s="101" t="s">
        <v>292</v>
      </c>
      <c r="C11" s="111">
        <v>80232</v>
      </c>
      <c r="D11" s="112">
        <v>428</v>
      </c>
      <c r="E11" s="112">
        <v>44751</v>
      </c>
      <c r="F11" s="112">
        <v>25308</v>
      </c>
      <c r="G11" s="112">
        <v>402</v>
      </c>
      <c r="H11" s="112">
        <v>48</v>
      </c>
      <c r="I11" s="112">
        <v>781</v>
      </c>
      <c r="J11" s="112">
        <v>6968</v>
      </c>
      <c r="K11" s="112">
        <v>1195</v>
      </c>
      <c r="L11" s="112">
        <v>56</v>
      </c>
      <c r="M11" s="112">
        <v>295</v>
      </c>
    </row>
    <row r="12" spans="2:13" s="100" customFormat="1" ht="14.1" hidden="1" customHeight="1" outlineLevel="1" x14ac:dyDescent="0.25">
      <c r="B12" s="101" t="s">
        <v>293</v>
      </c>
      <c r="C12" s="111">
        <v>14290</v>
      </c>
      <c r="D12" s="112">
        <v>86</v>
      </c>
      <c r="E12" s="112">
        <v>5714</v>
      </c>
      <c r="F12" s="112">
        <v>4476</v>
      </c>
      <c r="G12" s="112">
        <v>103</v>
      </c>
      <c r="H12" s="112">
        <v>10</v>
      </c>
      <c r="I12" s="112">
        <v>282</v>
      </c>
      <c r="J12" s="112">
        <v>3021</v>
      </c>
      <c r="K12" s="112">
        <v>530</v>
      </c>
      <c r="L12" s="112">
        <v>17</v>
      </c>
      <c r="M12" s="112">
        <v>51</v>
      </c>
    </row>
    <row r="13" spans="2:13" s="100" customFormat="1" ht="14.1" hidden="1" customHeight="1" outlineLevel="1" x14ac:dyDescent="0.25">
      <c r="B13" s="101" t="s">
        <v>294</v>
      </c>
      <c r="C13" s="111">
        <v>455</v>
      </c>
      <c r="D13" s="112" t="s">
        <v>100</v>
      </c>
      <c r="E13" s="112">
        <v>87</v>
      </c>
      <c r="F13" s="112">
        <v>276</v>
      </c>
      <c r="G13" s="112">
        <v>1</v>
      </c>
      <c r="H13" s="112" t="s">
        <v>100</v>
      </c>
      <c r="I13" s="112">
        <v>16</v>
      </c>
      <c r="J13" s="112">
        <v>34</v>
      </c>
      <c r="K13" s="112">
        <v>36</v>
      </c>
      <c r="L13" s="112" t="s">
        <v>100</v>
      </c>
      <c r="M13" s="112">
        <v>5</v>
      </c>
    </row>
    <row r="14" spans="2:13" s="100" customFormat="1" ht="14.1" hidden="1" customHeight="1" outlineLevel="1" x14ac:dyDescent="0.25">
      <c r="B14" s="101" t="s">
        <v>295</v>
      </c>
      <c r="C14" s="111">
        <v>40902</v>
      </c>
      <c r="D14" s="112">
        <v>130</v>
      </c>
      <c r="E14" s="112">
        <v>24973</v>
      </c>
      <c r="F14" s="112">
        <v>11536</v>
      </c>
      <c r="G14" s="112">
        <v>332</v>
      </c>
      <c r="H14" s="112">
        <v>20</v>
      </c>
      <c r="I14" s="112">
        <v>255</v>
      </c>
      <c r="J14" s="112">
        <v>2939</v>
      </c>
      <c r="K14" s="112">
        <v>650</v>
      </c>
      <c r="L14" s="112">
        <v>25</v>
      </c>
      <c r="M14" s="112">
        <v>42</v>
      </c>
    </row>
    <row r="15" spans="2:13" s="100" customFormat="1" ht="14.1" hidden="1" customHeight="1" outlineLevel="1" x14ac:dyDescent="0.25">
      <c r="B15" s="101" t="s">
        <v>296</v>
      </c>
      <c r="C15" s="111">
        <v>64687</v>
      </c>
      <c r="D15" s="112">
        <v>215</v>
      </c>
      <c r="E15" s="112">
        <v>47681</v>
      </c>
      <c r="F15" s="112">
        <v>13467</v>
      </c>
      <c r="G15" s="112">
        <v>192</v>
      </c>
      <c r="H15" s="112">
        <v>22</v>
      </c>
      <c r="I15" s="112">
        <v>198</v>
      </c>
      <c r="J15" s="112">
        <v>2475</v>
      </c>
      <c r="K15" s="112">
        <v>366</v>
      </c>
      <c r="L15" s="112">
        <v>15</v>
      </c>
      <c r="M15" s="112">
        <v>56</v>
      </c>
    </row>
    <row r="16" spans="2:13" s="100" customFormat="1" ht="14.1" hidden="1" customHeight="1" outlineLevel="1" x14ac:dyDescent="0.25">
      <c r="B16" s="101" t="s">
        <v>297</v>
      </c>
      <c r="C16" s="111">
        <v>39554</v>
      </c>
      <c r="D16" s="112">
        <v>76</v>
      </c>
      <c r="E16" s="112">
        <v>27260</v>
      </c>
      <c r="F16" s="112">
        <v>10437</v>
      </c>
      <c r="G16" s="112">
        <v>103</v>
      </c>
      <c r="H16" s="112">
        <v>5</v>
      </c>
      <c r="I16" s="112">
        <v>118</v>
      </c>
      <c r="J16" s="112">
        <v>1325</v>
      </c>
      <c r="K16" s="112">
        <v>215</v>
      </c>
      <c r="L16" s="112" t="s">
        <v>100</v>
      </c>
      <c r="M16" s="112">
        <v>15</v>
      </c>
    </row>
    <row r="17" spans="2:13" s="100" customFormat="1" ht="14.1" hidden="1" customHeight="1" outlineLevel="1" x14ac:dyDescent="0.25">
      <c r="B17" s="101" t="s">
        <v>298</v>
      </c>
      <c r="C17" s="111">
        <v>24763</v>
      </c>
      <c r="D17" s="112">
        <v>152</v>
      </c>
      <c r="E17" s="112">
        <v>15125</v>
      </c>
      <c r="F17" s="112">
        <v>6459</v>
      </c>
      <c r="G17" s="112">
        <v>147</v>
      </c>
      <c r="H17" s="112">
        <v>14</v>
      </c>
      <c r="I17" s="112">
        <v>220</v>
      </c>
      <c r="J17" s="112">
        <v>2016</v>
      </c>
      <c r="K17" s="112">
        <v>521</v>
      </c>
      <c r="L17" s="112">
        <v>30</v>
      </c>
      <c r="M17" s="112">
        <v>79</v>
      </c>
    </row>
    <row r="18" spans="2:13" s="100" customFormat="1" ht="14.1" hidden="1" customHeight="1" outlineLevel="1" x14ac:dyDescent="0.25">
      <c r="B18" s="101" t="s">
        <v>299</v>
      </c>
      <c r="C18" s="111">
        <v>13553</v>
      </c>
      <c r="D18" s="112">
        <v>29</v>
      </c>
      <c r="E18" s="112">
        <v>5528</v>
      </c>
      <c r="F18" s="112">
        <v>5297</v>
      </c>
      <c r="G18" s="112">
        <v>117</v>
      </c>
      <c r="H18" s="112">
        <v>7</v>
      </c>
      <c r="I18" s="112">
        <v>174</v>
      </c>
      <c r="J18" s="112">
        <v>1836</v>
      </c>
      <c r="K18" s="112">
        <v>542</v>
      </c>
      <c r="L18" s="112">
        <v>13</v>
      </c>
      <c r="M18" s="112">
        <v>10</v>
      </c>
    </row>
    <row r="19" spans="2:13" s="100" customFormat="1" ht="14.1" hidden="1" customHeight="1" outlineLevel="1" x14ac:dyDescent="0.25">
      <c r="B19" s="101" t="s">
        <v>300</v>
      </c>
      <c r="C19" s="111">
        <v>10619</v>
      </c>
      <c r="D19" s="112">
        <v>14</v>
      </c>
      <c r="E19" s="112">
        <v>4667</v>
      </c>
      <c r="F19" s="112">
        <v>4168</v>
      </c>
      <c r="G19" s="112">
        <v>72</v>
      </c>
      <c r="H19" s="112">
        <v>8</v>
      </c>
      <c r="I19" s="112">
        <v>127</v>
      </c>
      <c r="J19" s="112">
        <v>1394</v>
      </c>
      <c r="K19" s="112">
        <v>150</v>
      </c>
      <c r="L19" s="112">
        <v>12</v>
      </c>
      <c r="M19" s="112">
        <v>7</v>
      </c>
    </row>
    <row r="20" spans="2:13" s="100" customFormat="1" ht="14.1" hidden="1" customHeight="1" outlineLevel="1" x14ac:dyDescent="0.25">
      <c r="B20" s="101" t="s">
        <v>301</v>
      </c>
      <c r="C20" s="111">
        <v>1520</v>
      </c>
      <c r="D20" s="112" t="s">
        <v>100</v>
      </c>
      <c r="E20" s="112">
        <v>209</v>
      </c>
      <c r="F20" s="112">
        <v>592</v>
      </c>
      <c r="G20" s="112">
        <v>3</v>
      </c>
      <c r="H20" s="112" t="s">
        <v>100</v>
      </c>
      <c r="I20" s="112">
        <v>62</v>
      </c>
      <c r="J20" s="112">
        <v>534</v>
      </c>
      <c r="K20" s="112">
        <v>102</v>
      </c>
      <c r="L20" s="112">
        <v>9</v>
      </c>
      <c r="M20" s="112">
        <v>9</v>
      </c>
    </row>
    <row r="21" spans="2:13" s="100" customFormat="1" ht="14.1" hidden="1" customHeight="1" outlineLevel="1" x14ac:dyDescent="0.25">
      <c r="B21" s="101" t="s">
        <v>302</v>
      </c>
      <c r="C21" s="111">
        <v>13234</v>
      </c>
      <c r="D21" s="112">
        <v>22</v>
      </c>
      <c r="E21" s="112">
        <v>4546</v>
      </c>
      <c r="F21" s="112">
        <v>4695</v>
      </c>
      <c r="G21" s="112">
        <v>76</v>
      </c>
      <c r="H21" s="112">
        <v>8</v>
      </c>
      <c r="I21" s="112">
        <v>233</v>
      </c>
      <c r="J21" s="112">
        <v>2711</v>
      </c>
      <c r="K21" s="112">
        <v>791</v>
      </c>
      <c r="L21" s="112">
        <v>79</v>
      </c>
      <c r="M21" s="112">
        <v>73</v>
      </c>
    </row>
    <row r="22" spans="2:13" s="100" customFormat="1" ht="14.1" hidden="1" customHeight="1" outlineLevel="1" x14ac:dyDescent="0.25">
      <c r="B22" s="101" t="s">
        <v>303</v>
      </c>
      <c r="C22" s="111">
        <v>10793</v>
      </c>
      <c r="D22" s="112">
        <v>1</v>
      </c>
      <c r="E22" s="112">
        <v>1873</v>
      </c>
      <c r="F22" s="112">
        <v>3886</v>
      </c>
      <c r="G22" s="112">
        <v>116</v>
      </c>
      <c r="H22" s="112">
        <v>1</v>
      </c>
      <c r="I22" s="112">
        <v>1008</v>
      </c>
      <c r="J22" s="112">
        <v>2436</v>
      </c>
      <c r="K22" s="112">
        <v>1304</v>
      </c>
      <c r="L22" s="112">
        <v>145</v>
      </c>
      <c r="M22" s="112">
        <v>23</v>
      </c>
    </row>
    <row r="23" spans="2:13" s="100" customFormat="1" ht="14.1" hidden="1" customHeight="1" outlineLevel="1" x14ac:dyDescent="0.25">
      <c r="B23" s="101" t="s">
        <v>304</v>
      </c>
      <c r="C23" s="111">
        <v>27866</v>
      </c>
      <c r="D23" s="112">
        <v>51</v>
      </c>
      <c r="E23" s="112">
        <v>12250</v>
      </c>
      <c r="F23" s="112">
        <v>10821</v>
      </c>
      <c r="G23" s="112">
        <v>260</v>
      </c>
      <c r="H23" s="112">
        <v>16</v>
      </c>
      <c r="I23" s="112">
        <v>362</v>
      </c>
      <c r="J23" s="112">
        <v>3076</v>
      </c>
      <c r="K23" s="112">
        <v>877</v>
      </c>
      <c r="L23" s="112">
        <v>23</v>
      </c>
      <c r="M23" s="112">
        <v>130</v>
      </c>
    </row>
    <row r="24" spans="2:13" s="100" customFormat="1" ht="14.1" hidden="1" customHeight="1" outlineLevel="1" x14ac:dyDescent="0.25">
      <c r="B24" s="101" t="s">
        <v>305</v>
      </c>
      <c r="C24" s="111">
        <v>39981</v>
      </c>
      <c r="D24" s="112">
        <v>228</v>
      </c>
      <c r="E24" s="112">
        <v>22515</v>
      </c>
      <c r="F24" s="112">
        <v>12131</v>
      </c>
      <c r="G24" s="112">
        <v>204</v>
      </c>
      <c r="H24" s="112">
        <v>19</v>
      </c>
      <c r="I24" s="112">
        <v>428</v>
      </c>
      <c r="J24" s="112">
        <v>3665</v>
      </c>
      <c r="K24" s="112">
        <v>671</v>
      </c>
      <c r="L24" s="112">
        <v>25</v>
      </c>
      <c r="M24" s="112">
        <v>95</v>
      </c>
    </row>
    <row r="25" spans="2:13" s="100" customFormat="1" ht="14.1" hidden="1" customHeight="1" outlineLevel="1" x14ac:dyDescent="0.25">
      <c r="B25" s="101" t="s">
        <v>306</v>
      </c>
      <c r="C25" s="111">
        <v>9160</v>
      </c>
      <c r="D25" s="112">
        <v>32</v>
      </c>
      <c r="E25" s="112">
        <v>4725</v>
      </c>
      <c r="F25" s="112">
        <v>3020</v>
      </c>
      <c r="G25" s="112">
        <v>60</v>
      </c>
      <c r="H25" s="112">
        <v>4</v>
      </c>
      <c r="I25" s="112">
        <v>126</v>
      </c>
      <c r="J25" s="112">
        <v>955</v>
      </c>
      <c r="K25" s="112">
        <v>219</v>
      </c>
      <c r="L25" s="112">
        <v>4</v>
      </c>
      <c r="M25" s="112">
        <v>15</v>
      </c>
    </row>
    <row r="26" spans="2:13" s="100" customFormat="1" ht="14.1" hidden="1" customHeight="1" outlineLevel="1" x14ac:dyDescent="0.25">
      <c r="B26" s="101" t="s">
        <v>307</v>
      </c>
      <c r="C26" s="111">
        <v>83090</v>
      </c>
      <c r="D26" s="112">
        <v>159</v>
      </c>
      <c r="E26" s="112">
        <v>44386</v>
      </c>
      <c r="F26" s="112">
        <v>27759</v>
      </c>
      <c r="G26" s="112">
        <v>796</v>
      </c>
      <c r="H26" s="112">
        <v>117</v>
      </c>
      <c r="I26" s="112">
        <v>751</v>
      </c>
      <c r="J26" s="112">
        <v>7168</v>
      </c>
      <c r="K26" s="112">
        <v>1724</v>
      </c>
      <c r="L26" s="112">
        <v>50</v>
      </c>
      <c r="M26" s="112">
        <v>180</v>
      </c>
    </row>
    <row r="27" spans="2:13" s="100" customFormat="1" ht="14.1" hidden="1" customHeight="1" outlineLevel="1" x14ac:dyDescent="0.25">
      <c r="B27" s="101" t="s">
        <v>308</v>
      </c>
      <c r="C27" s="111">
        <v>13573</v>
      </c>
      <c r="D27" s="112">
        <v>8</v>
      </c>
      <c r="E27" s="112">
        <v>3643</v>
      </c>
      <c r="F27" s="112">
        <v>5028</v>
      </c>
      <c r="G27" s="112">
        <v>185</v>
      </c>
      <c r="H27" s="112">
        <v>9</v>
      </c>
      <c r="I27" s="112">
        <v>187</v>
      </c>
      <c r="J27" s="112">
        <v>2759</v>
      </c>
      <c r="K27" s="112">
        <v>1624</v>
      </c>
      <c r="L27" s="112">
        <v>84</v>
      </c>
      <c r="M27" s="112">
        <v>46</v>
      </c>
    </row>
    <row r="28" spans="2:13" s="100" customFormat="1" ht="14.1" hidden="1" customHeight="1" outlineLevel="1" x14ac:dyDescent="0.25">
      <c r="B28" s="101" t="s">
        <v>309</v>
      </c>
      <c r="C28" s="111">
        <v>19236</v>
      </c>
      <c r="D28" s="112">
        <v>12</v>
      </c>
      <c r="E28" s="112">
        <v>6677</v>
      </c>
      <c r="F28" s="112">
        <v>7395</v>
      </c>
      <c r="G28" s="112">
        <v>181</v>
      </c>
      <c r="H28" s="112">
        <v>42</v>
      </c>
      <c r="I28" s="112">
        <v>351</v>
      </c>
      <c r="J28" s="112">
        <v>3230</v>
      </c>
      <c r="K28" s="112">
        <v>1253</v>
      </c>
      <c r="L28" s="112">
        <v>44</v>
      </c>
      <c r="M28" s="112">
        <v>51</v>
      </c>
    </row>
    <row r="29" spans="2:13" s="100" customFormat="1" ht="14.1" hidden="1" customHeight="1" outlineLevel="1" x14ac:dyDescent="0.25">
      <c r="B29" s="101" t="s">
        <v>310</v>
      </c>
      <c r="C29" s="111">
        <v>24321</v>
      </c>
      <c r="D29" s="112">
        <v>24</v>
      </c>
      <c r="E29" s="112">
        <v>10394</v>
      </c>
      <c r="F29" s="112">
        <v>8747</v>
      </c>
      <c r="G29" s="112">
        <v>403</v>
      </c>
      <c r="H29" s="112">
        <v>56</v>
      </c>
      <c r="I29" s="112">
        <v>327</v>
      </c>
      <c r="J29" s="112">
        <v>3451</v>
      </c>
      <c r="K29" s="112">
        <v>859</v>
      </c>
      <c r="L29" s="112">
        <v>28</v>
      </c>
      <c r="M29" s="112">
        <v>32</v>
      </c>
    </row>
    <row r="30" spans="2:13" s="100" customFormat="1" ht="14.1" hidden="1" customHeight="1" outlineLevel="1" x14ac:dyDescent="0.25">
      <c r="B30" s="101" t="s">
        <v>311</v>
      </c>
      <c r="C30" s="111">
        <v>42288</v>
      </c>
      <c r="D30" s="112">
        <v>41</v>
      </c>
      <c r="E30" s="112">
        <v>18021</v>
      </c>
      <c r="F30" s="112">
        <v>16787</v>
      </c>
      <c r="G30" s="112">
        <v>350</v>
      </c>
      <c r="H30" s="112">
        <v>87</v>
      </c>
      <c r="I30" s="112">
        <v>672</v>
      </c>
      <c r="J30" s="112">
        <v>4919</v>
      </c>
      <c r="K30" s="112">
        <v>1342</v>
      </c>
      <c r="L30" s="112">
        <v>16</v>
      </c>
      <c r="M30" s="112">
        <v>53</v>
      </c>
    </row>
    <row r="31" spans="2:13" s="100" customFormat="1" ht="14.1" hidden="1" customHeight="1" outlineLevel="1" x14ac:dyDescent="0.25">
      <c r="B31" s="101" t="s">
        <v>312</v>
      </c>
      <c r="C31" s="111">
        <v>7349</v>
      </c>
      <c r="D31" s="112">
        <v>6</v>
      </c>
      <c r="E31" s="112">
        <v>2551</v>
      </c>
      <c r="F31" s="112">
        <v>3151</v>
      </c>
      <c r="G31" s="112">
        <v>357</v>
      </c>
      <c r="H31" s="112">
        <v>6</v>
      </c>
      <c r="I31" s="112">
        <v>108</v>
      </c>
      <c r="J31" s="112">
        <v>865</v>
      </c>
      <c r="K31" s="112">
        <v>251</v>
      </c>
      <c r="L31" s="112">
        <v>3</v>
      </c>
      <c r="M31" s="112">
        <v>51</v>
      </c>
    </row>
    <row r="32" spans="2:13" s="100" customFormat="1" ht="14.1" hidden="1" customHeight="1" outlineLevel="1" x14ac:dyDescent="0.25">
      <c r="B32" s="101" t="s">
        <v>313</v>
      </c>
      <c r="C32" s="111">
        <v>30824</v>
      </c>
      <c r="D32" s="112">
        <v>101</v>
      </c>
      <c r="E32" s="112">
        <v>19914</v>
      </c>
      <c r="F32" s="112">
        <v>8103</v>
      </c>
      <c r="G32" s="112">
        <v>130</v>
      </c>
      <c r="H32" s="112">
        <v>22</v>
      </c>
      <c r="I32" s="112">
        <v>205</v>
      </c>
      <c r="J32" s="112">
        <v>2011</v>
      </c>
      <c r="K32" s="112">
        <v>308</v>
      </c>
      <c r="L32" s="112">
        <v>14</v>
      </c>
      <c r="M32" s="112">
        <v>16</v>
      </c>
    </row>
    <row r="33" spans="2:13" s="100" customFormat="1" ht="14.1" hidden="1" customHeight="1" outlineLevel="1" x14ac:dyDescent="0.25">
      <c r="B33" s="101" t="s">
        <v>314</v>
      </c>
      <c r="C33" s="111">
        <v>14882</v>
      </c>
      <c r="D33" s="112">
        <v>11</v>
      </c>
      <c r="E33" s="112">
        <v>6081</v>
      </c>
      <c r="F33" s="112">
        <v>6017</v>
      </c>
      <c r="G33" s="112">
        <v>175</v>
      </c>
      <c r="H33" s="112">
        <v>23</v>
      </c>
      <c r="I33" s="112">
        <v>213</v>
      </c>
      <c r="J33" s="112">
        <v>1927</v>
      </c>
      <c r="K33" s="112">
        <v>379</v>
      </c>
      <c r="L33" s="112">
        <v>25</v>
      </c>
      <c r="M33" s="112">
        <v>31</v>
      </c>
    </row>
    <row r="34" spans="2:13" s="100" customFormat="1" ht="14.1" hidden="1" customHeight="1" outlineLevel="1" x14ac:dyDescent="0.25">
      <c r="B34" s="101" t="s">
        <v>315</v>
      </c>
      <c r="C34" s="111">
        <v>23013</v>
      </c>
      <c r="D34" s="112">
        <v>120</v>
      </c>
      <c r="E34" s="112">
        <v>9274</v>
      </c>
      <c r="F34" s="112">
        <v>9342</v>
      </c>
      <c r="G34" s="112">
        <v>311</v>
      </c>
      <c r="H34" s="112">
        <v>26</v>
      </c>
      <c r="I34" s="112">
        <v>413</v>
      </c>
      <c r="J34" s="112">
        <v>2743</v>
      </c>
      <c r="K34" s="112">
        <v>628</v>
      </c>
      <c r="L34" s="112">
        <v>73</v>
      </c>
      <c r="M34" s="112">
        <v>83</v>
      </c>
    </row>
    <row r="35" spans="2:13" ht="14.1" customHeight="1" collapsed="1" x14ac:dyDescent="0.2">
      <c r="B35" s="102" t="s">
        <v>57</v>
      </c>
      <c r="C35" s="62">
        <v>6962</v>
      </c>
      <c r="D35" s="80">
        <v>1</v>
      </c>
      <c r="E35" s="80">
        <v>786</v>
      </c>
      <c r="F35" s="80">
        <v>2027</v>
      </c>
      <c r="G35" s="80">
        <v>415</v>
      </c>
      <c r="H35" s="80">
        <v>14</v>
      </c>
      <c r="I35" s="80">
        <v>166</v>
      </c>
      <c r="J35" s="80">
        <v>2188</v>
      </c>
      <c r="K35" s="80">
        <v>1322</v>
      </c>
      <c r="L35" s="80">
        <v>20</v>
      </c>
      <c r="M35" s="80">
        <v>23</v>
      </c>
    </row>
    <row r="36" spans="2:13" ht="14.1" customHeight="1" x14ac:dyDescent="0.2">
      <c r="B36" s="102" t="s">
        <v>58</v>
      </c>
      <c r="C36" s="62">
        <v>29369</v>
      </c>
      <c r="D36" s="80">
        <v>197</v>
      </c>
      <c r="E36" s="80">
        <v>15992</v>
      </c>
      <c r="F36" s="80">
        <v>7926</v>
      </c>
      <c r="G36" s="80">
        <v>128</v>
      </c>
      <c r="H36" s="80">
        <v>4</v>
      </c>
      <c r="I36" s="80">
        <v>284</v>
      </c>
      <c r="J36" s="80">
        <v>3843</v>
      </c>
      <c r="K36" s="80">
        <v>871</v>
      </c>
      <c r="L36" s="80">
        <v>34</v>
      </c>
      <c r="M36" s="80">
        <v>90</v>
      </c>
    </row>
    <row r="37" spans="2:13" ht="14.1" customHeight="1" x14ac:dyDescent="0.2">
      <c r="B37" s="104" t="s">
        <v>49</v>
      </c>
      <c r="C37" s="62">
        <v>274773</v>
      </c>
      <c r="D37" s="80">
        <v>1734</v>
      </c>
      <c r="E37" s="80">
        <v>177689</v>
      </c>
      <c r="F37" s="80">
        <v>64448</v>
      </c>
      <c r="G37" s="80">
        <v>1150</v>
      </c>
      <c r="H37" s="80">
        <v>210</v>
      </c>
      <c r="I37" s="80">
        <v>2486</v>
      </c>
      <c r="J37" s="80">
        <v>21466</v>
      </c>
      <c r="K37" s="80">
        <v>3971</v>
      </c>
      <c r="L37" s="80">
        <v>142</v>
      </c>
      <c r="M37" s="80">
        <v>1477</v>
      </c>
    </row>
    <row r="38" spans="2:13" ht="14.1" customHeight="1" x14ac:dyDescent="0.2">
      <c r="B38" s="102" t="s">
        <v>50</v>
      </c>
      <c r="C38" s="61">
        <f>+C39+C40+C41</f>
        <v>585193</v>
      </c>
      <c r="D38" s="79">
        <f t="shared" ref="D38:G38" si="1">+D39+D40+D41</f>
        <v>760</v>
      </c>
      <c r="E38" s="79">
        <f t="shared" si="1"/>
        <v>210327</v>
      </c>
      <c r="F38" s="79">
        <f t="shared" si="1"/>
        <v>265584</v>
      </c>
      <c r="G38" s="79">
        <f t="shared" si="1"/>
        <v>3660</v>
      </c>
      <c r="H38" s="79">
        <f t="shared" ref="H38:M38" si="2">+H39+H40+H41</f>
        <v>623</v>
      </c>
      <c r="I38" s="79">
        <f t="shared" si="2"/>
        <v>7878</v>
      </c>
      <c r="J38" s="79">
        <f t="shared" si="2"/>
        <v>81346</v>
      </c>
      <c r="K38" s="79">
        <f t="shared" si="2"/>
        <v>13250</v>
      </c>
      <c r="L38" s="79">
        <f t="shared" si="2"/>
        <v>422</v>
      </c>
      <c r="M38" s="79">
        <f t="shared" si="2"/>
        <v>1343</v>
      </c>
    </row>
    <row r="39" spans="2:13" ht="14.1" hidden="1" customHeight="1" outlineLevel="1" x14ac:dyDescent="0.2">
      <c r="B39" s="101" t="s">
        <v>316</v>
      </c>
      <c r="C39" s="113">
        <v>73048</v>
      </c>
      <c r="D39" s="114">
        <v>104</v>
      </c>
      <c r="E39" s="114">
        <v>34564</v>
      </c>
      <c r="F39" s="114">
        <v>30077</v>
      </c>
      <c r="G39" s="114">
        <v>547</v>
      </c>
      <c r="H39" s="114">
        <v>62</v>
      </c>
      <c r="I39" s="114">
        <v>757</v>
      </c>
      <c r="J39" s="114">
        <v>6110</v>
      </c>
      <c r="K39" s="114">
        <v>730</v>
      </c>
      <c r="L39" s="114">
        <v>23</v>
      </c>
      <c r="M39" s="114">
        <v>74</v>
      </c>
    </row>
    <row r="40" spans="2:13" ht="14.1" hidden="1" customHeight="1" outlineLevel="1" x14ac:dyDescent="0.2">
      <c r="B40" s="101" t="s">
        <v>317</v>
      </c>
      <c r="C40" s="113">
        <v>177806</v>
      </c>
      <c r="D40" s="114">
        <v>277</v>
      </c>
      <c r="E40" s="114">
        <v>65493</v>
      </c>
      <c r="F40" s="114">
        <v>66540</v>
      </c>
      <c r="G40" s="114">
        <v>1228</v>
      </c>
      <c r="H40" s="114">
        <v>209</v>
      </c>
      <c r="I40" s="114">
        <v>3521</v>
      </c>
      <c r="J40" s="114">
        <v>33275</v>
      </c>
      <c r="K40" s="114">
        <v>6571</v>
      </c>
      <c r="L40" s="114">
        <v>250</v>
      </c>
      <c r="M40" s="114">
        <v>442</v>
      </c>
    </row>
    <row r="41" spans="2:13" ht="14.1" hidden="1" customHeight="1" outlineLevel="1" x14ac:dyDescent="0.2">
      <c r="B41" s="101" t="s">
        <v>318</v>
      </c>
      <c r="C41" s="113">
        <v>334339</v>
      </c>
      <c r="D41" s="114">
        <v>379</v>
      </c>
      <c r="E41" s="114">
        <v>110270</v>
      </c>
      <c r="F41" s="114">
        <v>168967</v>
      </c>
      <c r="G41" s="114">
        <v>1885</v>
      </c>
      <c r="H41" s="114">
        <v>352</v>
      </c>
      <c r="I41" s="114">
        <v>3600</v>
      </c>
      <c r="J41" s="114">
        <v>41961</v>
      </c>
      <c r="K41" s="114">
        <v>5949</v>
      </c>
      <c r="L41" s="114">
        <v>149</v>
      </c>
      <c r="M41" s="114">
        <v>827</v>
      </c>
    </row>
    <row r="42" spans="2:13" ht="14.1" customHeight="1" collapsed="1" x14ac:dyDescent="0.2">
      <c r="B42" s="104" t="s">
        <v>51</v>
      </c>
      <c r="C42" s="59">
        <v>159986</v>
      </c>
      <c r="D42" s="14">
        <v>107</v>
      </c>
      <c r="E42" s="14">
        <v>72517</v>
      </c>
      <c r="F42" s="14">
        <v>65154</v>
      </c>
      <c r="G42" s="14">
        <v>495</v>
      </c>
      <c r="H42" s="14">
        <v>55</v>
      </c>
      <c r="I42" s="14">
        <v>1628</v>
      </c>
      <c r="J42" s="14">
        <v>17586</v>
      </c>
      <c r="K42" s="14">
        <v>2134</v>
      </c>
      <c r="L42" s="14">
        <v>68</v>
      </c>
      <c r="M42" s="14">
        <v>242</v>
      </c>
    </row>
    <row r="43" spans="2:13" ht="14.1" customHeight="1" x14ac:dyDescent="0.2">
      <c r="B43" s="104" t="s">
        <v>52</v>
      </c>
      <c r="C43" s="59">
        <v>283529</v>
      </c>
      <c r="D43" s="14">
        <v>1165</v>
      </c>
      <c r="E43" s="14">
        <v>136163</v>
      </c>
      <c r="F43" s="14">
        <v>121085</v>
      </c>
      <c r="G43" s="14">
        <v>1583</v>
      </c>
      <c r="H43" s="14">
        <v>228</v>
      </c>
      <c r="I43" s="14">
        <v>2193</v>
      </c>
      <c r="J43" s="14">
        <v>17635</v>
      </c>
      <c r="K43" s="14">
        <v>1311</v>
      </c>
      <c r="L43" s="14">
        <v>40</v>
      </c>
      <c r="M43" s="14">
        <v>2126</v>
      </c>
    </row>
    <row r="44" spans="2:13" ht="14.1" customHeight="1" x14ac:dyDescent="0.2">
      <c r="B44" s="104" t="s">
        <v>61</v>
      </c>
      <c r="C44" s="59">
        <v>129458</v>
      </c>
      <c r="D44" s="14">
        <v>5</v>
      </c>
      <c r="E44" s="14">
        <v>4579</v>
      </c>
      <c r="F44" s="14">
        <v>30809</v>
      </c>
      <c r="G44" s="14">
        <v>2336</v>
      </c>
      <c r="H44" s="14">
        <v>364</v>
      </c>
      <c r="I44" s="14">
        <v>6556</v>
      </c>
      <c r="J44" s="14">
        <v>65162</v>
      </c>
      <c r="K44" s="14">
        <v>18580</v>
      </c>
      <c r="L44" s="14">
        <v>553</v>
      </c>
      <c r="M44" s="14">
        <v>514</v>
      </c>
    </row>
    <row r="45" spans="2:13" ht="14.1" customHeight="1" x14ac:dyDescent="0.2">
      <c r="B45" s="104" t="s">
        <v>60</v>
      </c>
      <c r="C45" s="59">
        <v>81281</v>
      </c>
      <c r="D45" s="14">
        <v>10</v>
      </c>
      <c r="E45" s="14">
        <v>3453</v>
      </c>
      <c r="F45" s="14">
        <v>25562</v>
      </c>
      <c r="G45" s="14">
        <v>629</v>
      </c>
      <c r="H45" s="14">
        <v>30</v>
      </c>
      <c r="I45" s="14">
        <v>2575</v>
      </c>
      <c r="J45" s="14">
        <v>40767</v>
      </c>
      <c r="K45" s="14">
        <v>7905</v>
      </c>
      <c r="L45" s="14">
        <v>212</v>
      </c>
      <c r="M45" s="14">
        <v>138</v>
      </c>
    </row>
    <row r="46" spans="2:13" ht="14.1" customHeight="1" x14ac:dyDescent="0.2">
      <c r="B46" s="104" t="s">
        <v>59</v>
      </c>
      <c r="C46" s="59">
        <v>32148</v>
      </c>
      <c r="D46" s="14">
        <v>76</v>
      </c>
      <c r="E46" s="14">
        <v>9642</v>
      </c>
      <c r="F46" s="14">
        <v>12586</v>
      </c>
      <c r="G46" s="14">
        <v>256</v>
      </c>
      <c r="H46" s="14">
        <v>44</v>
      </c>
      <c r="I46" s="14">
        <v>602</v>
      </c>
      <c r="J46" s="14">
        <v>7514</v>
      </c>
      <c r="K46" s="14">
        <v>1271</v>
      </c>
      <c r="L46" s="14">
        <v>40</v>
      </c>
      <c r="M46" s="14">
        <v>117</v>
      </c>
    </row>
    <row r="47" spans="2:13" ht="14.1" customHeight="1" x14ac:dyDescent="0.2">
      <c r="B47" s="104" t="s">
        <v>62</v>
      </c>
      <c r="C47" s="59">
        <v>172296</v>
      </c>
      <c r="D47" s="14">
        <v>82</v>
      </c>
      <c r="E47" s="14">
        <v>17484</v>
      </c>
      <c r="F47" s="14">
        <v>49000</v>
      </c>
      <c r="G47" s="14">
        <v>1953</v>
      </c>
      <c r="H47" s="14">
        <v>379</v>
      </c>
      <c r="I47" s="14">
        <v>4905</v>
      </c>
      <c r="J47" s="14">
        <v>73201</v>
      </c>
      <c r="K47" s="14">
        <v>21991</v>
      </c>
      <c r="L47" s="14">
        <v>2685</v>
      </c>
      <c r="M47" s="14">
        <v>616</v>
      </c>
    </row>
    <row r="48" spans="2:13" ht="14.1" customHeight="1" x14ac:dyDescent="0.2">
      <c r="B48" s="104" t="s">
        <v>63</v>
      </c>
      <c r="C48" s="59">
        <v>319273</v>
      </c>
      <c r="D48" s="14">
        <v>1443</v>
      </c>
      <c r="E48" s="14">
        <v>153678</v>
      </c>
      <c r="F48" s="14">
        <v>115187</v>
      </c>
      <c r="G48" s="14">
        <v>1875</v>
      </c>
      <c r="H48" s="14">
        <v>137</v>
      </c>
      <c r="I48" s="14">
        <v>4334</v>
      </c>
      <c r="J48" s="14">
        <v>36080</v>
      </c>
      <c r="K48" s="14">
        <v>4915</v>
      </c>
      <c r="L48" s="14">
        <v>130</v>
      </c>
      <c r="M48" s="14">
        <v>1494</v>
      </c>
    </row>
    <row r="49" spans="2:13" ht="14.1" customHeight="1" x14ac:dyDescent="0.2">
      <c r="B49" s="104" t="s">
        <v>69</v>
      </c>
      <c r="C49" s="59">
        <v>18589</v>
      </c>
      <c r="D49" s="14">
        <v>23</v>
      </c>
      <c r="E49" s="14">
        <v>6643</v>
      </c>
      <c r="F49" s="14">
        <v>7030</v>
      </c>
      <c r="G49" s="14">
        <v>59</v>
      </c>
      <c r="H49" s="14">
        <v>13</v>
      </c>
      <c r="I49" s="14">
        <v>166</v>
      </c>
      <c r="J49" s="14">
        <v>3789</v>
      </c>
      <c r="K49" s="14">
        <v>818</v>
      </c>
      <c r="L49" s="14">
        <v>44</v>
      </c>
      <c r="M49" s="14">
        <v>4</v>
      </c>
    </row>
    <row r="50" spans="2:13" ht="14.1" customHeight="1" x14ac:dyDescent="0.2">
      <c r="B50" s="104" t="s">
        <v>64</v>
      </c>
      <c r="C50" s="59">
        <v>63573</v>
      </c>
      <c r="D50" s="14">
        <v>122</v>
      </c>
      <c r="E50" s="14">
        <v>10718</v>
      </c>
      <c r="F50" s="14">
        <v>14528</v>
      </c>
      <c r="G50" s="14">
        <v>681</v>
      </c>
      <c r="H50" s="14">
        <v>123</v>
      </c>
      <c r="I50" s="14">
        <v>1380</v>
      </c>
      <c r="J50" s="14">
        <v>24147</v>
      </c>
      <c r="K50" s="14">
        <v>6675</v>
      </c>
      <c r="L50" s="14">
        <v>5145</v>
      </c>
      <c r="M50" s="14">
        <v>54</v>
      </c>
    </row>
    <row r="51" spans="2:13" ht="14.1" customHeight="1" x14ac:dyDescent="0.2">
      <c r="B51" s="104" t="s">
        <v>65</v>
      </c>
      <c r="C51" s="59">
        <v>304365</v>
      </c>
      <c r="D51" s="14">
        <v>828</v>
      </c>
      <c r="E51" s="14">
        <v>99211</v>
      </c>
      <c r="F51" s="14">
        <v>93032</v>
      </c>
      <c r="G51" s="14">
        <v>1718</v>
      </c>
      <c r="H51" s="14">
        <v>330</v>
      </c>
      <c r="I51" s="14">
        <v>4105</v>
      </c>
      <c r="J51" s="14">
        <v>91559</v>
      </c>
      <c r="K51" s="14">
        <v>12386</v>
      </c>
      <c r="L51" s="14">
        <v>797</v>
      </c>
      <c r="M51" s="14">
        <v>399</v>
      </c>
    </row>
    <row r="52" spans="2:13" ht="14.1" customHeight="1" x14ac:dyDescent="0.2">
      <c r="B52" s="104" t="s">
        <v>66</v>
      </c>
      <c r="C52" s="59">
        <v>34215</v>
      </c>
      <c r="D52" s="14">
        <v>40</v>
      </c>
      <c r="E52" s="14">
        <v>8085</v>
      </c>
      <c r="F52" s="14">
        <v>13838</v>
      </c>
      <c r="G52" s="14">
        <v>472</v>
      </c>
      <c r="H52" s="14">
        <v>79</v>
      </c>
      <c r="I52" s="14">
        <v>637</v>
      </c>
      <c r="J52" s="14">
        <v>9242</v>
      </c>
      <c r="K52" s="14">
        <v>1624</v>
      </c>
      <c r="L52" s="14">
        <v>83</v>
      </c>
      <c r="M52" s="14">
        <v>115</v>
      </c>
    </row>
    <row r="53" spans="2:13" ht="14.1" customHeight="1" x14ac:dyDescent="0.2">
      <c r="B53" s="104" t="s">
        <v>67</v>
      </c>
      <c r="C53" s="59">
        <v>63941</v>
      </c>
      <c r="D53" s="14">
        <v>180</v>
      </c>
      <c r="E53" s="14">
        <v>21356</v>
      </c>
      <c r="F53" s="14">
        <v>21743</v>
      </c>
      <c r="G53" s="14">
        <v>560</v>
      </c>
      <c r="H53" s="14">
        <v>88</v>
      </c>
      <c r="I53" s="14">
        <v>1045</v>
      </c>
      <c r="J53" s="14">
        <v>15845</v>
      </c>
      <c r="K53" s="14">
        <v>2649</v>
      </c>
      <c r="L53" s="14">
        <v>280</v>
      </c>
      <c r="M53" s="14">
        <v>195</v>
      </c>
    </row>
    <row r="54" spans="2:13" ht="14.1" customHeight="1" x14ac:dyDescent="0.2">
      <c r="B54" s="106" t="s">
        <v>68</v>
      </c>
      <c r="C54" s="148">
        <v>145</v>
      </c>
      <c r="D54" s="147" t="s">
        <v>100</v>
      </c>
      <c r="E54" s="147">
        <v>13</v>
      </c>
      <c r="F54" s="147">
        <v>36</v>
      </c>
      <c r="G54" s="147" t="s">
        <v>100</v>
      </c>
      <c r="H54" s="147">
        <v>1</v>
      </c>
      <c r="I54" s="147">
        <v>1</v>
      </c>
      <c r="J54" s="147">
        <v>82</v>
      </c>
      <c r="K54" s="147">
        <v>12</v>
      </c>
      <c r="L54" s="147" t="s">
        <v>100</v>
      </c>
      <c r="M54" s="147" t="s">
        <v>100</v>
      </c>
    </row>
  </sheetData>
  <mergeCells count="13">
    <mergeCell ref="B2:M2"/>
    <mergeCell ref="B3:M3"/>
    <mergeCell ref="H5:H6"/>
    <mergeCell ref="C5:C6"/>
    <mergeCell ref="D5:D6"/>
    <mergeCell ref="E5:E6"/>
    <mergeCell ref="F5:F6"/>
    <mergeCell ref="G5:G6"/>
    <mergeCell ref="I5:I6"/>
    <mergeCell ref="J5:J6"/>
    <mergeCell ref="K5:K6"/>
    <mergeCell ref="L5:L6"/>
    <mergeCell ref="M5:M6"/>
  </mergeCells>
  <printOptions horizontalCentered="1"/>
  <pageMargins left="0.11811023622047245" right="0.19685039370078741" top="0.74803149606299213" bottom="0.74803149606299213" header="0.31496062992125984" footer="0.31496062992125984"/>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7"/>
  <sheetViews>
    <sheetView zoomScale="90" zoomScaleNormal="90" workbookViewId="0"/>
  </sheetViews>
  <sheetFormatPr defaultColWidth="9.140625" defaultRowHeight="12.75" outlineLevelRow="1" x14ac:dyDescent="0.2"/>
  <cols>
    <col min="1" max="1" width="3.5703125" style="1" customWidth="1"/>
    <col min="2" max="2" width="54.85546875" style="103" bestFit="1" customWidth="1"/>
    <col min="3" max="3" width="8.140625" style="3" customWidth="1"/>
    <col min="4" max="4" width="7.7109375" style="3" customWidth="1"/>
    <col min="5" max="5" width="9.7109375" style="3" customWidth="1"/>
    <col min="6" max="6" width="8.85546875" style="3" customWidth="1"/>
    <col min="7" max="7" width="8.5703125" style="3" customWidth="1"/>
    <col min="8" max="8" width="12.42578125" style="1" customWidth="1"/>
    <col min="9" max="9" width="11.28515625" style="1" customWidth="1"/>
    <col min="10" max="10" width="9.140625" style="1"/>
    <col min="11" max="11" width="9.28515625" style="1" customWidth="1"/>
    <col min="12" max="12" width="7.85546875" style="1" customWidth="1"/>
    <col min="13" max="13" width="5.42578125" style="1" customWidth="1"/>
    <col min="14" max="14" width="1.85546875" style="1" customWidth="1"/>
    <col min="15" max="77" width="9.140625" style="1"/>
    <col min="78" max="78" width="51.140625" style="1" customWidth="1"/>
    <col min="79" max="86" width="9.7109375" style="1" customWidth="1"/>
    <col min="87" max="333" width="9.140625" style="1"/>
    <col min="334" max="334" width="51.140625" style="1" customWidth="1"/>
    <col min="335" max="342" width="9.7109375" style="1" customWidth="1"/>
    <col min="343" max="589" width="9.140625" style="1"/>
    <col min="590" max="590" width="51.140625" style="1" customWidth="1"/>
    <col min="591" max="598" width="9.7109375" style="1" customWidth="1"/>
    <col min="599" max="845" width="9.140625" style="1"/>
    <col min="846" max="846" width="51.140625" style="1" customWidth="1"/>
    <col min="847" max="854" width="9.7109375" style="1" customWidth="1"/>
    <col min="855" max="1101" width="9.140625" style="1"/>
    <col min="1102" max="1102" width="51.140625" style="1" customWidth="1"/>
    <col min="1103" max="1110" width="9.7109375" style="1" customWidth="1"/>
    <col min="1111" max="1357" width="9.140625" style="1"/>
    <col min="1358" max="1358" width="51.140625" style="1" customWidth="1"/>
    <col min="1359" max="1366" width="9.7109375" style="1" customWidth="1"/>
    <col min="1367" max="1613" width="9.140625" style="1"/>
    <col min="1614" max="1614" width="51.140625" style="1" customWidth="1"/>
    <col min="1615" max="1622" width="9.7109375" style="1" customWidth="1"/>
    <col min="1623" max="1869" width="9.140625" style="1"/>
    <col min="1870" max="1870" width="51.140625" style="1" customWidth="1"/>
    <col min="1871" max="1878" width="9.7109375" style="1" customWidth="1"/>
    <col min="1879" max="2125" width="9.140625" style="1"/>
    <col min="2126" max="2126" width="51.140625" style="1" customWidth="1"/>
    <col min="2127" max="2134" width="9.7109375" style="1" customWidth="1"/>
    <col min="2135" max="2381" width="9.140625" style="1"/>
    <col min="2382" max="2382" width="51.140625" style="1" customWidth="1"/>
    <col min="2383" max="2390" width="9.7109375" style="1" customWidth="1"/>
    <col min="2391" max="2637" width="9.140625" style="1"/>
    <col min="2638" max="2638" width="51.140625" style="1" customWidth="1"/>
    <col min="2639" max="2646" width="9.7109375" style="1" customWidth="1"/>
    <col min="2647" max="2893" width="9.140625" style="1"/>
    <col min="2894" max="2894" width="51.140625" style="1" customWidth="1"/>
    <col min="2895" max="2902" width="9.7109375" style="1" customWidth="1"/>
    <col min="2903" max="3149" width="9.140625" style="1"/>
    <col min="3150" max="3150" width="51.140625" style="1" customWidth="1"/>
    <col min="3151" max="3158" width="9.7109375" style="1" customWidth="1"/>
    <col min="3159" max="3405" width="9.140625" style="1"/>
    <col min="3406" max="3406" width="51.140625" style="1" customWidth="1"/>
    <col min="3407" max="3414" width="9.7109375" style="1" customWidth="1"/>
    <col min="3415" max="3661" width="9.140625" style="1"/>
    <col min="3662" max="3662" width="51.140625" style="1" customWidth="1"/>
    <col min="3663" max="3670" width="9.7109375" style="1" customWidth="1"/>
    <col min="3671" max="3917" width="9.140625" style="1"/>
    <col min="3918" max="3918" width="51.140625" style="1" customWidth="1"/>
    <col min="3919" max="3926" width="9.7109375" style="1" customWidth="1"/>
    <col min="3927" max="4173" width="9.140625" style="1"/>
    <col min="4174" max="4174" width="51.140625" style="1" customWidth="1"/>
    <col min="4175" max="4182" width="9.7109375" style="1" customWidth="1"/>
    <col min="4183" max="4429" width="9.140625" style="1"/>
    <col min="4430" max="4430" width="51.140625" style="1" customWidth="1"/>
    <col min="4431" max="4438" width="9.7109375" style="1" customWidth="1"/>
    <col min="4439" max="4685" width="9.140625" style="1"/>
    <col min="4686" max="4686" width="51.140625" style="1" customWidth="1"/>
    <col min="4687" max="4694" width="9.7109375" style="1" customWidth="1"/>
    <col min="4695" max="4941" width="9.140625" style="1"/>
    <col min="4942" max="4942" width="51.140625" style="1" customWidth="1"/>
    <col min="4943" max="4950" width="9.7109375" style="1" customWidth="1"/>
    <col min="4951" max="5197" width="9.140625" style="1"/>
    <col min="5198" max="5198" width="51.140625" style="1" customWidth="1"/>
    <col min="5199" max="5206" width="9.7109375" style="1" customWidth="1"/>
    <col min="5207" max="5453" width="9.140625" style="1"/>
    <col min="5454" max="5454" width="51.140625" style="1" customWidth="1"/>
    <col min="5455" max="5462" width="9.7109375" style="1" customWidth="1"/>
    <col min="5463" max="5709" width="9.140625" style="1"/>
    <col min="5710" max="5710" width="51.140625" style="1" customWidth="1"/>
    <col min="5711" max="5718" width="9.7109375" style="1" customWidth="1"/>
    <col min="5719" max="5965" width="9.140625" style="1"/>
    <col min="5966" max="5966" width="51.140625" style="1" customWidth="1"/>
    <col min="5967" max="5974" width="9.7109375" style="1" customWidth="1"/>
    <col min="5975" max="6221" width="9.140625" style="1"/>
    <col min="6222" max="6222" width="51.140625" style="1" customWidth="1"/>
    <col min="6223" max="6230" width="9.7109375" style="1" customWidth="1"/>
    <col min="6231" max="6477" width="9.140625" style="1"/>
    <col min="6478" max="6478" width="51.140625" style="1" customWidth="1"/>
    <col min="6479" max="6486" width="9.7109375" style="1" customWidth="1"/>
    <col min="6487" max="6733" width="9.140625" style="1"/>
    <col min="6734" max="6734" width="51.140625" style="1" customWidth="1"/>
    <col min="6735" max="6742" width="9.7109375" style="1" customWidth="1"/>
    <col min="6743" max="6989" width="9.140625" style="1"/>
    <col min="6990" max="6990" width="51.140625" style="1" customWidth="1"/>
    <col min="6991" max="6998" width="9.7109375" style="1" customWidth="1"/>
    <col min="6999" max="7245" width="9.140625" style="1"/>
    <col min="7246" max="7246" width="51.140625" style="1" customWidth="1"/>
    <col min="7247" max="7254" width="9.7109375" style="1" customWidth="1"/>
    <col min="7255" max="7501" width="9.140625" style="1"/>
    <col min="7502" max="7502" width="51.140625" style="1" customWidth="1"/>
    <col min="7503" max="7510" width="9.7109375" style="1" customWidth="1"/>
    <col min="7511" max="7757" width="9.140625" style="1"/>
    <col min="7758" max="7758" width="51.140625" style="1" customWidth="1"/>
    <col min="7759" max="7766" width="9.7109375" style="1" customWidth="1"/>
    <col min="7767" max="8013" width="9.140625" style="1"/>
    <col min="8014" max="8014" width="51.140625" style="1" customWidth="1"/>
    <col min="8015" max="8022" width="9.7109375" style="1" customWidth="1"/>
    <col min="8023" max="8269" width="9.140625" style="1"/>
    <col min="8270" max="8270" width="51.140625" style="1" customWidth="1"/>
    <col min="8271" max="8278" width="9.7109375" style="1" customWidth="1"/>
    <col min="8279" max="8525" width="9.140625" style="1"/>
    <col min="8526" max="8526" width="51.140625" style="1" customWidth="1"/>
    <col min="8527" max="8534" width="9.7109375" style="1" customWidth="1"/>
    <col min="8535" max="8781" width="9.140625" style="1"/>
    <col min="8782" max="8782" width="51.140625" style="1" customWidth="1"/>
    <col min="8783" max="8790" width="9.7109375" style="1" customWidth="1"/>
    <col min="8791" max="9037" width="9.140625" style="1"/>
    <col min="9038" max="9038" width="51.140625" style="1" customWidth="1"/>
    <col min="9039" max="9046" width="9.7109375" style="1" customWidth="1"/>
    <col min="9047" max="9293" width="9.140625" style="1"/>
    <col min="9294" max="9294" width="51.140625" style="1" customWidth="1"/>
    <col min="9295" max="9302" width="9.7109375" style="1" customWidth="1"/>
    <col min="9303" max="9549" width="9.140625" style="1"/>
    <col min="9550" max="9550" width="51.140625" style="1" customWidth="1"/>
    <col min="9551" max="9558" width="9.7109375" style="1" customWidth="1"/>
    <col min="9559" max="9805" width="9.140625" style="1"/>
    <col min="9806" max="9806" width="51.140625" style="1" customWidth="1"/>
    <col min="9807" max="9814" width="9.7109375" style="1" customWidth="1"/>
    <col min="9815" max="10061" width="9.140625" style="1"/>
    <col min="10062" max="10062" width="51.140625" style="1" customWidth="1"/>
    <col min="10063" max="10070" width="9.7109375" style="1" customWidth="1"/>
    <col min="10071" max="10317" width="9.140625" style="1"/>
    <col min="10318" max="10318" width="51.140625" style="1" customWidth="1"/>
    <col min="10319" max="10326" width="9.7109375" style="1" customWidth="1"/>
    <col min="10327" max="10573" width="9.140625" style="1"/>
    <col min="10574" max="10574" width="51.140625" style="1" customWidth="1"/>
    <col min="10575" max="10582" width="9.7109375" style="1" customWidth="1"/>
    <col min="10583" max="10829" width="9.140625" style="1"/>
    <col min="10830" max="10830" width="51.140625" style="1" customWidth="1"/>
    <col min="10831" max="10838" width="9.7109375" style="1" customWidth="1"/>
    <col min="10839" max="11085" width="9.140625" style="1"/>
    <col min="11086" max="11086" width="51.140625" style="1" customWidth="1"/>
    <col min="11087" max="11094" width="9.7109375" style="1" customWidth="1"/>
    <col min="11095" max="11341" width="9.140625" style="1"/>
    <col min="11342" max="11342" width="51.140625" style="1" customWidth="1"/>
    <col min="11343" max="11350" width="9.7109375" style="1" customWidth="1"/>
    <col min="11351" max="11597" width="9.140625" style="1"/>
    <col min="11598" max="11598" width="51.140625" style="1" customWidth="1"/>
    <col min="11599" max="11606" width="9.7109375" style="1" customWidth="1"/>
    <col min="11607" max="11853" width="9.140625" style="1"/>
    <col min="11854" max="11854" width="51.140625" style="1" customWidth="1"/>
    <col min="11855" max="11862" width="9.7109375" style="1" customWidth="1"/>
    <col min="11863" max="12109" width="9.140625" style="1"/>
    <col min="12110" max="12110" width="51.140625" style="1" customWidth="1"/>
    <col min="12111" max="12118" width="9.7109375" style="1" customWidth="1"/>
    <col min="12119" max="12365" width="9.140625" style="1"/>
    <col min="12366" max="12366" width="51.140625" style="1" customWidth="1"/>
    <col min="12367" max="12374" width="9.7109375" style="1" customWidth="1"/>
    <col min="12375" max="12621" width="9.140625" style="1"/>
    <col min="12622" max="12622" width="51.140625" style="1" customWidth="1"/>
    <col min="12623" max="12630" width="9.7109375" style="1" customWidth="1"/>
    <col min="12631" max="12877" width="9.140625" style="1"/>
    <col min="12878" max="12878" width="51.140625" style="1" customWidth="1"/>
    <col min="12879" max="12886" width="9.7109375" style="1" customWidth="1"/>
    <col min="12887" max="13133" width="9.140625" style="1"/>
    <col min="13134" max="13134" width="51.140625" style="1" customWidth="1"/>
    <col min="13135" max="13142" width="9.7109375" style="1" customWidth="1"/>
    <col min="13143" max="13389" width="9.140625" style="1"/>
    <col min="13390" max="13390" width="51.140625" style="1" customWidth="1"/>
    <col min="13391" max="13398" width="9.7109375" style="1" customWidth="1"/>
    <col min="13399" max="13645" width="9.140625" style="1"/>
    <col min="13646" max="13646" width="51.140625" style="1" customWidth="1"/>
    <col min="13647" max="13654" width="9.7109375" style="1" customWidth="1"/>
    <col min="13655" max="13901" width="9.140625" style="1"/>
    <col min="13902" max="13902" width="51.140625" style="1" customWidth="1"/>
    <col min="13903" max="13910" width="9.7109375" style="1" customWidth="1"/>
    <col min="13911" max="14157" width="9.140625" style="1"/>
    <col min="14158" max="14158" width="51.140625" style="1" customWidth="1"/>
    <col min="14159" max="14166" width="9.7109375" style="1" customWidth="1"/>
    <col min="14167" max="14413" width="9.140625" style="1"/>
    <col min="14414" max="14414" width="51.140625" style="1" customWidth="1"/>
    <col min="14415" max="14422" width="9.7109375" style="1" customWidth="1"/>
    <col min="14423" max="14669" width="9.140625" style="1"/>
    <col min="14670" max="14670" width="51.140625" style="1" customWidth="1"/>
    <col min="14671" max="14678" width="9.7109375" style="1" customWidth="1"/>
    <col min="14679" max="14925" width="9.140625" style="1"/>
    <col min="14926" max="14926" width="51.140625" style="1" customWidth="1"/>
    <col min="14927" max="14934" width="9.7109375" style="1" customWidth="1"/>
    <col min="14935" max="15181" width="9.140625" style="1"/>
    <col min="15182" max="15182" width="51.140625" style="1" customWidth="1"/>
    <col min="15183" max="15190" width="9.7109375" style="1" customWidth="1"/>
    <col min="15191" max="15437" width="9.140625" style="1"/>
    <col min="15438" max="15438" width="51.140625" style="1" customWidth="1"/>
    <col min="15439" max="15446" width="9.7109375" style="1" customWidth="1"/>
    <col min="15447" max="15693" width="9.140625" style="1"/>
    <col min="15694" max="15694" width="51.140625" style="1" customWidth="1"/>
    <col min="15695" max="15702" width="9.7109375" style="1" customWidth="1"/>
    <col min="15703" max="15949" width="9.140625" style="1"/>
    <col min="15950" max="15950" width="51.140625" style="1" customWidth="1"/>
    <col min="15951" max="15958" width="9.7109375" style="1" customWidth="1"/>
    <col min="15959" max="16384" width="9.140625" style="1"/>
  </cols>
  <sheetData>
    <row r="1" spans="2:13" ht="15" x14ac:dyDescent="0.2">
      <c r="H1" s="3"/>
      <c r="M1" s="37" t="s">
        <v>147</v>
      </c>
    </row>
    <row r="2" spans="2:13" ht="21.75" customHeight="1" x14ac:dyDescent="0.2">
      <c r="B2" s="168" t="s">
        <v>148</v>
      </c>
      <c r="C2" s="168"/>
      <c r="D2" s="168"/>
      <c r="E2" s="168"/>
      <c r="F2" s="168"/>
      <c r="G2" s="168"/>
      <c r="H2" s="168"/>
      <c r="I2" s="168"/>
      <c r="J2" s="168"/>
      <c r="K2" s="168"/>
      <c r="L2" s="168"/>
      <c r="M2" s="168"/>
    </row>
    <row r="3" spans="2:13" x14ac:dyDescent="0.2">
      <c r="B3" s="169">
        <v>2023</v>
      </c>
      <c r="C3" s="169"/>
      <c r="D3" s="169"/>
      <c r="E3" s="169"/>
      <c r="F3" s="169"/>
      <c r="G3" s="169"/>
      <c r="H3" s="169"/>
      <c r="I3" s="169"/>
      <c r="J3" s="169"/>
      <c r="K3" s="169"/>
      <c r="L3" s="169"/>
      <c r="M3" s="169"/>
    </row>
    <row r="4" spans="2:13" ht="13.15" customHeight="1" x14ac:dyDescent="0.2">
      <c r="B4" s="104" t="s">
        <v>115</v>
      </c>
      <c r="C4" s="18"/>
      <c r="D4" s="18"/>
      <c r="E4" s="18"/>
      <c r="F4" s="11"/>
      <c r="G4" s="11"/>
      <c r="H4" s="11"/>
      <c r="I4" s="10"/>
      <c r="J4" s="10"/>
      <c r="K4" s="10"/>
      <c r="L4" s="19"/>
    </row>
    <row r="5" spans="2:13" ht="14.45" customHeight="1" x14ac:dyDescent="0.2">
      <c r="B5" s="45" t="s">
        <v>119</v>
      </c>
      <c r="C5" s="174" t="s">
        <v>0</v>
      </c>
      <c r="D5" s="173" t="s">
        <v>91</v>
      </c>
      <c r="E5" s="173" t="s">
        <v>149</v>
      </c>
      <c r="F5" s="173" t="s">
        <v>150</v>
      </c>
      <c r="G5" s="173" t="s">
        <v>90</v>
      </c>
      <c r="H5" s="173" t="s">
        <v>151</v>
      </c>
      <c r="I5" s="173" t="s">
        <v>152</v>
      </c>
      <c r="J5" s="173" t="s">
        <v>153</v>
      </c>
      <c r="K5" s="173" t="s">
        <v>154</v>
      </c>
      <c r="L5" s="173" t="s">
        <v>92</v>
      </c>
      <c r="M5" s="173" t="s">
        <v>155</v>
      </c>
    </row>
    <row r="6" spans="2:13" ht="69" customHeight="1" x14ac:dyDescent="0.2">
      <c r="B6" s="105" t="s">
        <v>46</v>
      </c>
      <c r="C6" s="174"/>
      <c r="D6" s="173" t="s">
        <v>31</v>
      </c>
      <c r="E6" s="173" t="s">
        <v>32</v>
      </c>
      <c r="F6" s="173" t="s">
        <v>33</v>
      </c>
      <c r="G6" s="173" t="s">
        <v>34</v>
      </c>
      <c r="H6" s="173" t="s">
        <v>35</v>
      </c>
      <c r="I6" s="173" t="s">
        <v>36</v>
      </c>
      <c r="J6" s="173" t="s">
        <v>37</v>
      </c>
      <c r="K6" s="173" t="s">
        <v>38</v>
      </c>
      <c r="L6" s="173" t="s">
        <v>39</v>
      </c>
      <c r="M6" s="173" t="s">
        <v>39</v>
      </c>
    </row>
    <row r="7" spans="2:13" ht="14.1" customHeight="1" x14ac:dyDescent="0.2">
      <c r="B7" s="107" t="s">
        <v>0</v>
      </c>
      <c r="C7" s="56">
        <v>3295853</v>
      </c>
      <c r="D7" s="56">
        <v>112818</v>
      </c>
      <c r="E7" s="56">
        <v>416294</v>
      </c>
      <c r="F7" s="56">
        <v>340915</v>
      </c>
      <c r="G7" s="56">
        <v>434676</v>
      </c>
      <c r="H7" s="56">
        <v>694738</v>
      </c>
      <c r="I7" s="56">
        <v>37314</v>
      </c>
      <c r="J7" s="56">
        <v>457580</v>
      </c>
      <c r="K7" s="56">
        <v>324163</v>
      </c>
      <c r="L7" s="56">
        <v>474747</v>
      </c>
      <c r="M7" s="56">
        <v>2608</v>
      </c>
    </row>
    <row r="8" spans="2:13" ht="14.1" customHeight="1" x14ac:dyDescent="0.2">
      <c r="B8" s="104" t="s">
        <v>53</v>
      </c>
      <c r="C8" s="59">
        <v>77364</v>
      </c>
      <c r="D8" s="14">
        <v>2282</v>
      </c>
      <c r="E8" s="14">
        <v>1784</v>
      </c>
      <c r="F8" s="14">
        <v>2968</v>
      </c>
      <c r="G8" s="14">
        <v>3349</v>
      </c>
      <c r="H8" s="14">
        <v>1398</v>
      </c>
      <c r="I8" s="14">
        <v>23318</v>
      </c>
      <c r="J8" s="14">
        <v>1291</v>
      </c>
      <c r="K8" s="14">
        <v>4937</v>
      </c>
      <c r="L8" s="14">
        <v>36018</v>
      </c>
      <c r="M8" s="14">
        <v>19</v>
      </c>
    </row>
    <row r="9" spans="2:13" ht="14.1" customHeight="1" x14ac:dyDescent="0.2">
      <c r="B9" s="104" t="s">
        <v>47</v>
      </c>
      <c r="C9" s="59">
        <v>9208</v>
      </c>
      <c r="D9" s="14">
        <v>235</v>
      </c>
      <c r="E9" s="14">
        <v>634</v>
      </c>
      <c r="F9" s="14">
        <v>733</v>
      </c>
      <c r="G9" s="14">
        <v>554</v>
      </c>
      <c r="H9" s="14">
        <v>122</v>
      </c>
      <c r="I9" s="14">
        <v>10</v>
      </c>
      <c r="J9" s="14">
        <v>1649</v>
      </c>
      <c r="K9" s="14">
        <v>4318</v>
      </c>
      <c r="L9" s="14">
        <v>952</v>
      </c>
      <c r="M9" s="14">
        <v>1</v>
      </c>
    </row>
    <row r="10" spans="2:13" ht="14.1" customHeight="1" x14ac:dyDescent="0.2">
      <c r="B10" s="104" t="s">
        <v>48</v>
      </c>
      <c r="C10" s="59">
        <f>+SUM(C11:C34)</f>
        <v>650185</v>
      </c>
      <c r="D10" s="14">
        <f>+SUM(D11:D34)</f>
        <v>17342</v>
      </c>
      <c r="E10" s="14">
        <f t="shared" ref="E10:M10" si="0">+SUM(E11:E34)</f>
        <v>34339</v>
      </c>
      <c r="F10" s="14">
        <f t="shared" si="0"/>
        <v>68688</v>
      </c>
      <c r="G10" s="14">
        <f t="shared" si="0"/>
        <v>62221</v>
      </c>
      <c r="H10" s="14">
        <f t="shared" si="0"/>
        <v>22369</v>
      </c>
      <c r="I10" s="14">
        <f t="shared" si="0"/>
        <v>1369</v>
      </c>
      <c r="J10" s="14">
        <f t="shared" si="0"/>
        <v>205691</v>
      </c>
      <c r="K10" s="14">
        <f t="shared" si="0"/>
        <v>171444</v>
      </c>
      <c r="L10" s="14">
        <f t="shared" si="0"/>
        <v>66500</v>
      </c>
      <c r="M10" s="14">
        <f t="shared" si="0"/>
        <v>222</v>
      </c>
    </row>
    <row r="11" spans="2:13" s="100" customFormat="1" ht="14.1" hidden="1" customHeight="1" outlineLevel="1" x14ac:dyDescent="0.25">
      <c r="B11" s="101" t="s">
        <v>292</v>
      </c>
      <c r="C11" s="111">
        <v>80232</v>
      </c>
      <c r="D11" s="112">
        <v>2004</v>
      </c>
      <c r="E11" s="112">
        <v>2379</v>
      </c>
      <c r="F11" s="112">
        <v>5115</v>
      </c>
      <c r="G11" s="112">
        <v>7614</v>
      </c>
      <c r="H11" s="112">
        <v>12700</v>
      </c>
      <c r="I11" s="112">
        <v>365</v>
      </c>
      <c r="J11" s="112">
        <v>23968</v>
      </c>
      <c r="K11" s="112">
        <v>12637</v>
      </c>
      <c r="L11" s="112">
        <v>13428</v>
      </c>
      <c r="M11" s="112">
        <v>22</v>
      </c>
    </row>
    <row r="12" spans="2:13" s="100" customFormat="1" ht="14.1" hidden="1" customHeight="1" outlineLevel="1" x14ac:dyDescent="0.25">
      <c r="B12" s="101" t="s">
        <v>293</v>
      </c>
      <c r="C12" s="111">
        <v>14290</v>
      </c>
      <c r="D12" s="112">
        <v>748</v>
      </c>
      <c r="E12" s="112">
        <v>1238</v>
      </c>
      <c r="F12" s="112">
        <v>2300</v>
      </c>
      <c r="G12" s="112">
        <v>3412</v>
      </c>
      <c r="H12" s="112">
        <v>970</v>
      </c>
      <c r="I12" s="112">
        <v>766</v>
      </c>
      <c r="J12" s="112">
        <v>373</v>
      </c>
      <c r="K12" s="112">
        <v>2627</v>
      </c>
      <c r="L12" s="112">
        <v>1844</v>
      </c>
      <c r="M12" s="112">
        <v>12</v>
      </c>
    </row>
    <row r="13" spans="2:13" s="100" customFormat="1" ht="14.1" hidden="1" customHeight="1" outlineLevel="1" x14ac:dyDescent="0.25">
      <c r="B13" s="101" t="s">
        <v>294</v>
      </c>
      <c r="C13" s="111">
        <v>455</v>
      </c>
      <c r="D13" s="112" t="s">
        <v>100</v>
      </c>
      <c r="E13" s="112">
        <v>31</v>
      </c>
      <c r="F13" s="112">
        <v>99</v>
      </c>
      <c r="G13" s="112">
        <v>38</v>
      </c>
      <c r="H13" s="112" t="s">
        <v>100</v>
      </c>
      <c r="I13" s="112" t="s">
        <v>100</v>
      </c>
      <c r="J13" s="112">
        <v>93</v>
      </c>
      <c r="K13" s="112">
        <v>188</v>
      </c>
      <c r="L13" s="112">
        <v>2</v>
      </c>
      <c r="M13" s="112">
        <v>4</v>
      </c>
    </row>
    <row r="14" spans="2:13" s="100" customFormat="1" ht="14.1" hidden="1" customHeight="1" outlineLevel="1" x14ac:dyDescent="0.25">
      <c r="B14" s="101" t="s">
        <v>295</v>
      </c>
      <c r="C14" s="111">
        <v>40902</v>
      </c>
      <c r="D14" s="112">
        <v>1019</v>
      </c>
      <c r="E14" s="112">
        <v>1364</v>
      </c>
      <c r="F14" s="112">
        <v>3664</v>
      </c>
      <c r="G14" s="112">
        <v>4190</v>
      </c>
      <c r="H14" s="112">
        <v>578</v>
      </c>
      <c r="I14" s="112">
        <v>14</v>
      </c>
      <c r="J14" s="112">
        <v>7471</v>
      </c>
      <c r="K14" s="112">
        <v>19842</v>
      </c>
      <c r="L14" s="112">
        <v>2755</v>
      </c>
      <c r="M14" s="112">
        <v>5</v>
      </c>
    </row>
    <row r="15" spans="2:13" s="100" customFormat="1" ht="14.1" hidden="1" customHeight="1" outlineLevel="1" x14ac:dyDescent="0.25">
      <c r="B15" s="101" t="s">
        <v>296</v>
      </c>
      <c r="C15" s="111">
        <v>64687</v>
      </c>
      <c r="D15" s="112">
        <v>1258</v>
      </c>
      <c r="E15" s="112">
        <v>1221</v>
      </c>
      <c r="F15" s="112">
        <v>3696</v>
      </c>
      <c r="G15" s="112">
        <v>4834</v>
      </c>
      <c r="H15" s="112">
        <v>751</v>
      </c>
      <c r="I15" s="112">
        <v>10</v>
      </c>
      <c r="J15" s="112">
        <v>20164</v>
      </c>
      <c r="K15" s="112">
        <v>28112</v>
      </c>
      <c r="L15" s="112">
        <v>4639</v>
      </c>
      <c r="M15" s="112">
        <v>2</v>
      </c>
    </row>
    <row r="16" spans="2:13" s="100" customFormat="1" ht="14.1" hidden="1" customHeight="1" outlineLevel="1" x14ac:dyDescent="0.25">
      <c r="B16" s="101" t="s">
        <v>297</v>
      </c>
      <c r="C16" s="111">
        <v>39554</v>
      </c>
      <c r="D16" s="112">
        <v>540</v>
      </c>
      <c r="E16" s="112">
        <v>464</v>
      </c>
      <c r="F16" s="112">
        <v>1733</v>
      </c>
      <c r="G16" s="112">
        <v>2280</v>
      </c>
      <c r="H16" s="112">
        <v>195</v>
      </c>
      <c r="I16" s="112">
        <v>3</v>
      </c>
      <c r="J16" s="112">
        <v>17992</v>
      </c>
      <c r="K16" s="112">
        <v>15076</v>
      </c>
      <c r="L16" s="112">
        <v>1267</v>
      </c>
      <c r="M16" s="112">
        <v>4</v>
      </c>
    </row>
    <row r="17" spans="2:13" s="100" customFormat="1" ht="14.1" hidden="1" customHeight="1" outlineLevel="1" x14ac:dyDescent="0.25">
      <c r="B17" s="101" t="s">
        <v>298</v>
      </c>
      <c r="C17" s="111">
        <v>24763</v>
      </c>
      <c r="D17" s="112">
        <v>763</v>
      </c>
      <c r="E17" s="112">
        <v>1035</v>
      </c>
      <c r="F17" s="112">
        <v>1924</v>
      </c>
      <c r="G17" s="112">
        <v>1728</v>
      </c>
      <c r="H17" s="112">
        <v>285</v>
      </c>
      <c r="I17" s="112">
        <v>147</v>
      </c>
      <c r="J17" s="112">
        <v>13870</v>
      </c>
      <c r="K17" s="112">
        <v>1956</v>
      </c>
      <c r="L17" s="112">
        <v>3047</v>
      </c>
      <c r="M17" s="112">
        <v>8</v>
      </c>
    </row>
    <row r="18" spans="2:13" s="100" customFormat="1" ht="14.1" hidden="1" customHeight="1" outlineLevel="1" x14ac:dyDescent="0.25">
      <c r="B18" s="101" t="s">
        <v>299</v>
      </c>
      <c r="C18" s="111">
        <v>13553</v>
      </c>
      <c r="D18" s="112">
        <v>411</v>
      </c>
      <c r="E18" s="112">
        <v>713</v>
      </c>
      <c r="F18" s="112">
        <v>1652</v>
      </c>
      <c r="G18" s="112">
        <v>1858</v>
      </c>
      <c r="H18" s="112">
        <v>226</v>
      </c>
      <c r="I18" s="112" t="s">
        <v>100</v>
      </c>
      <c r="J18" s="112">
        <v>1529</v>
      </c>
      <c r="K18" s="112">
        <v>5798</v>
      </c>
      <c r="L18" s="112">
        <v>1357</v>
      </c>
      <c r="M18" s="112">
        <v>9</v>
      </c>
    </row>
    <row r="19" spans="2:13" s="100" customFormat="1" ht="14.1" hidden="1" customHeight="1" outlineLevel="1" x14ac:dyDescent="0.25">
      <c r="B19" s="101" t="s">
        <v>300</v>
      </c>
      <c r="C19" s="111">
        <v>10619</v>
      </c>
      <c r="D19" s="112">
        <v>455</v>
      </c>
      <c r="E19" s="112">
        <v>778</v>
      </c>
      <c r="F19" s="112">
        <v>1190</v>
      </c>
      <c r="G19" s="112">
        <v>1521</v>
      </c>
      <c r="H19" s="112">
        <v>366</v>
      </c>
      <c r="I19" s="112">
        <v>1</v>
      </c>
      <c r="J19" s="112">
        <v>5063</v>
      </c>
      <c r="K19" s="112">
        <v>621</v>
      </c>
      <c r="L19" s="112">
        <v>624</v>
      </c>
      <c r="M19" s="112" t="s">
        <v>100</v>
      </c>
    </row>
    <row r="20" spans="2:13" s="100" customFormat="1" ht="14.1" hidden="1" customHeight="1" outlineLevel="1" x14ac:dyDescent="0.25">
      <c r="B20" s="101" t="s">
        <v>301</v>
      </c>
      <c r="C20" s="111">
        <v>1520</v>
      </c>
      <c r="D20" s="112">
        <v>51</v>
      </c>
      <c r="E20" s="112">
        <v>326</v>
      </c>
      <c r="F20" s="112">
        <v>456</v>
      </c>
      <c r="G20" s="112">
        <v>111</v>
      </c>
      <c r="H20" s="112">
        <v>11</v>
      </c>
      <c r="I20" s="112" t="s">
        <v>100</v>
      </c>
      <c r="J20" s="112">
        <v>21</v>
      </c>
      <c r="K20" s="112">
        <v>455</v>
      </c>
      <c r="L20" s="112">
        <v>89</v>
      </c>
      <c r="M20" s="112" t="s">
        <v>100</v>
      </c>
    </row>
    <row r="21" spans="2:13" s="100" customFormat="1" ht="14.1" hidden="1" customHeight="1" outlineLevel="1" x14ac:dyDescent="0.25">
      <c r="B21" s="101" t="s">
        <v>302</v>
      </c>
      <c r="C21" s="111">
        <v>13234</v>
      </c>
      <c r="D21" s="112">
        <v>570</v>
      </c>
      <c r="E21" s="112">
        <v>1547</v>
      </c>
      <c r="F21" s="112">
        <v>3346</v>
      </c>
      <c r="G21" s="112">
        <v>1914</v>
      </c>
      <c r="H21" s="112">
        <v>943</v>
      </c>
      <c r="I21" s="112">
        <v>12</v>
      </c>
      <c r="J21" s="112">
        <v>517</v>
      </c>
      <c r="K21" s="112">
        <v>2848</v>
      </c>
      <c r="L21" s="112">
        <v>1524</v>
      </c>
      <c r="M21" s="112">
        <v>13</v>
      </c>
    </row>
    <row r="22" spans="2:13" s="100" customFormat="1" ht="14.1" hidden="1" customHeight="1" outlineLevel="1" x14ac:dyDescent="0.25">
      <c r="B22" s="101" t="s">
        <v>303</v>
      </c>
      <c r="C22" s="111">
        <v>10793</v>
      </c>
      <c r="D22" s="112">
        <v>505</v>
      </c>
      <c r="E22" s="112">
        <v>2023</v>
      </c>
      <c r="F22" s="112">
        <v>2779</v>
      </c>
      <c r="G22" s="112">
        <v>994</v>
      </c>
      <c r="H22" s="112">
        <v>156</v>
      </c>
      <c r="I22" s="112">
        <v>9</v>
      </c>
      <c r="J22" s="112">
        <v>324</v>
      </c>
      <c r="K22" s="112">
        <v>2164</v>
      </c>
      <c r="L22" s="112">
        <v>1813</v>
      </c>
      <c r="M22" s="112">
        <v>26</v>
      </c>
    </row>
    <row r="23" spans="2:13" s="100" customFormat="1" ht="14.1" hidden="1" customHeight="1" outlineLevel="1" x14ac:dyDescent="0.25">
      <c r="B23" s="101" t="s">
        <v>304</v>
      </c>
      <c r="C23" s="111">
        <v>27866</v>
      </c>
      <c r="D23" s="112">
        <v>843</v>
      </c>
      <c r="E23" s="112">
        <v>1510</v>
      </c>
      <c r="F23" s="112">
        <v>3048</v>
      </c>
      <c r="G23" s="112">
        <v>3046</v>
      </c>
      <c r="H23" s="112">
        <v>414</v>
      </c>
      <c r="I23" s="112">
        <v>1</v>
      </c>
      <c r="J23" s="112">
        <v>2068</v>
      </c>
      <c r="K23" s="112">
        <v>14078</v>
      </c>
      <c r="L23" s="112">
        <v>2853</v>
      </c>
      <c r="M23" s="112">
        <v>5</v>
      </c>
    </row>
    <row r="24" spans="2:13" s="100" customFormat="1" ht="14.1" hidden="1" customHeight="1" outlineLevel="1" x14ac:dyDescent="0.25">
      <c r="B24" s="101" t="s">
        <v>305</v>
      </c>
      <c r="C24" s="111">
        <v>39981</v>
      </c>
      <c r="D24" s="112">
        <v>1082</v>
      </c>
      <c r="E24" s="112">
        <v>1526</v>
      </c>
      <c r="F24" s="112">
        <v>3665</v>
      </c>
      <c r="G24" s="112">
        <v>3723</v>
      </c>
      <c r="H24" s="112">
        <v>674</v>
      </c>
      <c r="I24" s="112">
        <v>9</v>
      </c>
      <c r="J24" s="112">
        <v>12378</v>
      </c>
      <c r="K24" s="112">
        <v>10911</v>
      </c>
      <c r="L24" s="112">
        <v>6005</v>
      </c>
      <c r="M24" s="112">
        <v>8</v>
      </c>
    </row>
    <row r="25" spans="2:13" s="100" customFormat="1" ht="14.1" hidden="1" customHeight="1" outlineLevel="1" x14ac:dyDescent="0.25">
      <c r="B25" s="101" t="s">
        <v>306</v>
      </c>
      <c r="C25" s="111">
        <v>9160</v>
      </c>
      <c r="D25" s="112">
        <v>246</v>
      </c>
      <c r="E25" s="112">
        <v>528</v>
      </c>
      <c r="F25" s="112">
        <v>1092</v>
      </c>
      <c r="G25" s="112">
        <v>892</v>
      </c>
      <c r="H25" s="112">
        <v>156</v>
      </c>
      <c r="I25" s="112" t="s">
        <v>100</v>
      </c>
      <c r="J25" s="112">
        <v>2972</v>
      </c>
      <c r="K25" s="112">
        <v>1711</v>
      </c>
      <c r="L25" s="112">
        <v>1557</v>
      </c>
      <c r="M25" s="112">
        <v>6</v>
      </c>
    </row>
    <row r="26" spans="2:13" s="100" customFormat="1" ht="14.1" hidden="1" customHeight="1" outlineLevel="1" x14ac:dyDescent="0.25">
      <c r="B26" s="101" t="s">
        <v>307</v>
      </c>
      <c r="C26" s="111">
        <v>83090</v>
      </c>
      <c r="D26" s="112">
        <v>2441</v>
      </c>
      <c r="E26" s="112">
        <v>3913</v>
      </c>
      <c r="F26" s="112">
        <v>8968</v>
      </c>
      <c r="G26" s="112">
        <v>7505</v>
      </c>
      <c r="H26" s="112">
        <v>878</v>
      </c>
      <c r="I26" s="112">
        <v>10</v>
      </c>
      <c r="J26" s="112">
        <v>42400</v>
      </c>
      <c r="K26" s="112">
        <v>8329</v>
      </c>
      <c r="L26" s="112">
        <v>8638</v>
      </c>
      <c r="M26" s="112">
        <v>8</v>
      </c>
    </row>
    <row r="27" spans="2:13" s="100" customFormat="1" ht="14.1" hidden="1" customHeight="1" outlineLevel="1" x14ac:dyDescent="0.25">
      <c r="B27" s="101" t="s">
        <v>308</v>
      </c>
      <c r="C27" s="111">
        <v>13573</v>
      </c>
      <c r="D27" s="112">
        <v>280</v>
      </c>
      <c r="E27" s="112">
        <v>3047</v>
      </c>
      <c r="F27" s="112">
        <v>2092</v>
      </c>
      <c r="G27" s="112">
        <v>1236</v>
      </c>
      <c r="H27" s="112">
        <v>52</v>
      </c>
      <c r="I27" s="112">
        <v>1</v>
      </c>
      <c r="J27" s="112">
        <v>1518</v>
      </c>
      <c r="K27" s="112">
        <v>4890</v>
      </c>
      <c r="L27" s="112">
        <v>433</v>
      </c>
      <c r="M27" s="112">
        <v>24</v>
      </c>
    </row>
    <row r="28" spans="2:13" s="100" customFormat="1" ht="14.1" hidden="1" customHeight="1" outlineLevel="1" x14ac:dyDescent="0.25">
      <c r="B28" s="101" t="s">
        <v>309</v>
      </c>
      <c r="C28" s="111">
        <v>19236</v>
      </c>
      <c r="D28" s="112">
        <v>424</v>
      </c>
      <c r="E28" s="112">
        <v>2499</v>
      </c>
      <c r="F28" s="112">
        <v>3552</v>
      </c>
      <c r="G28" s="112">
        <v>2023</v>
      </c>
      <c r="H28" s="112">
        <v>198</v>
      </c>
      <c r="I28" s="112">
        <v>7</v>
      </c>
      <c r="J28" s="112">
        <v>4134</v>
      </c>
      <c r="K28" s="112">
        <v>5129</v>
      </c>
      <c r="L28" s="112">
        <v>1256</v>
      </c>
      <c r="M28" s="112">
        <v>14</v>
      </c>
    </row>
    <row r="29" spans="2:13" s="100" customFormat="1" ht="14.1" hidden="1" customHeight="1" outlineLevel="1" x14ac:dyDescent="0.25">
      <c r="B29" s="101" t="s">
        <v>310</v>
      </c>
      <c r="C29" s="111">
        <v>24321</v>
      </c>
      <c r="D29" s="112">
        <v>735</v>
      </c>
      <c r="E29" s="112">
        <v>2092</v>
      </c>
      <c r="F29" s="112">
        <v>3490</v>
      </c>
      <c r="G29" s="112">
        <v>2629</v>
      </c>
      <c r="H29" s="112">
        <v>382</v>
      </c>
      <c r="I29" s="112">
        <v>1</v>
      </c>
      <c r="J29" s="112">
        <v>9045</v>
      </c>
      <c r="K29" s="112">
        <v>3865</v>
      </c>
      <c r="L29" s="112">
        <v>2077</v>
      </c>
      <c r="M29" s="112">
        <v>5</v>
      </c>
    </row>
    <row r="30" spans="2:13" s="100" customFormat="1" ht="14.1" hidden="1" customHeight="1" outlineLevel="1" x14ac:dyDescent="0.25">
      <c r="B30" s="101" t="s">
        <v>311</v>
      </c>
      <c r="C30" s="111">
        <v>42288</v>
      </c>
      <c r="D30" s="112">
        <v>745</v>
      </c>
      <c r="E30" s="112">
        <v>2248</v>
      </c>
      <c r="F30" s="112">
        <v>5186</v>
      </c>
      <c r="G30" s="112">
        <v>3639</v>
      </c>
      <c r="H30" s="112">
        <v>170</v>
      </c>
      <c r="I30" s="112">
        <v>1</v>
      </c>
      <c r="J30" s="112">
        <v>8759</v>
      </c>
      <c r="K30" s="112">
        <v>20153</v>
      </c>
      <c r="L30" s="112">
        <v>1386</v>
      </c>
      <c r="M30" s="112">
        <v>1</v>
      </c>
    </row>
    <row r="31" spans="2:13" s="100" customFormat="1" ht="14.1" hidden="1" customHeight="1" outlineLevel="1" x14ac:dyDescent="0.25">
      <c r="B31" s="101" t="s">
        <v>312</v>
      </c>
      <c r="C31" s="111">
        <v>7349</v>
      </c>
      <c r="D31" s="112">
        <v>162</v>
      </c>
      <c r="E31" s="112">
        <v>455</v>
      </c>
      <c r="F31" s="112">
        <v>780</v>
      </c>
      <c r="G31" s="112">
        <v>677</v>
      </c>
      <c r="H31" s="112">
        <v>44</v>
      </c>
      <c r="I31" s="112" t="s">
        <v>100</v>
      </c>
      <c r="J31" s="112">
        <v>2062</v>
      </c>
      <c r="K31" s="112">
        <v>1991</v>
      </c>
      <c r="L31" s="112">
        <v>1172</v>
      </c>
      <c r="M31" s="112">
        <v>6</v>
      </c>
    </row>
    <row r="32" spans="2:13" s="100" customFormat="1" ht="14.1" hidden="1" customHeight="1" outlineLevel="1" x14ac:dyDescent="0.25">
      <c r="B32" s="101" t="s">
        <v>313</v>
      </c>
      <c r="C32" s="111">
        <v>30824</v>
      </c>
      <c r="D32" s="112">
        <v>862</v>
      </c>
      <c r="E32" s="112">
        <v>872</v>
      </c>
      <c r="F32" s="112">
        <v>2223</v>
      </c>
      <c r="G32" s="112">
        <v>2481</v>
      </c>
      <c r="H32" s="112">
        <v>550</v>
      </c>
      <c r="I32" s="112">
        <v>4</v>
      </c>
      <c r="J32" s="112">
        <v>16616</v>
      </c>
      <c r="K32" s="112">
        <v>3528</v>
      </c>
      <c r="L32" s="112">
        <v>3688</v>
      </c>
      <c r="M32" s="112" t="s">
        <v>100</v>
      </c>
    </row>
    <row r="33" spans="2:13" s="100" customFormat="1" ht="14.1" hidden="1" customHeight="1" outlineLevel="1" x14ac:dyDescent="0.25">
      <c r="B33" s="101" t="s">
        <v>314</v>
      </c>
      <c r="C33" s="111">
        <v>14882</v>
      </c>
      <c r="D33" s="112">
        <v>443</v>
      </c>
      <c r="E33" s="112">
        <v>743</v>
      </c>
      <c r="F33" s="112">
        <v>2214</v>
      </c>
      <c r="G33" s="112">
        <v>1638</v>
      </c>
      <c r="H33" s="112">
        <v>405</v>
      </c>
      <c r="I33" s="112">
        <v>1</v>
      </c>
      <c r="J33" s="112">
        <v>3353</v>
      </c>
      <c r="K33" s="112">
        <v>3470</v>
      </c>
      <c r="L33" s="112">
        <v>2596</v>
      </c>
      <c r="M33" s="112">
        <v>19</v>
      </c>
    </row>
    <row r="34" spans="2:13" s="100" customFormat="1" ht="14.1" hidden="1" customHeight="1" outlineLevel="1" x14ac:dyDescent="0.25">
      <c r="B34" s="101" t="s">
        <v>315</v>
      </c>
      <c r="C34" s="111">
        <v>23013</v>
      </c>
      <c r="D34" s="112">
        <v>755</v>
      </c>
      <c r="E34" s="112">
        <v>1787</v>
      </c>
      <c r="F34" s="112">
        <v>4424</v>
      </c>
      <c r="G34" s="112">
        <v>2238</v>
      </c>
      <c r="H34" s="112">
        <v>1265</v>
      </c>
      <c r="I34" s="112">
        <v>7</v>
      </c>
      <c r="J34" s="112">
        <v>9001</v>
      </c>
      <c r="K34" s="112">
        <v>1065</v>
      </c>
      <c r="L34" s="112">
        <v>2450</v>
      </c>
      <c r="M34" s="112">
        <v>21</v>
      </c>
    </row>
    <row r="35" spans="2:13" ht="14.1" customHeight="1" collapsed="1" x14ac:dyDescent="0.2">
      <c r="B35" s="102" t="s">
        <v>57</v>
      </c>
      <c r="C35" s="62">
        <v>6962</v>
      </c>
      <c r="D35" s="80">
        <v>323</v>
      </c>
      <c r="E35" s="80">
        <v>2860</v>
      </c>
      <c r="F35" s="80">
        <v>1968</v>
      </c>
      <c r="G35" s="80">
        <v>476</v>
      </c>
      <c r="H35" s="80">
        <v>98</v>
      </c>
      <c r="I35" s="57" t="s">
        <v>100</v>
      </c>
      <c r="J35" s="80">
        <v>987</v>
      </c>
      <c r="K35" s="80">
        <v>64</v>
      </c>
      <c r="L35" s="80">
        <v>169</v>
      </c>
      <c r="M35" s="80">
        <v>17</v>
      </c>
    </row>
    <row r="36" spans="2:13" ht="14.1" customHeight="1" x14ac:dyDescent="0.2">
      <c r="B36" s="102" t="s">
        <v>58</v>
      </c>
      <c r="C36" s="62">
        <v>29369</v>
      </c>
      <c r="D36" s="80">
        <v>633</v>
      </c>
      <c r="E36" s="80">
        <v>2736</v>
      </c>
      <c r="F36" s="80">
        <v>4368</v>
      </c>
      <c r="G36" s="80">
        <v>3049</v>
      </c>
      <c r="H36" s="80">
        <v>421</v>
      </c>
      <c r="I36" s="80">
        <v>310</v>
      </c>
      <c r="J36" s="80">
        <v>2189</v>
      </c>
      <c r="K36" s="80">
        <v>4843</v>
      </c>
      <c r="L36" s="80">
        <v>10800</v>
      </c>
      <c r="M36" s="80">
        <v>20</v>
      </c>
    </row>
    <row r="37" spans="2:13" ht="14.1" customHeight="1" x14ac:dyDescent="0.2">
      <c r="B37" s="104" t="s">
        <v>49</v>
      </c>
      <c r="C37" s="62">
        <v>274773</v>
      </c>
      <c r="D37" s="80">
        <v>7769</v>
      </c>
      <c r="E37" s="80">
        <v>17307</v>
      </c>
      <c r="F37" s="80">
        <v>27342</v>
      </c>
      <c r="G37" s="80">
        <v>16184</v>
      </c>
      <c r="H37" s="80">
        <v>2809</v>
      </c>
      <c r="I37" s="80">
        <v>557</v>
      </c>
      <c r="J37" s="80">
        <v>141733</v>
      </c>
      <c r="K37" s="80">
        <v>17189</v>
      </c>
      <c r="L37" s="80">
        <v>43847</v>
      </c>
      <c r="M37" s="80">
        <v>36</v>
      </c>
    </row>
    <row r="38" spans="2:13" ht="14.1" customHeight="1" x14ac:dyDescent="0.2">
      <c r="B38" s="102" t="s">
        <v>50</v>
      </c>
      <c r="C38" s="61">
        <f>+C39+C40+C41</f>
        <v>585193</v>
      </c>
      <c r="D38" s="79">
        <f>+D39+D40+D41</f>
        <v>23499</v>
      </c>
      <c r="E38" s="79">
        <f t="shared" ref="E38:M38" si="1">+E39+E40+E41</f>
        <v>36930</v>
      </c>
      <c r="F38" s="79">
        <f t="shared" si="1"/>
        <v>53423</v>
      </c>
      <c r="G38" s="79">
        <f t="shared" si="1"/>
        <v>83518</v>
      </c>
      <c r="H38" s="79">
        <f t="shared" si="1"/>
        <v>259615</v>
      </c>
      <c r="I38" s="79">
        <f t="shared" si="1"/>
        <v>1881</v>
      </c>
      <c r="J38" s="79">
        <f t="shared" si="1"/>
        <v>59597</v>
      </c>
      <c r="K38" s="79">
        <f t="shared" si="1"/>
        <v>20321</v>
      </c>
      <c r="L38" s="79">
        <f t="shared" si="1"/>
        <v>46237</v>
      </c>
      <c r="M38" s="79">
        <f t="shared" si="1"/>
        <v>172</v>
      </c>
    </row>
    <row r="39" spans="2:13" ht="14.1" hidden="1" customHeight="1" outlineLevel="1" x14ac:dyDescent="0.2">
      <c r="B39" s="101" t="s">
        <v>316</v>
      </c>
      <c r="C39" s="113">
        <v>73048</v>
      </c>
      <c r="D39" s="114">
        <v>3350</v>
      </c>
      <c r="E39" s="114">
        <v>1491</v>
      </c>
      <c r="F39" s="114">
        <v>5276</v>
      </c>
      <c r="G39" s="114">
        <v>14604</v>
      </c>
      <c r="H39" s="114">
        <v>11321</v>
      </c>
      <c r="I39" s="114">
        <v>19</v>
      </c>
      <c r="J39" s="114">
        <v>28691</v>
      </c>
      <c r="K39" s="114">
        <v>2483</v>
      </c>
      <c r="L39" s="114">
        <v>5803</v>
      </c>
      <c r="M39" s="114">
        <v>10</v>
      </c>
    </row>
    <row r="40" spans="2:13" ht="14.1" hidden="1" customHeight="1" outlineLevel="1" x14ac:dyDescent="0.2">
      <c r="B40" s="101" t="s">
        <v>317</v>
      </c>
      <c r="C40" s="113">
        <v>177806</v>
      </c>
      <c r="D40" s="114">
        <v>10510</v>
      </c>
      <c r="E40" s="114">
        <v>19416</v>
      </c>
      <c r="F40" s="114">
        <v>24603</v>
      </c>
      <c r="G40" s="114">
        <v>41806</v>
      </c>
      <c r="H40" s="114">
        <v>32217</v>
      </c>
      <c r="I40" s="114">
        <v>1210</v>
      </c>
      <c r="J40" s="114">
        <v>11874</v>
      </c>
      <c r="K40" s="114">
        <v>13636</v>
      </c>
      <c r="L40" s="114">
        <v>22402</v>
      </c>
      <c r="M40" s="114">
        <v>132</v>
      </c>
    </row>
    <row r="41" spans="2:13" ht="14.1" hidden="1" customHeight="1" outlineLevel="1" x14ac:dyDescent="0.2">
      <c r="B41" s="101" t="s">
        <v>318</v>
      </c>
      <c r="C41" s="113">
        <v>334339</v>
      </c>
      <c r="D41" s="114">
        <v>9639</v>
      </c>
      <c r="E41" s="114">
        <v>16023</v>
      </c>
      <c r="F41" s="114">
        <v>23544</v>
      </c>
      <c r="G41" s="114">
        <v>27108</v>
      </c>
      <c r="H41" s="114">
        <v>216077</v>
      </c>
      <c r="I41" s="114">
        <v>652</v>
      </c>
      <c r="J41" s="114">
        <v>19032</v>
      </c>
      <c r="K41" s="114">
        <v>4202</v>
      </c>
      <c r="L41" s="114">
        <v>18032</v>
      </c>
      <c r="M41" s="114">
        <v>30</v>
      </c>
    </row>
    <row r="42" spans="2:13" ht="14.1" customHeight="1" collapsed="1" x14ac:dyDescent="0.2">
      <c r="B42" s="104" t="s">
        <v>51</v>
      </c>
      <c r="C42" s="59">
        <v>159986</v>
      </c>
      <c r="D42" s="14">
        <v>3408</v>
      </c>
      <c r="E42" s="14">
        <v>5871</v>
      </c>
      <c r="F42" s="14">
        <v>13061</v>
      </c>
      <c r="G42" s="14">
        <v>34246</v>
      </c>
      <c r="H42" s="14">
        <v>10886</v>
      </c>
      <c r="I42" s="14">
        <v>245</v>
      </c>
      <c r="J42" s="14">
        <v>6173</v>
      </c>
      <c r="K42" s="14">
        <v>76218</v>
      </c>
      <c r="L42" s="14">
        <v>9808</v>
      </c>
      <c r="M42" s="14">
        <v>70</v>
      </c>
    </row>
    <row r="43" spans="2:13" ht="14.1" customHeight="1" x14ac:dyDescent="0.2">
      <c r="B43" s="104" t="s">
        <v>52</v>
      </c>
      <c r="C43" s="59">
        <v>283529</v>
      </c>
      <c r="D43" s="14">
        <v>10385</v>
      </c>
      <c r="E43" s="14">
        <v>2803</v>
      </c>
      <c r="F43" s="14">
        <v>8089</v>
      </c>
      <c r="G43" s="14">
        <v>19560</v>
      </c>
      <c r="H43" s="14">
        <v>159662</v>
      </c>
      <c r="I43" s="14">
        <v>915</v>
      </c>
      <c r="J43" s="14">
        <v>5706</v>
      </c>
      <c r="K43" s="14">
        <v>1488</v>
      </c>
      <c r="L43" s="14">
        <v>74899</v>
      </c>
      <c r="M43" s="14">
        <v>22</v>
      </c>
    </row>
    <row r="44" spans="2:13" ht="14.1" customHeight="1" x14ac:dyDescent="0.2">
      <c r="B44" s="104" t="s">
        <v>61</v>
      </c>
      <c r="C44" s="59">
        <v>129458</v>
      </c>
      <c r="D44" s="14">
        <v>5635</v>
      </c>
      <c r="E44" s="14">
        <v>78825</v>
      </c>
      <c r="F44" s="14">
        <v>24427</v>
      </c>
      <c r="G44" s="14">
        <v>12176</v>
      </c>
      <c r="H44" s="14">
        <v>2469</v>
      </c>
      <c r="I44" s="14">
        <v>14</v>
      </c>
      <c r="J44" s="14">
        <v>2021</v>
      </c>
      <c r="K44" s="14">
        <v>308</v>
      </c>
      <c r="L44" s="14">
        <v>3407</v>
      </c>
      <c r="M44" s="14">
        <v>176</v>
      </c>
    </row>
    <row r="45" spans="2:13" ht="14.1" customHeight="1" x14ac:dyDescent="0.2">
      <c r="B45" s="104" t="s">
        <v>60</v>
      </c>
      <c r="C45" s="59">
        <v>81281</v>
      </c>
      <c r="D45" s="14">
        <v>10362</v>
      </c>
      <c r="E45" s="14">
        <v>16663</v>
      </c>
      <c r="F45" s="14">
        <v>18675</v>
      </c>
      <c r="G45" s="14">
        <v>32526</v>
      </c>
      <c r="H45" s="14">
        <v>1346</v>
      </c>
      <c r="I45" s="14">
        <v>2</v>
      </c>
      <c r="J45" s="14">
        <v>193</v>
      </c>
      <c r="K45" s="14">
        <v>113</v>
      </c>
      <c r="L45" s="14">
        <v>1315</v>
      </c>
      <c r="M45" s="14">
        <v>86</v>
      </c>
    </row>
    <row r="46" spans="2:13" ht="14.1" customHeight="1" x14ac:dyDescent="0.2">
      <c r="B46" s="104" t="s">
        <v>59</v>
      </c>
      <c r="C46" s="59">
        <v>32148</v>
      </c>
      <c r="D46" s="14">
        <v>3503</v>
      </c>
      <c r="E46" s="14">
        <v>3368</v>
      </c>
      <c r="F46" s="14">
        <v>5259</v>
      </c>
      <c r="G46" s="14">
        <v>8105</v>
      </c>
      <c r="H46" s="14">
        <v>2913</v>
      </c>
      <c r="I46" s="14">
        <v>473</v>
      </c>
      <c r="J46" s="14">
        <v>2014</v>
      </c>
      <c r="K46" s="14">
        <v>325</v>
      </c>
      <c r="L46" s="14">
        <v>6160</v>
      </c>
      <c r="M46" s="14">
        <v>28</v>
      </c>
    </row>
    <row r="47" spans="2:13" ht="14.1" customHeight="1" x14ac:dyDescent="0.2">
      <c r="B47" s="104" t="s">
        <v>62</v>
      </c>
      <c r="C47" s="59">
        <v>172296</v>
      </c>
      <c r="D47" s="14">
        <v>9544</v>
      </c>
      <c r="E47" s="14">
        <v>67043</v>
      </c>
      <c r="F47" s="14">
        <v>37731</v>
      </c>
      <c r="G47" s="14">
        <v>35603</v>
      </c>
      <c r="H47" s="14">
        <v>4484</v>
      </c>
      <c r="I47" s="14">
        <v>293</v>
      </c>
      <c r="J47" s="14">
        <v>5367</v>
      </c>
      <c r="K47" s="14">
        <v>1684</v>
      </c>
      <c r="L47" s="14">
        <v>9921</v>
      </c>
      <c r="M47" s="14">
        <v>626</v>
      </c>
    </row>
    <row r="48" spans="2:13" ht="14.1" customHeight="1" x14ac:dyDescent="0.2">
      <c r="B48" s="104" t="s">
        <v>63</v>
      </c>
      <c r="C48" s="59">
        <v>319273</v>
      </c>
      <c r="D48" s="14">
        <v>4365</v>
      </c>
      <c r="E48" s="14">
        <v>13823</v>
      </c>
      <c r="F48" s="14">
        <v>18809</v>
      </c>
      <c r="G48" s="14">
        <v>69180</v>
      </c>
      <c r="H48" s="14">
        <v>63982</v>
      </c>
      <c r="I48" s="14">
        <v>5903</v>
      </c>
      <c r="J48" s="14">
        <v>19149</v>
      </c>
      <c r="K48" s="14">
        <v>13622</v>
      </c>
      <c r="L48" s="14">
        <v>109962</v>
      </c>
      <c r="M48" s="14">
        <v>478</v>
      </c>
    </row>
    <row r="49" spans="2:13" ht="14.1" customHeight="1" x14ac:dyDescent="0.2">
      <c r="B49" s="104" t="s">
        <v>69</v>
      </c>
      <c r="C49" s="59">
        <v>18589</v>
      </c>
      <c r="D49" s="14">
        <v>183</v>
      </c>
      <c r="E49" s="14">
        <v>3233</v>
      </c>
      <c r="F49" s="14">
        <v>1421</v>
      </c>
      <c r="G49" s="14">
        <v>2054</v>
      </c>
      <c r="H49" s="14">
        <v>9057</v>
      </c>
      <c r="I49" s="14">
        <v>31</v>
      </c>
      <c r="J49" s="14">
        <v>88</v>
      </c>
      <c r="K49" s="14">
        <v>941</v>
      </c>
      <c r="L49" s="14">
        <v>1491</v>
      </c>
      <c r="M49" s="14">
        <v>90</v>
      </c>
    </row>
    <row r="50" spans="2:13" ht="14.1" customHeight="1" x14ac:dyDescent="0.2">
      <c r="B50" s="104" t="s">
        <v>64</v>
      </c>
      <c r="C50" s="59">
        <v>63573</v>
      </c>
      <c r="D50" s="14">
        <v>2184</v>
      </c>
      <c r="E50" s="14">
        <v>30248</v>
      </c>
      <c r="F50" s="14">
        <v>4315</v>
      </c>
      <c r="G50" s="14">
        <v>6402</v>
      </c>
      <c r="H50" s="14">
        <v>13489</v>
      </c>
      <c r="I50" s="14">
        <v>54</v>
      </c>
      <c r="J50" s="14">
        <v>241</v>
      </c>
      <c r="K50" s="14">
        <v>449</v>
      </c>
      <c r="L50" s="14">
        <v>6010</v>
      </c>
      <c r="M50" s="14">
        <v>181</v>
      </c>
    </row>
    <row r="51" spans="2:13" ht="14.1" customHeight="1" x14ac:dyDescent="0.2">
      <c r="B51" s="104" t="s">
        <v>65</v>
      </c>
      <c r="C51" s="59">
        <v>304365</v>
      </c>
      <c r="D51" s="14">
        <v>6520</v>
      </c>
      <c r="E51" s="14">
        <v>80372</v>
      </c>
      <c r="F51" s="14">
        <v>33868</v>
      </c>
      <c r="G51" s="14">
        <v>30147</v>
      </c>
      <c r="H51" s="14">
        <v>114015</v>
      </c>
      <c r="I51" s="14">
        <v>370</v>
      </c>
      <c r="J51" s="14">
        <v>1147</v>
      </c>
      <c r="K51" s="14">
        <v>3096</v>
      </c>
      <c r="L51" s="14">
        <v>34657</v>
      </c>
      <c r="M51" s="14">
        <v>173</v>
      </c>
    </row>
    <row r="52" spans="2:13" ht="14.1" customHeight="1" x14ac:dyDescent="0.2">
      <c r="B52" s="104" t="s">
        <v>66</v>
      </c>
      <c r="C52" s="59">
        <v>34215</v>
      </c>
      <c r="D52" s="14">
        <v>2044</v>
      </c>
      <c r="E52" s="14">
        <v>4683</v>
      </c>
      <c r="F52" s="14">
        <v>9137</v>
      </c>
      <c r="G52" s="14">
        <v>6948</v>
      </c>
      <c r="H52" s="14">
        <v>4849</v>
      </c>
      <c r="I52" s="14">
        <v>493</v>
      </c>
      <c r="J52" s="14">
        <v>873</v>
      </c>
      <c r="K52" s="14">
        <v>1142</v>
      </c>
      <c r="L52" s="14">
        <v>3976</v>
      </c>
      <c r="M52" s="14">
        <v>70</v>
      </c>
    </row>
    <row r="53" spans="2:13" ht="14.1" customHeight="1" x14ac:dyDescent="0.2">
      <c r="B53" s="104" t="s">
        <v>67</v>
      </c>
      <c r="C53" s="59">
        <v>63941</v>
      </c>
      <c r="D53" s="14">
        <v>2597</v>
      </c>
      <c r="E53" s="14">
        <v>12761</v>
      </c>
      <c r="F53" s="14">
        <v>6570</v>
      </c>
      <c r="G53" s="14">
        <v>8344</v>
      </c>
      <c r="H53" s="14">
        <v>20740</v>
      </c>
      <c r="I53" s="14">
        <v>1075</v>
      </c>
      <c r="J53" s="14">
        <v>1471</v>
      </c>
      <c r="K53" s="14">
        <v>1652</v>
      </c>
      <c r="L53" s="14">
        <v>8610</v>
      </c>
      <c r="M53" s="14">
        <v>121</v>
      </c>
    </row>
    <row r="54" spans="2:13" ht="14.1" customHeight="1" x14ac:dyDescent="0.2">
      <c r="B54" s="106" t="s">
        <v>68</v>
      </c>
      <c r="C54" s="148">
        <v>145</v>
      </c>
      <c r="D54" s="147">
        <v>5</v>
      </c>
      <c r="E54" s="147">
        <v>11</v>
      </c>
      <c r="F54" s="147">
        <v>63</v>
      </c>
      <c r="G54" s="147">
        <v>34</v>
      </c>
      <c r="H54" s="147">
        <v>14</v>
      </c>
      <c r="I54" s="147">
        <v>1</v>
      </c>
      <c r="J54" s="147" t="s">
        <v>100</v>
      </c>
      <c r="K54" s="147">
        <v>9</v>
      </c>
      <c r="L54" s="147">
        <v>8</v>
      </c>
      <c r="M54" s="147" t="s">
        <v>100</v>
      </c>
    </row>
    <row r="55" spans="2:13" ht="6" customHeight="1" x14ac:dyDescent="0.2"/>
    <row r="56" spans="2:13" x14ac:dyDescent="0.2">
      <c r="C56" s="9"/>
    </row>
    <row r="57" spans="2:13" x14ac:dyDescent="0.2">
      <c r="B57" s="109"/>
    </row>
  </sheetData>
  <mergeCells count="13">
    <mergeCell ref="M5:M6"/>
    <mergeCell ref="B2:M2"/>
    <mergeCell ref="B3:M3"/>
    <mergeCell ref="C5:C6"/>
    <mergeCell ref="D5:D6"/>
    <mergeCell ref="E5:E6"/>
    <mergeCell ref="F5:F6"/>
    <mergeCell ref="G5:G6"/>
    <mergeCell ref="H5:H6"/>
    <mergeCell ref="I5:I6"/>
    <mergeCell ref="J5:J6"/>
    <mergeCell ref="K5:K6"/>
    <mergeCell ref="L5:L6"/>
  </mergeCells>
  <printOptions horizontalCentered="1"/>
  <pageMargins left="0.11811023622047245" right="0.19685039370078741" top="1.1417322834645669" bottom="0.74803149606299213" header="0.31496062992125984" footer="0.31496062992125984"/>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7"/>
  <sheetViews>
    <sheetView workbookViewId="0"/>
  </sheetViews>
  <sheetFormatPr defaultColWidth="9.140625" defaultRowHeight="12.75" outlineLevelRow="1" x14ac:dyDescent="0.2"/>
  <cols>
    <col min="1" max="1" width="3.85546875" style="1" customWidth="1"/>
    <col min="2" max="2" width="61.140625" style="103" customWidth="1"/>
    <col min="3" max="4" width="8.5703125" style="3" customWidth="1"/>
    <col min="5" max="6" width="9.5703125" style="3" customWidth="1"/>
    <col min="7" max="7" width="10.7109375" style="3" customWidth="1"/>
    <col min="8" max="8" width="11.5703125" style="3" customWidth="1"/>
    <col min="9" max="9" width="4.85546875" style="1" customWidth="1"/>
    <col min="10" max="95" width="9.140625" style="1"/>
    <col min="96" max="96" width="51.140625" style="1" customWidth="1"/>
    <col min="97" max="104" width="9.7109375" style="1" customWidth="1"/>
    <col min="105" max="351" width="9.140625" style="1"/>
    <col min="352" max="352" width="51.140625" style="1" customWidth="1"/>
    <col min="353" max="360" width="9.7109375" style="1" customWidth="1"/>
    <col min="361" max="607" width="9.140625" style="1"/>
    <col min="608" max="608" width="51.140625" style="1" customWidth="1"/>
    <col min="609" max="616" width="9.7109375" style="1" customWidth="1"/>
    <col min="617" max="863" width="9.140625" style="1"/>
    <col min="864" max="864" width="51.140625" style="1" customWidth="1"/>
    <col min="865" max="872" width="9.7109375" style="1" customWidth="1"/>
    <col min="873" max="1119" width="9.140625" style="1"/>
    <col min="1120" max="1120" width="51.140625" style="1" customWidth="1"/>
    <col min="1121" max="1128" width="9.7109375" style="1" customWidth="1"/>
    <col min="1129" max="1375" width="9.140625" style="1"/>
    <col min="1376" max="1376" width="51.140625" style="1" customWidth="1"/>
    <col min="1377" max="1384" width="9.7109375" style="1" customWidth="1"/>
    <col min="1385" max="1631" width="9.140625" style="1"/>
    <col min="1632" max="1632" width="51.140625" style="1" customWidth="1"/>
    <col min="1633" max="1640" width="9.7109375" style="1" customWidth="1"/>
    <col min="1641" max="1887" width="9.140625" style="1"/>
    <col min="1888" max="1888" width="51.140625" style="1" customWidth="1"/>
    <col min="1889" max="1896" width="9.7109375" style="1" customWidth="1"/>
    <col min="1897" max="2143" width="9.140625" style="1"/>
    <col min="2144" max="2144" width="51.140625" style="1" customWidth="1"/>
    <col min="2145" max="2152" width="9.7109375" style="1" customWidth="1"/>
    <col min="2153" max="2399" width="9.140625" style="1"/>
    <col min="2400" max="2400" width="51.140625" style="1" customWidth="1"/>
    <col min="2401" max="2408" width="9.7109375" style="1" customWidth="1"/>
    <col min="2409" max="2655" width="9.140625" style="1"/>
    <col min="2656" max="2656" width="51.140625" style="1" customWidth="1"/>
    <col min="2657" max="2664" width="9.7109375" style="1" customWidth="1"/>
    <col min="2665" max="2911" width="9.140625" style="1"/>
    <col min="2912" max="2912" width="51.140625" style="1" customWidth="1"/>
    <col min="2913" max="2920" width="9.7109375" style="1" customWidth="1"/>
    <col min="2921" max="3167" width="9.140625" style="1"/>
    <col min="3168" max="3168" width="51.140625" style="1" customWidth="1"/>
    <col min="3169" max="3176" width="9.7109375" style="1" customWidth="1"/>
    <col min="3177" max="3423" width="9.140625" style="1"/>
    <col min="3424" max="3424" width="51.140625" style="1" customWidth="1"/>
    <col min="3425" max="3432" width="9.7109375" style="1" customWidth="1"/>
    <col min="3433" max="3679" width="9.140625" style="1"/>
    <col min="3680" max="3680" width="51.140625" style="1" customWidth="1"/>
    <col min="3681" max="3688" width="9.7109375" style="1" customWidth="1"/>
    <col min="3689" max="3935" width="9.140625" style="1"/>
    <col min="3936" max="3936" width="51.140625" style="1" customWidth="1"/>
    <col min="3937" max="3944" width="9.7109375" style="1" customWidth="1"/>
    <col min="3945" max="4191" width="9.140625" style="1"/>
    <col min="4192" max="4192" width="51.140625" style="1" customWidth="1"/>
    <col min="4193" max="4200" width="9.7109375" style="1" customWidth="1"/>
    <col min="4201" max="4447" width="9.140625" style="1"/>
    <col min="4448" max="4448" width="51.140625" style="1" customWidth="1"/>
    <col min="4449" max="4456" width="9.7109375" style="1" customWidth="1"/>
    <col min="4457" max="4703" width="9.140625" style="1"/>
    <col min="4704" max="4704" width="51.140625" style="1" customWidth="1"/>
    <col min="4705" max="4712" width="9.7109375" style="1" customWidth="1"/>
    <col min="4713" max="4959" width="9.140625" style="1"/>
    <col min="4960" max="4960" width="51.140625" style="1" customWidth="1"/>
    <col min="4961" max="4968" width="9.7109375" style="1" customWidth="1"/>
    <col min="4969" max="5215" width="9.140625" style="1"/>
    <col min="5216" max="5216" width="51.140625" style="1" customWidth="1"/>
    <col min="5217" max="5224" width="9.7109375" style="1" customWidth="1"/>
    <col min="5225" max="5471" width="9.140625" style="1"/>
    <col min="5472" max="5472" width="51.140625" style="1" customWidth="1"/>
    <col min="5473" max="5480" width="9.7109375" style="1" customWidth="1"/>
    <col min="5481" max="5727" width="9.140625" style="1"/>
    <col min="5728" max="5728" width="51.140625" style="1" customWidth="1"/>
    <col min="5729" max="5736" width="9.7109375" style="1" customWidth="1"/>
    <col min="5737" max="5983" width="9.140625" style="1"/>
    <col min="5984" max="5984" width="51.140625" style="1" customWidth="1"/>
    <col min="5985" max="5992" width="9.7109375" style="1" customWidth="1"/>
    <col min="5993" max="6239" width="9.140625" style="1"/>
    <col min="6240" max="6240" width="51.140625" style="1" customWidth="1"/>
    <col min="6241" max="6248" width="9.7109375" style="1" customWidth="1"/>
    <col min="6249" max="6495" width="9.140625" style="1"/>
    <col min="6496" max="6496" width="51.140625" style="1" customWidth="1"/>
    <col min="6497" max="6504" width="9.7109375" style="1" customWidth="1"/>
    <col min="6505" max="6751" width="9.140625" style="1"/>
    <col min="6752" max="6752" width="51.140625" style="1" customWidth="1"/>
    <col min="6753" max="6760" width="9.7109375" style="1" customWidth="1"/>
    <col min="6761" max="7007" width="9.140625" style="1"/>
    <col min="7008" max="7008" width="51.140625" style="1" customWidth="1"/>
    <col min="7009" max="7016" width="9.7109375" style="1" customWidth="1"/>
    <col min="7017" max="7263" width="9.140625" style="1"/>
    <col min="7264" max="7264" width="51.140625" style="1" customWidth="1"/>
    <col min="7265" max="7272" width="9.7109375" style="1" customWidth="1"/>
    <col min="7273" max="7519" width="9.140625" style="1"/>
    <col min="7520" max="7520" width="51.140625" style="1" customWidth="1"/>
    <col min="7521" max="7528" width="9.7109375" style="1" customWidth="1"/>
    <col min="7529" max="7775" width="9.140625" style="1"/>
    <col min="7776" max="7776" width="51.140625" style="1" customWidth="1"/>
    <col min="7777" max="7784" width="9.7109375" style="1" customWidth="1"/>
    <col min="7785" max="8031" width="9.140625" style="1"/>
    <col min="8032" max="8032" width="51.140625" style="1" customWidth="1"/>
    <col min="8033" max="8040" width="9.7109375" style="1" customWidth="1"/>
    <col min="8041" max="8287" width="9.140625" style="1"/>
    <col min="8288" max="8288" width="51.140625" style="1" customWidth="1"/>
    <col min="8289" max="8296" width="9.7109375" style="1" customWidth="1"/>
    <col min="8297" max="8543" width="9.140625" style="1"/>
    <col min="8544" max="8544" width="51.140625" style="1" customWidth="1"/>
    <col min="8545" max="8552" width="9.7109375" style="1" customWidth="1"/>
    <col min="8553" max="8799" width="9.140625" style="1"/>
    <col min="8800" max="8800" width="51.140625" style="1" customWidth="1"/>
    <col min="8801" max="8808" width="9.7109375" style="1" customWidth="1"/>
    <col min="8809" max="9055" width="9.140625" style="1"/>
    <col min="9056" max="9056" width="51.140625" style="1" customWidth="1"/>
    <col min="9057" max="9064" width="9.7109375" style="1" customWidth="1"/>
    <col min="9065" max="9311" width="9.140625" style="1"/>
    <col min="9312" max="9312" width="51.140625" style="1" customWidth="1"/>
    <col min="9313" max="9320" width="9.7109375" style="1" customWidth="1"/>
    <col min="9321" max="9567" width="9.140625" style="1"/>
    <col min="9568" max="9568" width="51.140625" style="1" customWidth="1"/>
    <col min="9569" max="9576" width="9.7109375" style="1" customWidth="1"/>
    <col min="9577" max="9823" width="9.140625" style="1"/>
    <col min="9824" max="9824" width="51.140625" style="1" customWidth="1"/>
    <col min="9825" max="9832" width="9.7109375" style="1" customWidth="1"/>
    <col min="9833" max="10079" width="9.140625" style="1"/>
    <col min="10080" max="10080" width="51.140625" style="1" customWidth="1"/>
    <col min="10081" max="10088" width="9.7109375" style="1" customWidth="1"/>
    <col min="10089" max="10335" width="9.140625" style="1"/>
    <col min="10336" max="10336" width="51.140625" style="1" customWidth="1"/>
    <col min="10337" max="10344" width="9.7109375" style="1" customWidth="1"/>
    <col min="10345" max="10591" width="9.140625" style="1"/>
    <col min="10592" max="10592" width="51.140625" style="1" customWidth="1"/>
    <col min="10593" max="10600" width="9.7109375" style="1" customWidth="1"/>
    <col min="10601" max="10847" width="9.140625" style="1"/>
    <col min="10848" max="10848" width="51.140625" style="1" customWidth="1"/>
    <col min="10849" max="10856" width="9.7109375" style="1" customWidth="1"/>
    <col min="10857" max="11103" width="9.140625" style="1"/>
    <col min="11104" max="11104" width="51.140625" style="1" customWidth="1"/>
    <col min="11105" max="11112" width="9.7109375" style="1" customWidth="1"/>
    <col min="11113" max="11359" width="9.140625" style="1"/>
    <col min="11360" max="11360" width="51.140625" style="1" customWidth="1"/>
    <col min="11361" max="11368" width="9.7109375" style="1" customWidth="1"/>
    <col min="11369" max="11615" width="9.140625" style="1"/>
    <col min="11616" max="11616" width="51.140625" style="1" customWidth="1"/>
    <col min="11617" max="11624" width="9.7109375" style="1" customWidth="1"/>
    <col min="11625" max="11871" width="9.140625" style="1"/>
    <col min="11872" max="11872" width="51.140625" style="1" customWidth="1"/>
    <col min="11873" max="11880" width="9.7109375" style="1" customWidth="1"/>
    <col min="11881" max="12127" width="9.140625" style="1"/>
    <col min="12128" max="12128" width="51.140625" style="1" customWidth="1"/>
    <col min="12129" max="12136" width="9.7109375" style="1" customWidth="1"/>
    <col min="12137" max="12383" width="9.140625" style="1"/>
    <col min="12384" max="12384" width="51.140625" style="1" customWidth="1"/>
    <col min="12385" max="12392" width="9.7109375" style="1" customWidth="1"/>
    <col min="12393" max="12639" width="9.140625" style="1"/>
    <col min="12640" max="12640" width="51.140625" style="1" customWidth="1"/>
    <col min="12641" max="12648" width="9.7109375" style="1" customWidth="1"/>
    <col min="12649" max="12895" width="9.140625" style="1"/>
    <col min="12896" max="12896" width="51.140625" style="1" customWidth="1"/>
    <col min="12897" max="12904" width="9.7109375" style="1" customWidth="1"/>
    <col min="12905" max="13151" width="9.140625" style="1"/>
    <col min="13152" max="13152" width="51.140625" style="1" customWidth="1"/>
    <col min="13153" max="13160" width="9.7109375" style="1" customWidth="1"/>
    <col min="13161" max="13407" width="9.140625" style="1"/>
    <col min="13408" max="13408" width="51.140625" style="1" customWidth="1"/>
    <col min="13409" max="13416" width="9.7109375" style="1" customWidth="1"/>
    <col min="13417" max="13663" width="9.140625" style="1"/>
    <col min="13664" max="13664" width="51.140625" style="1" customWidth="1"/>
    <col min="13665" max="13672" width="9.7109375" style="1" customWidth="1"/>
    <col min="13673" max="13919" width="9.140625" style="1"/>
    <col min="13920" max="13920" width="51.140625" style="1" customWidth="1"/>
    <col min="13921" max="13928" width="9.7109375" style="1" customWidth="1"/>
    <col min="13929" max="14175" width="9.140625" style="1"/>
    <col min="14176" max="14176" width="51.140625" style="1" customWidth="1"/>
    <col min="14177" max="14184" width="9.7109375" style="1" customWidth="1"/>
    <col min="14185" max="14431" width="9.140625" style="1"/>
    <col min="14432" max="14432" width="51.140625" style="1" customWidth="1"/>
    <col min="14433" max="14440" width="9.7109375" style="1" customWidth="1"/>
    <col min="14441" max="14687" width="9.140625" style="1"/>
    <col min="14688" max="14688" width="51.140625" style="1" customWidth="1"/>
    <col min="14689" max="14696" width="9.7109375" style="1" customWidth="1"/>
    <col min="14697" max="14943" width="9.140625" style="1"/>
    <col min="14944" max="14944" width="51.140625" style="1" customWidth="1"/>
    <col min="14945" max="14952" width="9.7109375" style="1" customWidth="1"/>
    <col min="14953" max="15199" width="9.140625" style="1"/>
    <col min="15200" max="15200" width="51.140625" style="1" customWidth="1"/>
    <col min="15201" max="15208" width="9.7109375" style="1" customWidth="1"/>
    <col min="15209" max="15455" width="9.140625" style="1"/>
    <col min="15456" max="15456" width="51.140625" style="1" customWidth="1"/>
    <col min="15457" max="15464" width="9.7109375" style="1" customWidth="1"/>
    <col min="15465" max="15711" width="9.140625" style="1"/>
    <col min="15712" max="15712" width="51.140625" style="1" customWidth="1"/>
    <col min="15713" max="15720" width="9.7109375" style="1" customWidth="1"/>
    <col min="15721" max="15967" width="9.140625" style="1"/>
    <col min="15968" max="15968" width="51.140625" style="1" customWidth="1"/>
    <col min="15969" max="15976" width="9.7109375" style="1" customWidth="1"/>
    <col min="15977" max="16384" width="9.140625" style="1"/>
  </cols>
  <sheetData>
    <row r="1" spans="2:10" ht="17.25" customHeight="1" x14ac:dyDescent="0.2">
      <c r="B1" s="107"/>
      <c r="C1" s="86"/>
      <c r="D1" s="87"/>
      <c r="F1" s="87"/>
      <c r="H1" s="37" t="s">
        <v>156</v>
      </c>
    </row>
    <row r="2" spans="2:10" ht="16.5" customHeight="1" x14ac:dyDescent="0.2">
      <c r="B2" s="168" t="s">
        <v>157</v>
      </c>
      <c r="C2" s="168"/>
      <c r="D2" s="168"/>
      <c r="E2" s="168"/>
      <c r="F2" s="168"/>
      <c r="G2" s="168"/>
      <c r="H2" s="168"/>
    </row>
    <row r="3" spans="2:10" ht="15.75" customHeight="1" x14ac:dyDescent="0.2">
      <c r="B3" s="169">
        <v>2023</v>
      </c>
      <c r="C3" s="169"/>
      <c r="D3" s="169"/>
      <c r="E3" s="169"/>
      <c r="F3" s="169"/>
      <c r="G3" s="169"/>
      <c r="H3" s="169"/>
    </row>
    <row r="4" spans="2:10" ht="13.15" customHeight="1" x14ac:dyDescent="0.2">
      <c r="B4" s="104" t="s">
        <v>115</v>
      </c>
      <c r="C4" s="11"/>
      <c r="D4" s="11"/>
      <c r="E4" s="11"/>
      <c r="F4" s="11"/>
      <c r="G4" s="11"/>
      <c r="H4" s="11"/>
    </row>
    <row r="5" spans="2:10" ht="39" customHeight="1" x14ac:dyDescent="0.2">
      <c r="B5" s="38" t="s">
        <v>112</v>
      </c>
      <c r="C5" s="170" t="s">
        <v>158</v>
      </c>
      <c r="D5" s="170"/>
      <c r="E5" s="170" t="s">
        <v>160</v>
      </c>
      <c r="F5" s="170"/>
      <c r="G5" s="170" t="s">
        <v>159</v>
      </c>
      <c r="H5" s="170"/>
    </row>
    <row r="6" spans="2:10" ht="11.25" customHeight="1" x14ac:dyDescent="0.2">
      <c r="B6" s="105" t="s">
        <v>46</v>
      </c>
      <c r="C6" s="54" t="s">
        <v>70</v>
      </c>
      <c r="D6" s="54" t="s">
        <v>1</v>
      </c>
      <c r="E6" s="54" t="s">
        <v>70</v>
      </c>
      <c r="F6" s="54" t="s">
        <v>1</v>
      </c>
      <c r="G6" s="54" t="s">
        <v>70</v>
      </c>
      <c r="H6" s="54" t="s">
        <v>1</v>
      </c>
    </row>
    <row r="7" spans="2:10" ht="14.1" customHeight="1" x14ac:dyDescent="0.2">
      <c r="B7" s="107" t="s">
        <v>0</v>
      </c>
      <c r="C7" s="56">
        <v>47641</v>
      </c>
      <c r="D7" s="70">
        <f>+C7/'Q1'!$C7*100</f>
        <v>17.660120252366866</v>
      </c>
      <c r="E7" s="56">
        <v>2173</v>
      </c>
      <c r="F7" s="70">
        <f>+E7/'Q1'!$C7*100</f>
        <v>0.80551292601736324</v>
      </c>
      <c r="G7" s="56">
        <v>1321</v>
      </c>
      <c r="H7" s="70">
        <f>+G7/'Q1'!$C7*100</f>
        <v>0.48968365175744899</v>
      </c>
      <c r="I7" s="55"/>
      <c r="J7" s="7"/>
    </row>
    <row r="8" spans="2:10" ht="14.1" customHeight="1" x14ac:dyDescent="0.2">
      <c r="B8" s="104" t="s">
        <v>53</v>
      </c>
      <c r="C8" s="14">
        <v>1488</v>
      </c>
      <c r="D8" s="32">
        <f>+C8/'Q1'!$C8*100</f>
        <v>11.607769716826585</v>
      </c>
      <c r="E8" s="14">
        <v>84</v>
      </c>
      <c r="F8" s="32">
        <f>+E8/'Q1'!$C8*100</f>
        <v>0.65527732272408146</v>
      </c>
      <c r="G8" s="14">
        <v>49</v>
      </c>
      <c r="H8" s="32">
        <f>+G8/'Q1'!$C8*100</f>
        <v>0.38224510492238084</v>
      </c>
      <c r="J8" s="7"/>
    </row>
    <row r="9" spans="2:10" ht="14.1" customHeight="1" x14ac:dyDescent="0.2">
      <c r="B9" s="104" t="s">
        <v>47</v>
      </c>
      <c r="C9" s="14">
        <v>190</v>
      </c>
      <c r="D9" s="32">
        <f>+C9/'Q1'!$C9*100</f>
        <v>39.419087136929463</v>
      </c>
      <c r="E9" s="14">
        <v>8</v>
      </c>
      <c r="F9" s="32">
        <f>+E9/'Q1'!$C9*100</f>
        <v>1.6597510373443984</v>
      </c>
      <c r="G9" s="14">
        <v>1</v>
      </c>
      <c r="H9" s="32">
        <f>+G9/'Q1'!$C9*100</f>
        <v>0.2074688796680498</v>
      </c>
    </row>
    <row r="10" spans="2:10" ht="14.1" customHeight="1" x14ac:dyDescent="0.2">
      <c r="B10" s="104" t="s">
        <v>48</v>
      </c>
      <c r="C10" s="14">
        <f>+SUM(C11:C34)</f>
        <v>7177</v>
      </c>
      <c r="D10" s="32">
        <f>+C10/'Q1'!$C10*100</f>
        <v>23.682560633558818</v>
      </c>
      <c r="E10" s="14">
        <f>+SUM(E11:E34)</f>
        <v>327</v>
      </c>
      <c r="F10" s="32">
        <f>+E10/'Q1'!$C10*100</f>
        <v>1.0790298630589013</v>
      </c>
      <c r="G10" s="14">
        <f>+SUM(G11:G34)</f>
        <v>169</v>
      </c>
      <c r="H10" s="32">
        <f>+G10/'Q1'!$C10*100</f>
        <v>0.55766375185612937</v>
      </c>
    </row>
    <row r="11" spans="2:10" s="100" customFormat="1" ht="14.1" hidden="1" customHeight="1" outlineLevel="1" x14ac:dyDescent="0.25">
      <c r="B11" s="101" t="s">
        <v>292</v>
      </c>
      <c r="C11" s="112">
        <v>884</v>
      </c>
      <c r="D11" s="115">
        <f>+C11/'Q1'!$C11*100</f>
        <v>20.178041543026705</v>
      </c>
      <c r="E11" s="112">
        <v>35</v>
      </c>
      <c r="F11" s="115">
        <f>+E11/'Q1'!$C11*100</f>
        <v>0.79890435973522023</v>
      </c>
      <c r="G11" s="112">
        <v>21</v>
      </c>
      <c r="H11" s="115">
        <f>+G11/'Q1'!$C11*100</f>
        <v>0.47934261584113214</v>
      </c>
      <c r="I11" s="14"/>
    </row>
    <row r="12" spans="2:10" s="100" customFormat="1" ht="14.1" hidden="1" customHeight="1" outlineLevel="1" x14ac:dyDescent="0.25">
      <c r="B12" s="101" t="s">
        <v>293</v>
      </c>
      <c r="C12" s="112">
        <v>224</v>
      </c>
      <c r="D12" s="115">
        <f>+C12/'Q1'!$C12*100</f>
        <v>32.941176470588232</v>
      </c>
      <c r="E12" s="112">
        <v>8</v>
      </c>
      <c r="F12" s="115">
        <f>+E12/'Q1'!$C12*100</f>
        <v>1.1764705882352942</v>
      </c>
      <c r="G12" s="112">
        <v>9</v>
      </c>
      <c r="H12" s="115">
        <f>+G12/'Q1'!$C12*100</f>
        <v>1.3235294117647058</v>
      </c>
      <c r="I12" s="14"/>
    </row>
    <row r="13" spans="2:10" s="100" customFormat="1" ht="14.1" hidden="1" customHeight="1" outlineLevel="1" x14ac:dyDescent="0.25">
      <c r="B13" s="101" t="s">
        <v>294</v>
      </c>
      <c r="C13" s="112">
        <v>1</v>
      </c>
      <c r="D13" s="115">
        <f>+C13/'Q1'!$C13*100</f>
        <v>100</v>
      </c>
      <c r="E13" s="112" t="s">
        <v>100</v>
      </c>
      <c r="F13" s="158" t="s">
        <v>100</v>
      </c>
      <c r="G13" s="112" t="s">
        <v>100</v>
      </c>
      <c r="H13" s="158" t="s">
        <v>100</v>
      </c>
      <c r="I13" s="14"/>
    </row>
    <row r="14" spans="2:10" s="100" customFormat="1" ht="14.1" hidden="1" customHeight="1" outlineLevel="1" x14ac:dyDescent="0.25">
      <c r="B14" s="101" t="s">
        <v>295</v>
      </c>
      <c r="C14" s="112">
        <v>329</v>
      </c>
      <c r="D14" s="115">
        <f>+C14/'Q1'!$C14*100</f>
        <v>22.831367106176266</v>
      </c>
      <c r="E14" s="112">
        <v>13</v>
      </c>
      <c r="F14" s="115">
        <f>+E14/'Q1'!$C14*100</f>
        <v>0.90215128383067322</v>
      </c>
      <c r="G14" s="112">
        <v>9</v>
      </c>
      <c r="H14" s="115">
        <f>+G14/'Q1'!$C14*100</f>
        <v>0.62456627342123527</v>
      </c>
      <c r="I14" s="14"/>
    </row>
    <row r="15" spans="2:10" s="100" customFormat="1" ht="14.1" hidden="1" customHeight="1" outlineLevel="1" x14ac:dyDescent="0.25">
      <c r="B15" s="101" t="s">
        <v>296</v>
      </c>
      <c r="C15" s="112">
        <v>483</v>
      </c>
      <c r="D15" s="115">
        <f>+C15/'Q1'!$C15*100</f>
        <v>15.862068965517242</v>
      </c>
      <c r="E15" s="112">
        <v>38</v>
      </c>
      <c r="F15" s="115">
        <f>+E15/'Q1'!$C15*100</f>
        <v>1.2479474548440066</v>
      </c>
      <c r="G15" s="112">
        <v>11</v>
      </c>
      <c r="H15" s="115">
        <f>+G15/'Q1'!$C15*100</f>
        <v>0.36124794745484401</v>
      </c>
      <c r="I15" s="14"/>
    </row>
    <row r="16" spans="2:10" s="100" customFormat="1" ht="14.1" hidden="1" customHeight="1" outlineLevel="1" x14ac:dyDescent="0.25">
      <c r="B16" s="101" t="s">
        <v>297</v>
      </c>
      <c r="C16" s="112">
        <v>267</v>
      </c>
      <c r="D16" s="115">
        <f>+C16/'Q1'!$C16*100</f>
        <v>18.606271777003482</v>
      </c>
      <c r="E16" s="112">
        <v>15</v>
      </c>
      <c r="F16" s="115">
        <f>+E16/'Q1'!$C16*100</f>
        <v>1.0452961672473868</v>
      </c>
      <c r="G16" s="112">
        <v>4</v>
      </c>
      <c r="H16" s="115">
        <f>+G16/'Q1'!$C16*100</f>
        <v>0.27874564459930312</v>
      </c>
      <c r="I16" s="14"/>
    </row>
    <row r="17" spans="2:9" s="100" customFormat="1" ht="14.1" hidden="1" customHeight="1" outlineLevel="1" x14ac:dyDescent="0.25">
      <c r="B17" s="101" t="s">
        <v>298</v>
      </c>
      <c r="C17" s="112">
        <v>420</v>
      </c>
      <c r="D17" s="115">
        <f>+C17/'Q1'!$C17*100</f>
        <v>21.461420541645378</v>
      </c>
      <c r="E17" s="112">
        <v>16</v>
      </c>
      <c r="F17" s="115">
        <f>+E17/'Q1'!$C17*100</f>
        <v>0.81757792539601437</v>
      </c>
      <c r="G17" s="112">
        <v>13</v>
      </c>
      <c r="H17" s="115">
        <f>+G17/'Q1'!$C17*100</f>
        <v>0.66428206438426163</v>
      </c>
      <c r="I17" s="14"/>
    </row>
    <row r="18" spans="2:9" s="100" customFormat="1" ht="14.1" hidden="1" customHeight="1" outlineLevel="1" x14ac:dyDescent="0.25">
      <c r="B18" s="101" t="s">
        <v>299</v>
      </c>
      <c r="C18" s="112">
        <v>139</v>
      </c>
      <c r="D18" s="115">
        <f>+C18/'Q1'!$C18*100</f>
        <v>44.408945686900957</v>
      </c>
      <c r="E18" s="112">
        <v>4</v>
      </c>
      <c r="F18" s="115">
        <f>+E18/'Q1'!$C18*100</f>
        <v>1.2779552715654952</v>
      </c>
      <c r="G18" s="112">
        <v>2</v>
      </c>
      <c r="H18" s="115">
        <f>+G18/'Q1'!$C18*100</f>
        <v>0.63897763578274758</v>
      </c>
      <c r="I18" s="14"/>
    </row>
    <row r="19" spans="2:9" s="100" customFormat="1" ht="14.1" hidden="1" customHeight="1" outlineLevel="1" x14ac:dyDescent="0.25">
      <c r="B19" s="101" t="s">
        <v>300</v>
      </c>
      <c r="C19" s="112">
        <v>206</v>
      </c>
      <c r="D19" s="115">
        <f>+C19/'Q1'!$C19*100</f>
        <v>20.892494929006087</v>
      </c>
      <c r="E19" s="112">
        <v>12</v>
      </c>
      <c r="F19" s="115">
        <f>+E19/'Q1'!$C19*100</f>
        <v>1.2170385395537524</v>
      </c>
      <c r="G19" s="112">
        <v>6</v>
      </c>
      <c r="H19" s="115">
        <f>+G19/'Q1'!$C19*100</f>
        <v>0.6085192697768762</v>
      </c>
      <c r="I19" s="14"/>
    </row>
    <row r="20" spans="2:9" s="100" customFormat="1" ht="14.1" hidden="1" customHeight="1" outlineLevel="1" x14ac:dyDescent="0.25">
      <c r="B20" s="101" t="s">
        <v>301</v>
      </c>
      <c r="C20" s="112">
        <v>5</v>
      </c>
      <c r="D20" s="115">
        <f>+C20/'Q1'!$C20*100</f>
        <v>45.454545454545453</v>
      </c>
      <c r="E20" s="112">
        <v>1</v>
      </c>
      <c r="F20" s="115">
        <f>+E20/'Q1'!$C20*100</f>
        <v>9.0909090909090917</v>
      </c>
      <c r="G20" s="112" t="s">
        <v>100</v>
      </c>
      <c r="H20" s="158" t="s">
        <v>100</v>
      </c>
      <c r="I20" s="14"/>
    </row>
    <row r="21" spans="2:9" s="100" customFormat="1" ht="14.1" hidden="1" customHeight="1" outlineLevel="1" x14ac:dyDescent="0.25">
      <c r="B21" s="101" t="s">
        <v>302</v>
      </c>
      <c r="C21" s="112">
        <v>223</v>
      </c>
      <c r="D21" s="115">
        <f>+C21/'Q1'!$C21*100</f>
        <v>47.547974413646052</v>
      </c>
      <c r="E21" s="112">
        <v>8</v>
      </c>
      <c r="F21" s="115">
        <f>+E21/'Q1'!$C21*100</f>
        <v>1.7057569296375266</v>
      </c>
      <c r="G21" s="112">
        <v>1</v>
      </c>
      <c r="H21" s="115">
        <f>+G21/'Q1'!$C21*100</f>
        <v>0.21321961620469082</v>
      </c>
      <c r="I21" s="14"/>
    </row>
    <row r="22" spans="2:9" s="100" customFormat="1" ht="14.1" hidden="1" customHeight="1" outlineLevel="1" x14ac:dyDescent="0.25">
      <c r="B22" s="101" t="s">
        <v>303</v>
      </c>
      <c r="C22" s="112">
        <v>73</v>
      </c>
      <c r="D22" s="115">
        <f>+C22/'Q1'!$C22*100</f>
        <v>72.277227722772281</v>
      </c>
      <c r="E22" s="112">
        <v>2</v>
      </c>
      <c r="F22" s="115">
        <f>+E22/'Q1'!$C22*100</f>
        <v>1.9801980198019802</v>
      </c>
      <c r="G22" s="112">
        <v>1</v>
      </c>
      <c r="H22" s="115">
        <f>+G22/'Q1'!$C22*100</f>
        <v>0.99009900990099009</v>
      </c>
      <c r="I22" s="14"/>
    </row>
    <row r="23" spans="2:9" s="100" customFormat="1" ht="14.1" hidden="1" customHeight="1" outlineLevel="1" x14ac:dyDescent="0.25">
      <c r="B23" s="101" t="s">
        <v>304</v>
      </c>
      <c r="C23" s="112">
        <v>321</v>
      </c>
      <c r="D23" s="115">
        <f>+C23/'Q1'!$C23*100</f>
        <v>45.275035260930892</v>
      </c>
      <c r="E23" s="112">
        <v>12</v>
      </c>
      <c r="F23" s="115">
        <f>+E23/'Q1'!$C23*100</f>
        <v>1.692524682651622</v>
      </c>
      <c r="G23" s="112">
        <v>6</v>
      </c>
      <c r="H23" s="115">
        <f>+G23/'Q1'!$C23*100</f>
        <v>0.84626234132581102</v>
      </c>
      <c r="I23" s="14"/>
    </row>
    <row r="24" spans="2:9" s="100" customFormat="1" ht="14.1" hidden="1" customHeight="1" outlineLevel="1" x14ac:dyDescent="0.25">
      <c r="B24" s="101" t="s">
        <v>305</v>
      </c>
      <c r="C24" s="112">
        <v>502</v>
      </c>
      <c r="D24" s="115">
        <f>+C24/'Q1'!$C24*100</f>
        <v>27.223427331887201</v>
      </c>
      <c r="E24" s="112">
        <v>20</v>
      </c>
      <c r="F24" s="115">
        <f>+E24/'Q1'!$C24*100</f>
        <v>1.0845986984815619</v>
      </c>
      <c r="G24" s="112">
        <v>12</v>
      </c>
      <c r="H24" s="115">
        <f>+G24/'Q1'!$C24*100</f>
        <v>0.65075921908893708</v>
      </c>
      <c r="I24" s="14"/>
    </row>
    <row r="25" spans="2:9" s="100" customFormat="1" ht="14.1" hidden="1" customHeight="1" outlineLevel="1" x14ac:dyDescent="0.25">
      <c r="B25" s="101" t="s">
        <v>306</v>
      </c>
      <c r="C25" s="112">
        <v>96</v>
      </c>
      <c r="D25" s="115">
        <f>+C25/'Q1'!$C25*100</f>
        <v>45.283018867924532</v>
      </c>
      <c r="E25" s="112">
        <v>2</v>
      </c>
      <c r="F25" s="115">
        <f>+E25/'Q1'!$C25*100</f>
        <v>0.94339622641509435</v>
      </c>
      <c r="G25" s="112">
        <v>2</v>
      </c>
      <c r="H25" s="115">
        <f>+G25/'Q1'!$C25*100</f>
        <v>0.94339622641509435</v>
      </c>
      <c r="I25" s="14"/>
    </row>
    <row r="26" spans="2:9" s="100" customFormat="1" ht="14.1" hidden="1" customHeight="1" outlineLevel="1" x14ac:dyDescent="0.25">
      <c r="B26" s="101" t="s">
        <v>307</v>
      </c>
      <c r="C26" s="112">
        <v>1377</v>
      </c>
      <c r="D26" s="115">
        <f>+C26/'Q1'!$C26*100</f>
        <v>23.406425293217744</v>
      </c>
      <c r="E26" s="112">
        <v>61</v>
      </c>
      <c r="F26" s="115">
        <f>+E26/'Q1'!$C26*100</f>
        <v>1.0368859425463199</v>
      </c>
      <c r="G26" s="112">
        <v>28</v>
      </c>
      <c r="H26" s="115">
        <f>+G26/'Q1'!$C26*100</f>
        <v>0.47594764575896653</v>
      </c>
      <c r="I26" s="14"/>
    </row>
    <row r="27" spans="2:9" s="100" customFormat="1" ht="14.1" hidden="1" customHeight="1" outlineLevel="1" x14ac:dyDescent="0.25">
      <c r="B27" s="101" t="s">
        <v>308</v>
      </c>
      <c r="C27" s="112">
        <v>72</v>
      </c>
      <c r="D27" s="115">
        <f>+C27/'Q1'!$C27*100</f>
        <v>43.373493975903614</v>
      </c>
      <c r="E27" s="112">
        <v>6</v>
      </c>
      <c r="F27" s="115">
        <f>+E27/'Q1'!$C27*100</f>
        <v>3.6144578313253009</v>
      </c>
      <c r="G27" s="112">
        <v>2</v>
      </c>
      <c r="H27" s="115">
        <f>+G27/'Q1'!$C27*100</f>
        <v>1.2048192771084338</v>
      </c>
      <c r="I27" s="14"/>
    </row>
    <row r="28" spans="2:9" s="100" customFormat="1" ht="14.1" hidden="1" customHeight="1" outlineLevel="1" x14ac:dyDescent="0.25">
      <c r="B28" s="101" t="s">
        <v>309</v>
      </c>
      <c r="C28" s="112">
        <v>140</v>
      </c>
      <c r="D28" s="115">
        <f>+C28/'Q1'!$C28*100</f>
        <v>42.68292682926829</v>
      </c>
      <c r="E28" s="112">
        <v>5</v>
      </c>
      <c r="F28" s="115">
        <f>+E28/'Q1'!$C28*100</f>
        <v>1.524390243902439</v>
      </c>
      <c r="G28" s="112">
        <v>4</v>
      </c>
      <c r="H28" s="115">
        <f>+G28/'Q1'!$C28*100</f>
        <v>1.2195121951219512</v>
      </c>
      <c r="I28" s="14"/>
    </row>
    <row r="29" spans="2:9" s="100" customFormat="1" ht="14.1" hidden="1" customHeight="1" outlineLevel="1" x14ac:dyDescent="0.25">
      <c r="B29" s="101" t="s">
        <v>310</v>
      </c>
      <c r="C29" s="112">
        <v>334</v>
      </c>
      <c r="D29" s="115">
        <f>+C29/'Q1'!$C29*100</f>
        <v>35.760171306209848</v>
      </c>
      <c r="E29" s="112">
        <v>11</v>
      </c>
      <c r="F29" s="115">
        <f>+E29/'Q1'!$C29*100</f>
        <v>1.1777301927194861</v>
      </c>
      <c r="G29" s="112">
        <v>8</v>
      </c>
      <c r="H29" s="115">
        <f>+G29/'Q1'!$C29*100</f>
        <v>0.85653104925053536</v>
      </c>
      <c r="I29" s="14"/>
    </row>
    <row r="30" spans="2:9" s="100" customFormat="1" ht="14.1" hidden="1" customHeight="1" outlineLevel="1" x14ac:dyDescent="0.25">
      <c r="B30" s="101" t="s">
        <v>311</v>
      </c>
      <c r="C30" s="112">
        <v>169</v>
      </c>
      <c r="D30" s="115">
        <f>+C30/'Q1'!$C30*100</f>
        <v>47.740112994350284</v>
      </c>
      <c r="E30" s="112">
        <v>9</v>
      </c>
      <c r="F30" s="115">
        <f>+E30/'Q1'!$C30*100</f>
        <v>2.5423728813559325</v>
      </c>
      <c r="G30" s="112">
        <v>3</v>
      </c>
      <c r="H30" s="115">
        <f>+G30/'Q1'!$C30*100</f>
        <v>0.84745762711864403</v>
      </c>
      <c r="I30" s="14"/>
    </row>
    <row r="31" spans="2:9" s="100" customFormat="1" ht="14.1" hidden="1" customHeight="1" outlineLevel="1" x14ac:dyDescent="0.25">
      <c r="B31" s="101" t="s">
        <v>312</v>
      </c>
      <c r="C31" s="112">
        <v>61</v>
      </c>
      <c r="D31" s="115">
        <f>+C31/'Q1'!$C31*100</f>
        <v>39.869281045751634</v>
      </c>
      <c r="E31" s="112">
        <v>4</v>
      </c>
      <c r="F31" s="115">
        <f>+E31/'Q1'!$C31*100</f>
        <v>2.6143790849673203</v>
      </c>
      <c r="G31" s="112">
        <v>1</v>
      </c>
      <c r="H31" s="115">
        <f>+G31/'Q1'!$C31*100</f>
        <v>0.65359477124183007</v>
      </c>
      <c r="I31" s="14"/>
    </row>
    <row r="32" spans="2:9" s="100" customFormat="1" ht="14.1" hidden="1" customHeight="1" outlineLevel="1" x14ac:dyDescent="0.25">
      <c r="B32" s="101" t="s">
        <v>313</v>
      </c>
      <c r="C32" s="112">
        <v>330</v>
      </c>
      <c r="D32" s="115">
        <f>+C32/'Q1'!$C32*100</f>
        <v>14.048531289910601</v>
      </c>
      <c r="E32" s="112">
        <v>16</v>
      </c>
      <c r="F32" s="115">
        <f>+E32/'Q1'!$C32*100</f>
        <v>0.68114091102596852</v>
      </c>
      <c r="G32" s="112">
        <v>6</v>
      </c>
      <c r="H32" s="115">
        <f>+G32/'Q1'!$C32*100</f>
        <v>0.2554278416347382</v>
      </c>
      <c r="I32" s="14"/>
    </row>
    <row r="33" spans="2:9" s="100" customFormat="1" ht="14.1" hidden="1" customHeight="1" outlineLevel="1" x14ac:dyDescent="0.25">
      <c r="B33" s="101" t="s">
        <v>314</v>
      </c>
      <c r="C33" s="112">
        <v>194</v>
      </c>
      <c r="D33" s="115">
        <f>+C33/'Q1'!$C33*100</f>
        <v>19.400000000000002</v>
      </c>
      <c r="E33" s="112">
        <v>13</v>
      </c>
      <c r="F33" s="115">
        <f>+E33/'Q1'!$C33*100</f>
        <v>1.3</v>
      </c>
      <c r="G33" s="112">
        <v>9</v>
      </c>
      <c r="H33" s="115">
        <f>+G33/'Q1'!$C33*100</f>
        <v>0.89999999999999991</v>
      </c>
      <c r="I33" s="14"/>
    </row>
    <row r="34" spans="2:9" s="100" customFormat="1" ht="14.1" hidden="1" customHeight="1" outlineLevel="1" x14ac:dyDescent="0.25">
      <c r="B34" s="101" t="s">
        <v>315</v>
      </c>
      <c r="C34" s="112">
        <v>327</v>
      </c>
      <c r="D34" s="115">
        <f>+C34/'Q1'!$C34*100</f>
        <v>21.056020605280104</v>
      </c>
      <c r="E34" s="112">
        <v>16</v>
      </c>
      <c r="F34" s="115">
        <f>+E34/'Q1'!$C34*100</f>
        <v>1.0302640051513201</v>
      </c>
      <c r="G34" s="112">
        <v>11</v>
      </c>
      <c r="H34" s="115">
        <f>+G34/'Q1'!$C34*100</f>
        <v>0.70830650354153257</v>
      </c>
      <c r="I34" s="14"/>
    </row>
    <row r="35" spans="2:9" ht="14.1" customHeight="1" collapsed="1" x14ac:dyDescent="0.2">
      <c r="B35" s="102" t="s">
        <v>57</v>
      </c>
      <c r="C35" s="14">
        <v>106</v>
      </c>
      <c r="D35" s="32">
        <f>+C35/'Q1'!$C35*100</f>
        <v>46.086956521739133</v>
      </c>
      <c r="E35" s="14">
        <v>1</v>
      </c>
      <c r="F35" s="32">
        <f>+E35/'Q1'!$C35*100</f>
        <v>0.43478260869565216</v>
      </c>
      <c r="G35" s="14">
        <v>1</v>
      </c>
      <c r="H35" s="32">
        <f>+G35/'Q1'!$C35*100</f>
        <v>0.43478260869565216</v>
      </c>
    </row>
    <row r="36" spans="2:9" ht="14.1" customHeight="1" x14ac:dyDescent="0.2">
      <c r="B36" s="102" t="s">
        <v>58</v>
      </c>
      <c r="C36" s="14">
        <v>290</v>
      </c>
      <c r="D36" s="32">
        <f>+C36/'Q1'!$C36*100</f>
        <v>46.325878594249204</v>
      </c>
      <c r="E36" s="14">
        <v>6</v>
      </c>
      <c r="F36" s="32">
        <f>+E36/'Q1'!$C36*100</f>
        <v>0.95846645367412142</v>
      </c>
      <c r="G36" s="14">
        <v>4</v>
      </c>
      <c r="H36" s="32">
        <f>+G36/'Q1'!$C36*100</f>
        <v>0.63897763578274758</v>
      </c>
    </row>
    <row r="37" spans="2:9" ht="14.1" customHeight="1" x14ac:dyDescent="0.2">
      <c r="B37" s="104" t="s">
        <v>49</v>
      </c>
      <c r="C37" s="14">
        <v>4415</v>
      </c>
      <c r="D37" s="32">
        <f>+C37/'Q1'!$C37*100</f>
        <v>13.541283278125382</v>
      </c>
      <c r="E37" s="14">
        <v>218</v>
      </c>
      <c r="F37" s="32">
        <f>+E37/'Q1'!$C37*100</f>
        <v>0.66862961599803705</v>
      </c>
      <c r="G37" s="14">
        <v>127</v>
      </c>
      <c r="H37" s="32">
        <f>+G37/'Q1'!$C37*100</f>
        <v>0.38952275794381058</v>
      </c>
    </row>
    <row r="38" spans="2:9" ht="14.1" customHeight="1" x14ac:dyDescent="0.2">
      <c r="B38" s="102" t="s">
        <v>50</v>
      </c>
      <c r="C38" s="14">
        <f>+C39+C40+C41</f>
        <v>10820</v>
      </c>
      <c r="D38" s="32">
        <f>+C38/'Q1'!$C38*100</f>
        <v>16.728250954685304</v>
      </c>
      <c r="E38" s="14">
        <f>+E39+E40+E41</f>
        <v>476</v>
      </c>
      <c r="F38" s="32">
        <f>+E38/'Q1'!$C38*100</f>
        <v>0.73591935808042541</v>
      </c>
      <c r="G38" s="14">
        <f>+G39+G40+G41</f>
        <v>274</v>
      </c>
      <c r="H38" s="32">
        <f>+G38/'Q1'!$C38*100</f>
        <v>0.42361744561772391</v>
      </c>
    </row>
    <row r="39" spans="2:9" ht="14.1" hidden="1" customHeight="1" outlineLevel="1" x14ac:dyDescent="0.2">
      <c r="B39" s="101" t="s">
        <v>316</v>
      </c>
      <c r="C39" s="116">
        <v>1874</v>
      </c>
      <c r="D39" s="115">
        <f>+C39/'Q1'!$C39*100</f>
        <v>15.527384207473693</v>
      </c>
      <c r="E39" s="116">
        <v>79</v>
      </c>
      <c r="F39" s="115">
        <f>+E39/'Q1'!$C39*100</f>
        <v>0.65456955837269037</v>
      </c>
      <c r="G39" s="116">
        <v>66</v>
      </c>
      <c r="H39" s="115">
        <f>+G39/'Q1'!$C39*100</f>
        <v>0.54685558041262738</v>
      </c>
    </row>
    <row r="40" spans="2:9" ht="14.1" hidden="1" customHeight="1" outlineLevel="1" x14ac:dyDescent="0.2">
      <c r="B40" s="101" t="s">
        <v>317</v>
      </c>
      <c r="C40" s="116">
        <v>3782</v>
      </c>
      <c r="D40" s="115">
        <f>+C40/'Q1'!$C40*100</f>
        <v>20.525344621730163</v>
      </c>
      <c r="E40" s="116">
        <v>162</v>
      </c>
      <c r="F40" s="115">
        <f>+E40/'Q1'!$C40*100</f>
        <v>0.87919244545750574</v>
      </c>
      <c r="G40" s="116">
        <v>79</v>
      </c>
      <c r="H40" s="115">
        <f>+G40/'Q1'!$C40*100</f>
        <v>0.42874199500705523</v>
      </c>
    </row>
    <row r="41" spans="2:9" ht="14.1" hidden="1" customHeight="1" outlineLevel="1" x14ac:dyDescent="0.2">
      <c r="B41" s="101" t="s">
        <v>318</v>
      </c>
      <c r="C41" s="116">
        <v>5164</v>
      </c>
      <c r="D41" s="115">
        <f>+C41/'Q1'!$C41*100</f>
        <v>15.105598783127597</v>
      </c>
      <c r="E41" s="116">
        <v>235</v>
      </c>
      <c r="F41" s="115">
        <f>+E41/'Q1'!$C41*100</f>
        <v>0.68741590124612417</v>
      </c>
      <c r="G41" s="116">
        <v>129</v>
      </c>
      <c r="H41" s="115">
        <f>+G41/'Q1'!$C41*100</f>
        <v>0.37734745217340432</v>
      </c>
    </row>
    <row r="42" spans="2:9" ht="14.1" customHeight="1" collapsed="1" x14ac:dyDescent="0.2">
      <c r="B42" s="104" t="s">
        <v>51</v>
      </c>
      <c r="C42" s="14">
        <v>1743</v>
      </c>
      <c r="D42" s="32">
        <f>+C42/'Q1'!$C42*100</f>
        <v>18.360897503423576</v>
      </c>
      <c r="E42" s="14">
        <v>60</v>
      </c>
      <c r="F42" s="32">
        <v>0.72415329768270942</v>
      </c>
      <c r="G42" s="14">
        <v>41</v>
      </c>
      <c r="H42" s="32">
        <v>0.59046345811051693</v>
      </c>
    </row>
    <row r="43" spans="2:9" ht="14.1" customHeight="1" x14ac:dyDescent="0.2">
      <c r="B43" s="104" t="s">
        <v>52</v>
      </c>
      <c r="C43" s="14">
        <v>3642</v>
      </c>
      <c r="D43" s="32">
        <f>+C43/'Q1'!$C43*100</f>
        <v>10.728804571967242</v>
      </c>
      <c r="E43" s="14">
        <v>210</v>
      </c>
      <c r="F43" s="32">
        <v>1.7241532976827101</v>
      </c>
      <c r="G43" s="14">
        <v>129</v>
      </c>
      <c r="H43" s="32">
        <v>1.5904634581105199</v>
      </c>
    </row>
    <row r="44" spans="2:9" ht="14.1" customHeight="1" x14ac:dyDescent="0.2">
      <c r="B44" s="104" t="s">
        <v>61</v>
      </c>
      <c r="C44" s="14">
        <v>1419</v>
      </c>
      <c r="D44" s="32">
        <f>+C44/'Q1'!$C44*100</f>
        <v>24.277159965782722</v>
      </c>
      <c r="E44" s="14">
        <v>96</v>
      </c>
      <c r="F44" s="32">
        <v>2.7241532976827099</v>
      </c>
      <c r="G44" s="14">
        <v>42</v>
      </c>
      <c r="H44" s="32">
        <v>2.5904634581105199</v>
      </c>
    </row>
    <row r="45" spans="2:9" ht="14.1" customHeight="1" x14ac:dyDescent="0.2">
      <c r="B45" s="104" t="s">
        <v>60</v>
      </c>
      <c r="C45" s="14">
        <v>1026</v>
      </c>
      <c r="D45" s="32">
        <f>+C45/'Q1'!$C45*100</f>
        <v>30.499405469678955</v>
      </c>
      <c r="E45" s="14">
        <v>27</v>
      </c>
      <c r="F45" s="32">
        <v>3.7241532976827099</v>
      </c>
      <c r="G45" s="14">
        <v>15</v>
      </c>
      <c r="H45" s="32">
        <v>3.5904634581105199</v>
      </c>
    </row>
    <row r="46" spans="2:9" ht="14.1" customHeight="1" x14ac:dyDescent="0.2">
      <c r="B46" s="104" t="s">
        <v>59</v>
      </c>
      <c r="C46" s="14">
        <v>1071</v>
      </c>
      <c r="D46" s="32">
        <f>+C46/'Q1'!$C46*100</f>
        <v>11.137687188019967</v>
      </c>
      <c r="E46" s="14">
        <v>70</v>
      </c>
      <c r="F46" s="32">
        <v>4.7241532976827099</v>
      </c>
      <c r="G46" s="14">
        <v>35</v>
      </c>
      <c r="H46" s="32">
        <v>4.5904634581105199</v>
      </c>
    </row>
    <row r="47" spans="2:9" ht="14.1" customHeight="1" x14ac:dyDescent="0.2">
      <c r="B47" s="104" t="s">
        <v>62</v>
      </c>
      <c r="C47" s="14">
        <v>5419</v>
      </c>
      <c r="D47" s="32">
        <f>+C47/'Q1'!$C47*100</f>
        <v>23.679265894690847</v>
      </c>
      <c r="E47" s="14">
        <v>198</v>
      </c>
      <c r="F47" s="32">
        <v>5.7241532976827099</v>
      </c>
      <c r="G47" s="14">
        <v>155</v>
      </c>
      <c r="H47" s="32">
        <v>5.5904634581105199</v>
      </c>
    </row>
    <row r="48" spans="2:9" ht="14.1" customHeight="1" x14ac:dyDescent="0.2">
      <c r="B48" s="104" t="s">
        <v>63</v>
      </c>
      <c r="C48" s="14">
        <v>1549</v>
      </c>
      <c r="D48" s="32">
        <f>+C48/'Q1'!$C48*100</f>
        <v>19.055234346168039</v>
      </c>
      <c r="E48" s="14">
        <v>73</v>
      </c>
      <c r="F48" s="32">
        <v>6.7241532976827099</v>
      </c>
      <c r="G48" s="14">
        <v>46</v>
      </c>
      <c r="H48" s="32">
        <v>6.5904634581105199</v>
      </c>
    </row>
    <row r="49" spans="2:8" ht="14.1" customHeight="1" x14ac:dyDescent="0.2">
      <c r="B49" s="104" t="s">
        <v>69</v>
      </c>
      <c r="C49" s="14">
        <v>190</v>
      </c>
      <c r="D49" s="32">
        <f>+C49/'Q1'!$C49*100</f>
        <v>35.447761194029852</v>
      </c>
      <c r="E49" s="14">
        <v>4</v>
      </c>
      <c r="F49" s="32">
        <v>7.7241532976827099</v>
      </c>
      <c r="G49" s="14" t="s">
        <v>100</v>
      </c>
      <c r="H49" s="32">
        <v>7.5904634581105199</v>
      </c>
    </row>
    <row r="50" spans="2:8" ht="14.1" customHeight="1" x14ac:dyDescent="0.2">
      <c r="B50" s="104" t="s">
        <v>64</v>
      </c>
      <c r="C50" s="14">
        <v>902</v>
      </c>
      <c r="D50" s="32">
        <f>+C50/'Q1'!$C50*100</f>
        <v>24.889624724061811</v>
      </c>
      <c r="E50" s="14">
        <v>33</v>
      </c>
      <c r="F50" s="32">
        <v>8.7241532976827099</v>
      </c>
      <c r="G50" s="14">
        <v>23</v>
      </c>
      <c r="H50" s="32">
        <v>8.5904634581105199</v>
      </c>
    </row>
    <row r="51" spans="2:8" ht="14.1" customHeight="1" x14ac:dyDescent="0.2">
      <c r="B51" s="104" t="s">
        <v>65</v>
      </c>
      <c r="C51" s="14">
        <v>3878</v>
      </c>
      <c r="D51" s="32">
        <f>+C51/'Q1'!$C51*100</f>
        <v>25.275369875513263</v>
      </c>
      <c r="E51" s="14">
        <v>163</v>
      </c>
      <c r="F51" s="32">
        <v>9.7241532976827099</v>
      </c>
      <c r="G51" s="14">
        <v>120</v>
      </c>
      <c r="H51" s="32">
        <v>9.5904634581105199</v>
      </c>
    </row>
    <row r="52" spans="2:8" ht="14.1" customHeight="1" x14ac:dyDescent="0.2">
      <c r="B52" s="104" t="s">
        <v>66</v>
      </c>
      <c r="C52" s="14">
        <v>548</v>
      </c>
      <c r="D52" s="32">
        <f>+C52/'Q1'!$C52*100</f>
        <v>13.461066077130926</v>
      </c>
      <c r="E52" s="14">
        <v>45</v>
      </c>
      <c r="F52" s="32">
        <v>10.724153297682699</v>
      </c>
      <c r="G52" s="14">
        <v>17</v>
      </c>
      <c r="H52" s="32">
        <v>10.5904634581105</v>
      </c>
    </row>
    <row r="53" spans="2:8" ht="14.1" customHeight="1" x14ac:dyDescent="0.2">
      <c r="B53" s="104" t="s">
        <v>67</v>
      </c>
      <c r="C53" s="14">
        <v>1764</v>
      </c>
      <c r="D53" s="32">
        <f>+C53/'Q1'!$C53*100</f>
        <v>15.819209039548024</v>
      </c>
      <c r="E53" s="14">
        <v>74</v>
      </c>
      <c r="F53" s="32">
        <v>11.724153297682699</v>
      </c>
      <c r="G53" s="14">
        <v>73</v>
      </c>
      <c r="H53" s="32">
        <v>11.5904634581105</v>
      </c>
    </row>
    <row r="54" spans="2:8" ht="14.1" customHeight="1" x14ac:dyDescent="0.2">
      <c r="B54" s="106" t="s">
        <v>68</v>
      </c>
      <c r="C54" s="147">
        <v>4</v>
      </c>
      <c r="D54" s="52">
        <f>+C54/'Q1'!$C54*100</f>
        <v>25</v>
      </c>
      <c r="E54" s="147" t="s">
        <v>100</v>
      </c>
      <c r="F54" s="52">
        <v>12.724153297682699</v>
      </c>
      <c r="G54" s="147" t="s">
        <v>100</v>
      </c>
      <c r="H54" s="52">
        <v>12.5904634581105</v>
      </c>
    </row>
    <row r="55" spans="2:8" ht="14.1" customHeight="1" x14ac:dyDescent="0.2">
      <c r="B55" s="175" t="s">
        <v>240</v>
      </c>
      <c r="C55" s="175"/>
      <c r="D55" s="175"/>
      <c r="E55" s="175"/>
      <c r="F55" s="175"/>
    </row>
    <row r="56" spans="2:8" ht="14.1" customHeight="1" x14ac:dyDescent="0.2">
      <c r="B56" s="110" t="s">
        <v>241</v>
      </c>
      <c r="C56" s="69"/>
      <c r="D56" s="69"/>
      <c r="E56" s="69"/>
      <c r="F56" s="69"/>
    </row>
    <row r="57" spans="2:8" ht="13.5" customHeight="1" x14ac:dyDescent="0.2"/>
  </sheetData>
  <mergeCells count="6">
    <mergeCell ref="B55:F55"/>
    <mergeCell ref="C5:D5"/>
    <mergeCell ref="E5:F5"/>
    <mergeCell ref="G5:H5"/>
    <mergeCell ref="B2:H2"/>
    <mergeCell ref="B3:H3"/>
  </mergeCells>
  <printOptions horizontalCentered="1"/>
  <pageMargins left="0.15748031496062992" right="0.15748031496062992" top="0.78740157480314965" bottom="0" header="0.23622047244094491" footer="0.27559055118110237"/>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57"/>
  <sheetViews>
    <sheetView workbookViewId="0"/>
  </sheetViews>
  <sheetFormatPr defaultColWidth="9.140625" defaultRowHeight="12.75" outlineLevelRow="1" x14ac:dyDescent="0.2"/>
  <cols>
    <col min="1" max="1" width="4.42578125" style="1" customWidth="1"/>
    <col min="2" max="2" width="58.85546875" style="103" customWidth="1"/>
    <col min="3" max="3" width="8" style="3" customWidth="1"/>
    <col min="4" max="4" width="8.28515625" style="3" customWidth="1"/>
    <col min="5" max="5" width="8.5703125" style="3" customWidth="1"/>
    <col min="6" max="6" width="8.140625" style="3" customWidth="1"/>
    <col min="7" max="7" width="8.5703125" style="3" customWidth="1"/>
    <col min="8" max="8" width="10.5703125" style="1" customWidth="1"/>
    <col min="9" max="221" width="9.140625" style="1"/>
    <col min="222" max="222" width="51.140625" style="1" customWidth="1"/>
    <col min="223" max="230" width="9.7109375" style="1" customWidth="1"/>
    <col min="231" max="477" width="9.140625" style="1"/>
    <col min="478" max="478" width="51.140625" style="1" customWidth="1"/>
    <col min="479" max="486" width="9.7109375" style="1" customWidth="1"/>
    <col min="487" max="733" width="9.140625" style="1"/>
    <col min="734" max="734" width="51.140625" style="1" customWidth="1"/>
    <col min="735" max="742" width="9.7109375" style="1" customWidth="1"/>
    <col min="743" max="989" width="9.140625" style="1"/>
    <col min="990" max="990" width="51.140625" style="1" customWidth="1"/>
    <col min="991" max="998" width="9.7109375" style="1" customWidth="1"/>
    <col min="999" max="1245" width="9.140625" style="1"/>
    <col min="1246" max="1246" width="51.140625" style="1" customWidth="1"/>
    <col min="1247" max="1254" width="9.7109375" style="1" customWidth="1"/>
    <col min="1255" max="1501" width="9.140625" style="1"/>
    <col min="1502" max="1502" width="51.140625" style="1" customWidth="1"/>
    <col min="1503" max="1510" width="9.7109375" style="1" customWidth="1"/>
    <col min="1511" max="1757" width="9.140625" style="1"/>
    <col min="1758" max="1758" width="51.140625" style="1" customWidth="1"/>
    <col min="1759" max="1766" width="9.7109375" style="1" customWidth="1"/>
    <col min="1767" max="2013" width="9.140625" style="1"/>
    <col min="2014" max="2014" width="51.140625" style="1" customWidth="1"/>
    <col min="2015" max="2022" width="9.7109375" style="1" customWidth="1"/>
    <col min="2023" max="2269" width="9.140625" style="1"/>
    <col min="2270" max="2270" width="51.140625" style="1" customWidth="1"/>
    <col min="2271" max="2278" width="9.7109375" style="1" customWidth="1"/>
    <col min="2279" max="2525" width="9.140625" style="1"/>
    <col min="2526" max="2526" width="51.140625" style="1" customWidth="1"/>
    <col min="2527" max="2534" width="9.7109375" style="1" customWidth="1"/>
    <col min="2535" max="2781" width="9.140625" style="1"/>
    <col min="2782" max="2782" width="51.140625" style="1" customWidth="1"/>
    <col min="2783" max="2790" width="9.7109375" style="1" customWidth="1"/>
    <col min="2791" max="3037" width="9.140625" style="1"/>
    <col min="3038" max="3038" width="51.140625" style="1" customWidth="1"/>
    <col min="3039" max="3046" width="9.7109375" style="1" customWidth="1"/>
    <col min="3047" max="3293" width="9.140625" style="1"/>
    <col min="3294" max="3294" width="51.140625" style="1" customWidth="1"/>
    <col min="3295" max="3302" width="9.7109375" style="1" customWidth="1"/>
    <col min="3303" max="3549" width="9.140625" style="1"/>
    <col min="3550" max="3550" width="51.140625" style="1" customWidth="1"/>
    <col min="3551" max="3558" width="9.7109375" style="1" customWidth="1"/>
    <col min="3559" max="3805" width="9.140625" style="1"/>
    <col min="3806" max="3806" width="51.140625" style="1" customWidth="1"/>
    <col min="3807" max="3814" width="9.7109375" style="1" customWidth="1"/>
    <col min="3815" max="4061" width="9.140625" style="1"/>
    <col min="4062" max="4062" width="51.140625" style="1" customWidth="1"/>
    <col min="4063" max="4070" width="9.7109375" style="1" customWidth="1"/>
    <col min="4071" max="4317" width="9.140625" style="1"/>
    <col min="4318" max="4318" width="51.140625" style="1" customWidth="1"/>
    <col min="4319" max="4326" width="9.7109375" style="1" customWidth="1"/>
    <col min="4327" max="4573" width="9.140625" style="1"/>
    <col min="4574" max="4574" width="51.140625" style="1" customWidth="1"/>
    <col min="4575" max="4582" width="9.7109375" style="1" customWidth="1"/>
    <col min="4583" max="4829" width="9.140625" style="1"/>
    <col min="4830" max="4830" width="51.140625" style="1" customWidth="1"/>
    <col min="4831" max="4838" width="9.7109375" style="1" customWidth="1"/>
    <col min="4839" max="5085" width="9.140625" style="1"/>
    <col min="5086" max="5086" width="51.140625" style="1" customWidth="1"/>
    <col min="5087" max="5094" width="9.7109375" style="1" customWidth="1"/>
    <col min="5095" max="5341" width="9.140625" style="1"/>
    <col min="5342" max="5342" width="51.140625" style="1" customWidth="1"/>
    <col min="5343" max="5350" width="9.7109375" style="1" customWidth="1"/>
    <col min="5351" max="5597" width="9.140625" style="1"/>
    <col min="5598" max="5598" width="51.140625" style="1" customWidth="1"/>
    <col min="5599" max="5606" width="9.7109375" style="1" customWidth="1"/>
    <col min="5607" max="5853" width="9.140625" style="1"/>
    <col min="5854" max="5854" width="51.140625" style="1" customWidth="1"/>
    <col min="5855" max="5862" width="9.7109375" style="1" customWidth="1"/>
    <col min="5863" max="6109" width="9.140625" style="1"/>
    <col min="6110" max="6110" width="51.140625" style="1" customWidth="1"/>
    <col min="6111" max="6118" width="9.7109375" style="1" customWidth="1"/>
    <col min="6119" max="6365" width="9.140625" style="1"/>
    <col min="6366" max="6366" width="51.140625" style="1" customWidth="1"/>
    <col min="6367" max="6374" width="9.7109375" style="1" customWidth="1"/>
    <col min="6375" max="6621" width="9.140625" style="1"/>
    <col min="6622" max="6622" width="51.140625" style="1" customWidth="1"/>
    <col min="6623" max="6630" width="9.7109375" style="1" customWidth="1"/>
    <col min="6631" max="6877" width="9.140625" style="1"/>
    <col min="6878" max="6878" width="51.140625" style="1" customWidth="1"/>
    <col min="6879" max="6886" width="9.7109375" style="1" customWidth="1"/>
    <col min="6887" max="7133" width="9.140625" style="1"/>
    <col min="7134" max="7134" width="51.140625" style="1" customWidth="1"/>
    <col min="7135" max="7142" width="9.7109375" style="1" customWidth="1"/>
    <col min="7143" max="7389" width="9.140625" style="1"/>
    <col min="7390" max="7390" width="51.140625" style="1" customWidth="1"/>
    <col min="7391" max="7398" width="9.7109375" style="1" customWidth="1"/>
    <col min="7399" max="7645" width="9.140625" style="1"/>
    <col min="7646" max="7646" width="51.140625" style="1" customWidth="1"/>
    <col min="7647" max="7654" width="9.7109375" style="1" customWidth="1"/>
    <col min="7655" max="7901" width="9.140625" style="1"/>
    <col min="7902" max="7902" width="51.140625" style="1" customWidth="1"/>
    <col min="7903" max="7910" width="9.7109375" style="1" customWidth="1"/>
    <col min="7911" max="8157" width="9.140625" style="1"/>
    <col min="8158" max="8158" width="51.140625" style="1" customWidth="1"/>
    <col min="8159" max="8166" width="9.7109375" style="1" customWidth="1"/>
    <col min="8167" max="8413" width="9.140625" style="1"/>
    <col min="8414" max="8414" width="51.140625" style="1" customWidth="1"/>
    <col min="8415" max="8422" width="9.7109375" style="1" customWidth="1"/>
    <col min="8423" max="8669" width="9.140625" style="1"/>
    <col min="8670" max="8670" width="51.140625" style="1" customWidth="1"/>
    <col min="8671" max="8678" width="9.7109375" style="1" customWidth="1"/>
    <col min="8679" max="8925" width="9.140625" style="1"/>
    <col min="8926" max="8926" width="51.140625" style="1" customWidth="1"/>
    <col min="8927" max="8934" width="9.7109375" style="1" customWidth="1"/>
    <col min="8935" max="9181" width="9.140625" style="1"/>
    <col min="9182" max="9182" width="51.140625" style="1" customWidth="1"/>
    <col min="9183" max="9190" width="9.7109375" style="1" customWidth="1"/>
    <col min="9191" max="9437" width="9.140625" style="1"/>
    <col min="9438" max="9438" width="51.140625" style="1" customWidth="1"/>
    <col min="9439" max="9446" width="9.7109375" style="1" customWidth="1"/>
    <col min="9447" max="9693" width="9.140625" style="1"/>
    <col min="9694" max="9694" width="51.140625" style="1" customWidth="1"/>
    <col min="9695" max="9702" width="9.7109375" style="1" customWidth="1"/>
    <col min="9703" max="9949" width="9.140625" style="1"/>
    <col min="9950" max="9950" width="51.140625" style="1" customWidth="1"/>
    <col min="9951" max="9958" width="9.7109375" style="1" customWidth="1"/>
    <col min="9959" max="10205" width="9.140625" style="1"/>
    <col min="10206" max="10206" width="51.140625" style="1" customWidth="1"/>
    <col min="10207" max="10214" width="9.7109375" style="1" customWidth="1"/>
    <col min="10215" max="10461" width="9.140625" style="1"/>
    <col min="10462" max="10462" width="51.140625" style="1" customWidth="1"/>
    <col min="10463" max="10470" width="9.7109375" style="1" customWidth="1"/>
    <col min="10471" max="10717" width="9.140625" style="1"/>
    <col min="10718" max="10718" width="51.140625" style="1" customWidth="1"/>
    <col min="10719" max="10726" width="9.7109375" style="1" customWidth="1"/>
    <col min="10727" max="10973" width="9.140625" style="1"/>
    <col min="10974" max="10974" width="51.140625" style="1" customWidth="1"/>
    <col min="10975" max="10982" width="9.7109375" style="1" customWidth="1"/>
    <col min="10983" max="11229" width="9.140625" style="1"/>
    <col min="11230" max="11230" width="51.140625" style="1" customWidth="1"/>
    <col min="11231" max="11238" width="9.7109375" style="1" customWidth="1"/>
    <col min="11239" max="11485" width="9.140625" style="1"/>
    <col min="11486" max="11486" width="51.140625" style="1" customWidth="1"/>
    <col min="11487" max="11494" width="9.7109375" style="1" customWidth="1"/>
    <col min="11495" max="11741" width="9.140625" style="1"/>
    <col min="11742" max="11742" width="51.140625" style="1" customWidth="1"/>
    <col min="11743" max="11750" width="9.7109375" style="1" customWidth="1"/>
    <col min="11751" max="11997" width="9.140625" style="1"/>
    <col min="11998" max="11998" width="51.140625" style="1" customWidth="1"/>
    <col min="11999" max="12006" width="9.7109375" style="1" customWidth="1"/>
    <col min="12007" max="12253" width="9.140625" style="1"/>
    <col min="12254" max="12254" width="51.140625" style="1" customWidth="1"/>
    <col min="12255" max="12262" width="9.7109375" style="1" customWidth="1"/>
    <col min="12263" max="12509" width="9.140625" style="1"/>
    <col min="12510" max="12510" width="51.140625" style="1" customWidth="1"/>
    <col min="12511" max="12518" width="9.7109375" style="1" customWidth="1"/>
    <col min="12519" max="12765" width="9.140625" style="1"/>
    <col min="12766" max="12766" width="51.140625" style="1" customWidth="1"/>
    <col min="12767" max="12774" width="9.7109375" style="1" customWidth="1"/>
    <col min="12775" max="13021" width="9.140625" style="1"/>
    <col min="13022" max="13022" width="51.140625" style="1" customWidth="1"/>
    <col min="13023" max="13030" width="9.7109375" style="1" customWidth="1"/>
    <col min="13031" max="13277" width="9.140625" style="1"/>
    <col min="13278" max="13278" width="51.140625" style="1" customWidth="1"/>
    <col min="13279" max="13286" width="9.7109375" style="1" customWidth="1"/>
    <col min="13287" max="13533" width="9.140625" style="1"/>
    <col min="13534" max="13534" width="51.140625" style="1" customWidth="1"/>
    <col min="13535" max="13542" width="9.7109375" style="1" customWidth="1"/>
    <col min="13543" max="13789" width="9.140625" style="1"/>
    <col min="13790" max="13790" width="51.140625" style="1" customWidth="1"/>
    <col min="13791" max="13798" width="9.7109375" style="1" customWidth="1"/>
    <col min="13799" max="14045" width="9.140625" style="1"/>
    <col min="14046" max="14046" width="51.140625" style="1" customWidth="1"/>
    <col min="14047" max="14054" width="9.7109375" style="1" customWidth="1"/>
    <col min="14055" max="14301" width="9.140625" style="1"/>
    <col min="14302" max="14302" width="51.140625" style="1" customWidth="1"/>
    <col min="14303" max="14310" width="9.7109375" style="1" customWidth="1"/>
    <col min="14311" max="14557" width="9.140625" style="1"/>
    <col min="14558" max="14558" width="51.140625" style="1" customWidth="1"/>
    <col min="14559" max="14566" width="9.7109375" style="1" customWidth="1"/>
    <col min="14567" max="14813" width="9.140625" style="1"/>
    <col min="14814" max="14814" width="51.140625" style="1" customWidth="1"/>
    <col min="14815" max="14822" width="9.7109375" style="1" customWidth="1"/>
    <col min="14823" max="15069" width="9.140625" style="1"/>
    <col min="15070" max="15070" width="51.140625" style="1" customWidth="1"/>
    <col min="15071" max="15078" width="9.7109375" style="1" customWidth="1"/>
    <col min="15079" max="15325" width="9.140625" style="1"/>
    <col min="15326" max="15326" width="51.140625" style="1" customWidth="1"/>
    <col min="15327" max="15334" width="9.7109375" style="1" customWidth="1"/>
    <col min="15335" max="15581" width="9.140625" style="1"/>
    <col min="15582" max="15582" width="51.140625" style="1" customWidth="1"/>
    <col min="15583" max="15590" width="9.7109375" style="1" customWidth="1"/>
    <col min="15591" max="15837" width="9.140625" style="1"/>
    <col min="15838" max="15838" width="51.140625" style="1" customWidth="1"/>
    <col min="15839" max="15846" width="9.7109375" style="1" customWidth="1"/>
    <col min="15847" max="16384" width="9.140625" style="1"/>
  </cols>
  <sheetData>
    <row r="1" spans="2:9" ht="15" x14ac:dyDescent="0.2">
      <c r="H1" s="37" t="s">
        <v>161</v>
      </c>
    </row>
    <row r="2" spans="2:9" ht="45.75" customHeight="1" x14ac:dyDescent="0.2">
      <c r="B2" s="168" t="s">
        <v>164</v>
      </c>
      <c r="C2" s="168"/>
      <c r="D2" s="168"/>
      <c r="E2" s="168"/>
      <c r="F2" s="168"/>
      <c r="G2" s="168"/>
      <c r="H2" s="168"/>
    </row>
    <row r="3" spans="2:9" x14ac:dyDescent="0.2">
      <c r="B3" s="169">
        <v>2023</v>
      </c>
      <c r="C3" s="169"/>
      <c r="D3" s="169"/>
      <c r="E3" s="169"/>
      <c r="F3" s="169"/>
      <c r="G3" s="169"/>
      <c r="H3" s="169"/>
    </row>
    <row r="4" spans="2:9" ht="14.25" customHeight="1" x14ac:dyDescent="0.2">
      <c r="B4" s="104" t="s">
        <v>115</v>
      </c>
      <c r="C4" s="11"/>
      <c r="D4" s="11"/>
      <c r="E4" s="11"/>
      <c r="F4" s="11"/>
      <c r="G4" s="11"/>
      <c r="H4" s="10"/>
    </row>
    <row r="5" spans="2:9" ht="14.25" customHeight="1" x14ac:dyDescent="0.2">
      <c r="B5" s="38" t="s">
        <v>76</v>
      </c>
      <c r="C5" s="171" t="s">
        <v>0</v>
      </c>
      <c r="D5" s="170" t="s">
        <v>54</v>
      </c>
      <c r="E5" s="170" t="s">
        <v>44</v>
      </c>
      <c r="F5" s="170" t="s">
        <v>45</v>
      </c>
      <c r="G5" s="170" t="s">
        <v>55</v>
      </c>
      <c r="H5" s="170" t="s">
        <v>56</v>
      </c>
    </row>
    <row r="6" spans="2:9" ht="14.25" customHeight="1" x14ac:dyDescent="0.2">
      <c r="B6" s="105" t="s">
        <v>46</v>
      </c>
      <c r="C6" s="171"/>
      <c r="D6" s="170"/>
      <c r="E6" s="170"/>
      <c r="F6" s="170"/>
      <c r="G6" s="170"/>
      <c r="H6" s="170"/>
    </row>
    <row r="7" spans="2:9" ht="14.1" customHeight="1" x14ac:dyDescent="0.2">
      <c r="B7" s="107" t="s">
        <v>0</v>
      </c>
      <c r="C7" s="56">
        <v>50146</v>
      </c>
      <c r="D7" s="56">
        <v>26773</v>
      </c>
      <c r="E7" s="56">
        <v>16302</v>
      </c>
      <c r="F7" s="56">
        <v>5926</v>
      </c>
      <c r="G7" s="56">
        <v>647</v>
      </c>
      <c r="H7" s="56">
        <v>498</v>
      </c>
    </row>
    <row r="8" spans="2:9" ht="14.1" customHeight="1" x14ac:dyDescent="0.2">
      <c r="B8" s="104" t="s">
        <v>53</v>
      </c>
      <c r="C8" s="59">
        <v>1609</v>
      </c>
      <c r="D8" s="14">
        <v>1109</v>
      </c>
      <c r="E8" s="14">
        <v>396</v>
      </c>
      <c r="F8" s="14">
        <v>91</v>
      </c>
      <c r="G8" s="14">
        <v>9</v>
      </c>
      <c r="H8" s="14">
        <v>4</v>
      </c>
    </row>
    <row r="9" spans="2:9" ht="14.1" customHeight="1" x14ac:dyDescent="0.2">
      <c r="B9" s="104" t="s">
        <v>47</v>
      </c>
      <c r="C9" s="59">
        <v>197</v>
      </c>
      <c r="D9" s="14">
        <v>78</v>
      </c>
      <c r="E9" s="14">
        <v>88</v>
      </c>
      <c r="F9" s="14">
        <v>27</v>
      </c>
      <c r="G9" s="14">
        <v>3</v>
      </c>
      <c r="H9" s="14">
        <v>1</v>
      </c>
    </row>
    <row r="10" spans="2:9" ht="14.1" customHeight="1" x14ac:dyDescent="0.2">
      <c r="B10" s="104" t="s">
        <v>48</v>
      </c>
      <c r="C10" s="59">
        <f>+SUM(C11:C34)</f>
        <v>7488</v>
      </c>
      <c r="D10" s="14">
        <f t="shared" ref="D10:H10" si="0">+SUM(D11:D34)</f>
        <v>2287</v>
      </c>
      <c r="E10" s="14">
        <f t="shared" si="0"/>
        <v>3161</v>
      </c>
      <c r="F10" s="14">
        <f t="shared" si="0"/>
        <v>1729</v>
      </c>
      <c r="G10" s="14">
        <f t="shared" si="0"/>
        <v>196</v>
      </c>
      <c r="H10" s="14">
        <f t="shared" si="0"/>
        <v>115</v>
      </c>
    </row>
    <row r="11" spans="2:9" s="100" customFormat="1" ht="14.1" hidden="1" customHeight="1" outlineLevel="1" x14ac:dyDescent="0.25">
      <c r="B11" s="101" t="s">
        <v>292</v>
      </c>
      <c r="C11" s="111">
        <v>926</v>
      </c>
      <c r="D11" s="112">
        <v>315</v>
      </c>
      <c r="E11" s="112">
        <v>369</v>
      </c>
      <c r="F11" s="112">
        <v>204</v>
      </c>
      <c r="G11" s="112">
        <v>28</v>
      </c>
      <c r="H11" s="112">
        <v>10</v>
      </c>
      <c r="I11" s="14"/>
    </row>
    <row r="12" spans="2:9" s="100" customFormat="1" ht="14.1" hidden="1" customHeight="1" outlineLevel="1" x14ac:dyDescent="0.25">
      <c r="B12" s="101" t="s">
        <v>293</v>
      </c>
      <c r="C12" s="111">
        <v>234</v>
      </c>
      <c r="D12" s="112">
        <v>85</v>
      </c>
      <c r="E12" s="112">
        <v>105</v>
      </c>
      <c r="F12" s="112">
        <v>38</v>
      </c>
      <c r="G12" s="112">
        <v>2</v>
      </c>
      <c r="H12" s="112">
        <v>4</v>
      </c>
      <c r="I12" s="14"/>
    </row>
    <row r="13" spans="2:9" s="100" customFormat="1" ht="14.1" hidden="1" customHeight="1" outlineLevel="1" x14ac:dyDescent="0.25">
      <c r="B13" s="101" t="s">
        <v>294</v>
      </c>
      <c r="C13" s="111">
        <v>1</v>
      </c>
      <c r="D13" s="112" t="s">
        <v>100</v>
      </c>
      <c r="E13" s="112" t="s">
        <v>100</v>
      </c>
      <c r="F13" s="112" t="s">
        <v>100</v>
      </c>
      <c r="G13" s="112">
        <v>1</v>
      </c>
      <c r="H13" s="112" t="s">
        <v>100</v>
      </c>
      <c r="I13" s="14"/>
    </row>
    <row r="14" spans="2:9" s="100" customFormat="1" ht="14.1" hidden="1" customHeight="1" outlineLevel="1" x14ac:dyDescent="0.25">
      <c r="B14" s="101" t="s">
        <v>295</v>
      </c>
      <c r="C14" s="111">
        <v>343</v>
      </c>
      <c r="D14" s="112">
        <v>73</v>
      </c>
      <c r="E14" s="112">
        <v>131</v>
      </c>
      <c r="F14" s="112">
        <v>116</v>
      </c>
      <c r="G14" s="112">
        <v>13</v>
      </c>
      <c r="H14" s="112">
        <v>10</v>
      </c>
      <c r="I14" s="14"/>
    </row>
    <row r="15" spans="2:9" s="100" customFormat="1" ht="14.1" hidden="1" customHeight="1" outlineLevel="1" x14ac:dyDescent="0.25">
      <c r="B15" s="101" t="s">
        <v>296</v>
      </c>
      <c r="C15" s="111">
        <v>525</v>
      </c>
      <c r="D15" s="112">
        <v>123</v>
      </c>
      <c r="E15" s="112">
        <v>217</v>
      </c>
      <c r="F15" s="112">
        <v>175</v>
      </c>
      <c r="G15" s="112">
        <v>8</v>
      </c>
      <c r="H15" s="112">
        <v>2</v>
      </c>
      <c r="I15" s="14"/>
    </row>
    <row r="16" spans="2:9" s="100" customFormat="1" ht="14.1" hidden="1" customHeight="1" outlineLevel="1" x14ac:dyDescent="0.25">
      <c r="B16" s="101" t="s">
        <v>297</v>
      </c>
      <c r="C16" s="111">
        <v>282</v>
      </c>
      <c r="D16" s="112">
        <v>47</v>
      </c>
      <c r="E16" s="112">
        <v>111</v>
      </c>
      <c r="F16" s="112">
        <v>110</v>
      </c>
      <c r="G16" s="112">
        <v>8</v>
      </c>
      <c r="H16" s="112">
        <v>6</v>
      </c>
      <c r="I16" s="14"/>
    </row>
    <row r="17" spans="2:9" s="100" customFormat="1" ht="14.1" hidden="1" customHeight="1" outlineLevel="1" x14ac:dyDescent="0.25">
      <c r="B17" s="101" t="s">
        <v>298</v>
      </c>
      <c r="C17" s="111">
        <v>441</v>
      </c>
      <c r="D17" s="112">
        <v>194</v>
      </c>
      <c r="E17" s="112">
        <v>172</v>
      </c>
      <c r="F17" s="112">
        <v>65</v>
      </c>
      <c r="G17" s="112">
        <v>7</v>
      </c>
      <c r="H17" s="112">
        <v>3</v>
      </c>
      <c r="I17" s="14"/>
    </row>
    <row r="18" spans="2:9" s="100" customFormat="1" ht="14.1" hidden="1" customHeight="1" outlineLevel="1" x14ac:dyDescent="0.25">
      <c r="B18" s="101" t="s">
        <v>299</v>
      </c>
      <c r="C18" s="111">
        <v>141</v>
      </c>
      <c r="D18" s="112">
        <v>24</v>
      </c>
      <c r="E18" s="112">
        <v>55</v>
      </c>
      <c r="F18" s="112">
        <v>51</v>
      </c>
      <c r="G18" s="112">
        <v>7</v>
      </c>
      <c r="H18" s="112">
        <v>4</v>
      </c>
      <c r="I18" s="14"/>
    </row>
    <row r="19" spans="2:9" s="100" customFormat="1" ht="14.1" hidden="1" customHeight="1" outlineLevel="1" x14ac:dyDescent="0.25">
      <c r="B19" s="101" t="s">
        <v>300</v>
      </c>
      <c r="C19" s="111">
        <v>219</v>
      </c>
      <c r="D19" s="112">
        <v>89</v>
      </c>
      <c r="E19" s="112">
        <v>98</v>
      </c>
      <c r="F19" s="112">
        <v>30</v>
      </c>
      <c r="G19" s="112">
        <v>1</v>
      </c>
      <c r="H19" s="112">
        <v>1</v>
      </c>
      <c r="I19" s="14"/>
    </row>
    <row r="20" spans="2:9" s="100" customFormat="1" ht="14.1" hidden="1" customHeight="1" outlineLevel="1" x14ac:dyDescent="0.25">
      <c r="B20" s="101" t="s">
        <v>301</v>
      </c>
      <c r="C20" s="111">
        <v>5</v>
      </c>
      <c r="D20" s="112">
        <v>1</v>
      </c>
      <c r="E20" s="112">
        <v>2</v>
      </c>
      <c r="F20" s="112">
        <v>1</v>
      </c>
      <c r="G20" s="112" t="s">
        <v>100</v>
      </c>
      <c r="H20" s="112">
        <v>1</v>
      </c>
      <c r="I20" s="14"/>
    </row>
    <row r="21" spans="2:9" s="100" customFormat="1" ht="14.1" hidden="1" customHeight="1" outlineLevel="1" x14ac:dyDescent="0.25">
      <c r="B21" s="101" t="s">
        <v>302</v>
      </c>
      <c r="C21" s="111">
        <v>227</v>
      </c>
      <c r="D21" s="112">
        <v>56</v>
      </c>
      <c r="E21" s="112">
        <v>110</v>
      </c>
      <c r="F21" s="112">
        <v>53</v>
      </c>
      <c r="G21" s="112">
        <v>6</v>
      </c>
      <c r="H21" s="112">
        <v>2</v>
      </c>
      <c r="I21" s="14"/>
    </row>
    <row r="22" spans="2:9" s="100" customFormat="1" ht="14.1" hidden="1" customHeight="1" outlineLevel="1" x14ac:dyDescent="0.25">
      <c r="B22" s="101" t="s">
        <v>303</v>
      </c>
      <c r="C22" s="111">
        <v>73</v>
      </c>
      <c r="D22" s="112">
        <v>14</v>
      </c>
      <c r="E22" s="112">
        <v>26</v>
      </c>
      <c r="F22" s="112">
        <v>19</v>
      </c>
      <c r="G22" s="112">
        <v>10</v>
      </c>
      <c r="H22" s="112">
        <v>4</v>
      </c>
      <c r="I22" s="14"/>
    </row>
    <row r="23" spans="2:9" s="100" customFormat="1" ht="14.1" hidden="1" customHeight="1" outlineLevel="1" x14ac:dyDescent="0.25">
      <c r="B23" s="101" t="s">
        <v>304</v>
      </c>
      <c r="C23" s="111">
        <v>326</v>
      </c>
      <c r="D23" s="112">
        <v>61</v>
      </c>
      <c r="E23" s="112">
        <v>151</v>
      </c>
      <c r="F23" s="112">
        <v>94</v>
      </c>
      <c r="G23" s="112">
        <v>17</v>
      </c>
      <c r="H23" s="112">
        <v>3</v>
      </c>
      <c r="I23" s="14"/>
    </row>
    <row r="24" spans="2:9" s="100" customFormat="1" ht="14.1" hidden="1" customHeight="1" outlineLevel="1" x14ac:dyDescent="0.25">
      <c r="B24" s="101" t="s">
        <v>305</v>
      </c>
      <c r="C24" s="111">
        <v>524</v>
      </c>
      <c r="D24" s="112">
        <v>146</v>
      </c>
      <c r="E24" s="112">
        <v>244</v>
      </c>
      <c r="F24" s="112">
        <v>111</v>
      </c>
      <c r="G24" s="112">
        <v>17</v>
      </c>
      <c r="H24" s="112">
        <v>6</v>
      </c>
      <c r="I24" s="14"/>
    </row>
    <row r="25" spans="2:9" s="100" customFormat="1" ht="14.1" hidden="1" customHeight="1" outlineLevel="1" x14ac:dyDescent="0.25">
      <c r="B25" s="101" t="s">
        <v>306</v>
      </c>
      <c r="C25" s="111">
        <v>96</v>
      </c>
      <c r="D25" s="112">
        <v>17</v>
      </c>
      <c r="E25" s="112">
        <v>36</v>
      </c>
      <c r="F25" s="112">
        <v>36</v>
      </c>
      <c r="G25" s="112">
        <v>6</v>
      </c>
      <c r="H25" s="112">
        <v>1</v>
      </c>
      <c r="I25" s="14"/>
    </row>
    <row r="26" spans="2:9" s="100" customFormat="1" ht="14.1" hidden="1" customHeight="1" outlineLevel="1" x14ac:dyDescent="0.25">
      <c r="B26" s="101" t="s">
        <v>307</v>
      </c>
      <c r="C26" s="111">
        <v>1436</v>
      </c>
      <c r="D26" s="112">
        <v>503</v>
      </c>
      <c r="E26" s="112">
        <v>654</v>
      </c>
      <c r="F26" s="112">
        <v>260</v>
      </c>
      <c r="G26" s="112">
        <v>13</v>
      </c>
      <c r="H26" s="112">
        <v>6</v>
      </c>
      <c r="I26" s="14"/>
    </row>
    <row r="27" spans="2:9" s="100" customFormat="1" ht="14.1" hidden="1" customHeight="1" outlineLevel="1" x14ac:dyDescent="0.25">
      <c r="B27" s="101" t="s">
        <v>308</v>
      </c>
      <c r="C27" s="111">
        <v>72</v>
      </c>
      <c r="D27" s="112">
        <v>13</v>
      </c>
      <c r="E27" s="112">
        <v>25</v>
      </c>
      <c r="F27" s="112">
        <v>25</v>
      </c>
      <c r="G27" s="112">
        <v>3</v>
      </c>
      <c r="H27" s="112">
        <v>6</v>
      </c>
      <c r="I27" s="14"/>
    </row>
    <row r="28" spans="2:9" s="100" customFormat="1" ht="14.1" hidden="1" customHeight="1" outlineLevel="1" x14ac:dyDescent="0.25">
      <c r="B28" s="101" t="s">
        <v>309</v>
      </c>
      <c r="C28" s="111">
        <v>144</v>
      </c>
      <c r="D28" s="112">
        <v>31</v>
      </c>
      <c r="E28" s="112">
        <v>65</v>
      </c>
      <c r="F28" s="112">
        <v>33</v>
      </c>
      <c r="G28" s="112">
        <v>8</v>
      </c>
      <c r="H28" s="112">
        <v>7</v>
      </c>
      <c r="I28" s="14"/>
    </row>
    <row r="29" spans="2:9" s="100" customFormat="1" ht="14.1" hidden="1" customHeight="1" outlineLevel="1" x14ac:dyDescent="0.25">
      <c r="B29" s="101" t="s">
        <v>310</v>
      </c>
      <c r="C29" s="111">
        <v>343</v>
      </c>
      <c r="D29" s="112">
        <v>80</v>
      </c>
      <c r="E29" s="112">
        <v>160</v>
      </c>
      <c r="F29" s="112">
        <v>93</v>
      </c>
      <c r="G29" s="112">
        <v>5</v>
      </c>
      <c r="H29" s="112">
        <v>5</v>
      </c>
      <c r="I29" s="14"/>
    </row>
    <row r="30" spans="2:9" s="100" customFormat="1" ht="14.1" hidden="1" customHeight="1" outlineLevel="1" x14ac:dyDescent="0.25">
      <c r="B30" s="101" t="s">
        <v>311</v>
      </c>
      <c r="C30" s="111">
        <v>170</v>
      </c>
      <c r="D30" s="112">
        <v>22</v>
      </c>
      <c r="E30" s="112">
        <v>51</v>
      </c>
      <c r="F30" s="112">
        <v>57</v>
      </c>
      <c r="G30" s="112">
        <v>20</v>
      </c>
      <c r="H30" s="112">
        <v>20</v>
      </c>
      <c r="I30" s="14"/>
    </row>
    <row r="31" spans="2:9" s="100" customFormat="1" ht="14.1" hidden="1" customHeight="1" outlineLevel="1" x14ac:dyDescent="0.25">
      <c r="B31" s="101" t="s">
        <v>312</v>
      </c>
      <c r="C31" s="111">
        <v>62</v>
      </c>
      <c r="D31" s="112">
        <v>16</v>
      </c>
      <c r="E31" s="112">
        <v>18</v>
      </c>
      <c r="F31" s="112">
        <v>21</v>
      </c>
      <c r="G31" s="112">
        <v>4</v>
      </c>
      <c r="H31" s="112">
        <v>3</v>
      </c>
      <c r="I31" s="14"/>
    </row>
    <row r="32" spans="2:9" s="100" customFormat="1" ht="14.1" hidden="1" customHeight="1" outlineLevel="1" x14ac:dyDescent="0.25">
      <c r="B32" s="101" t="s">
        <v>313</v>
      </c>
      <c r="C32" s="111">
        <v>346</v>
      </c>
      <c r="D32" s="112">
        <v>130</v>
      </c>
      <c r="E32" s="112">
        <v>148</v>
      </c>
      <c r="F32" s="112">
        <v>62</v>
      </c>
      <c r="G32" s="112">
        <v>2</v>
      </c>
      <c r="H32" s="112">
        <v>4</v>
      </c>
      <c r="I32" s="14"/>
    </row>
    <row r="33" spans="2:9" s="100" customFormat="1" ht="14.1" hidden="1" customHeight="1" outlineLevel="1" x14ac:dyDescent="0.25">
      <c r="B33" s="101" t="s">
        <v>314</v>
      </c>
      <c r="C33" s="111">
        <v>208</v>
      </c>
      <c r="D33" s="112">
        <v>91</v>
      </c>
      <c r="E33" s="112">
        <v>77</v>
      </c>
      <c r="F33" s="112">
        <v>33</v>
      </c>
      <c r="G33" s="112">
        <v>4</v>
      </c>
      <c r="H33" s="112">
        <v>3</v>
      </c>
      <c r="I33" s="14"/>
    </row>
    <row r="34" spans="2:9" s="100" customFormat="1" ht="14.1" hidden="1" customHeight="1" outlineLevel="1" x14ac:dyDescent="0.25">
      <c r="B34" s="101" t="s">
        <v>315</v>
      </c>
      <c r="C34" s="111">
        <v>344</v>
      </c>
      <c r="D34" s="112">
        <v>156</v>
      </c>
      <c r="E34" s="112">
        <v>136</v>
      </c>
      <c r="F34" s="112">
        <v>42</v>
      </c>
      <c r="G34" s="112">
        <v>6</v>
      </c>
      <c r="H34" s="112">
        <v>4</v>
      </c>
      <c r="I34" s="14"/>
    </row>
    <row r="35" spans="2:9" ht="14.1" customHeight="1" collapsed="1" x14ac:dyDescent="0.2">
      <c r="B35" s="102" t="s">
        <v>57</v>
      </c>
      <c r="C35" s="62">
        <v>107</v>
      </c>
      <c r="D35" s="80">
        <v>56</v>
      </c>
      <c r="E35" s="80">
        <v>33</v>
      </c>
      <c r="F35" s="80">
        <v>15</v>
      </c>
      <c r="G35" s="80" t="s">
        <v>100</v>
      </c>
      <c r="H35" s="80">
        <v>3</v>
      </c>
    </row>
    <row r="36" spans="2:9" ht="14.1" customHeight="1" x14ac:dyDescent="0.2">
      <c r="B36" s="102" t="s">
        <v>58</v>
      </c>
      <c r="C36" s="62">
        <v>296</v>
      </c>
      <c r="D36" s="80">
        <v>80</v>
      </c>
      <c r="E36" s="80">
        <v>110</v>
      </c>
      <c r="F36" s="80">
        <v>79</v>
      </c>
      <c r="G36" s="80">
        <v>19</v>
      </c>
      <c r="H36" s="80">
        <v>8</v>
      </c>
    </row>
    <row r="37" spans="2:9" ht="14.1" customHeight="1" x14ac:dyDescent="0.2">
      <c r="B37" s="104" t="s">
        <v>49</v>
      </c>
      <c r="C37" s="62">
        <v>4692</v>
      </c>
      <c r="D37" s="80">
        <v>2584</v>
      </c>
      <c r="E37" s="80">
        <v>1663</v>
      </c>
      <c r="F37" s="80">
        <v>393</v>
      </c>
      <c r="G37" s="80">
        <v>36</v>
      </c>
      <c r="H37" s="80">
        <v>16</v>
      </c>
    </row>
    <row r="38" spans="2:9" ht="14.1" customHeight="1" x14ac:dyDescent="0.2">
      <c r="B38" s="102" t="s">
        <v>50</v>
      </c>
      <c r="C38" s="61">
        <f>+C39+C40+C41</f>
        <v>11417</v>
      </c>
      <c r="D38" s="79">
        <f t="shared" ref="D38:H38" si="1">+D39+D40+D41</f>
        <v>6858</v>
      </c>
      <c r="E38" s="79">
        <f t="shared" si="1"/>
        <v>3603</v>
      </c>
      <c r="F38" s="79">
        <f t="shared" si="1"/>
        <v>824</v>
      </c>
      <c r="G38" s="79">
        <f t="shared" si="1"/>
        <v>75</v>
      </c>
      <c r="H38" s="79">
        <f t="shared" si="1"/>
        <v>57</v>
      </c>
    </row>
    <row r="39" spans="2:9" ht="14.1" hidden="1" customHeight="1" outlineLevel="1" x14ac:dyDescent="0.2">
      <c r="B39" s="101" t="s">
        <v>316</v>
      </c>
      <c r="C39" s="113">
        <v>1990</v>
      </c>
      <c r="D39" s="112">
        <v>1307</v>
      </c>
      <c r="E39" s="112">
        <v>529</v>
      </c>
      <c r="F39" s="112">
        <v>135</v>
      </c>
      <c r="G39" s="112">
        <v>13</v>
      </c>
      <c r="H39" s="112">
        <v>6</v>
      </c>
    </row>
    <row r="40" spans="2:9" ht="14.1" hidden="1" customHeight="1" outlineLevel="1" x14ac:dyDescent="0.2">
      <c r="B40" s="101" t="s">
        <v>317</v>
      </c>
      <c r="C40" s="113">
        <v>3951</v>
      </c>
      <c r="D40" s="112">
        <v>1972</v>
      </c>
      <c r="E40" s="112">
        <v>1566</v>
      </c>
      <c r="F40" s="112">
        <v>373</v>
      </c>
      <c r="G40" s="112">
        <v>29</v>
      </c>
      <c r="H40" s="112">
        <v>11</v>
      </c>
    </row>
    <row r="41" spans="2:9" ht="14.1" hidden="1" customHeight="1" outlineLevel="1" x14ac:dyDescent="0.2">
      <c r="B41" s="101" t="s">
        <v>318</v>
      </c>
      <c r="C41" s="113">
        <v>5476</v>
      </c>
      <c r="D41" s="112">
        <v>3579</v>
      </c>
      <c r="E41" s="112">
        <v>1508</v>
      </c>
      <c r="F41" s="112">
        <v>316</v>
      </c>
      <c r="G41" s="112">
        <v>33</v>
      </c>
      <c r="H41" s="112">
        <v>40</v>
      </c>
    </row>
    <row r="42" spans="2:9" ht="14.1" customHeight="1" collapsed="1" x14ac:dyDescent="0.2">
      <c r="B42" s="104" t="s">
        <v>51</v>
      </c>
      <c r="C42" s="59">
        <v>1815</v>
      </c>
      <c r="D42" s="14">
        <v>795</v>
      </c>
      <c r="E42" s="14">
        <v>688</v>
      </c>
      <c r="F42" s="14">
        <v>264</v>
      </c>
      <c r="G42" s="14">
        <v>30</v>
      </c>
      <c r="H42" s="14">
        <v>38</v>
      </c>
    </row>
    <row r="43" spans="2:9" ht="14.1" customHeight="1" x14ac:dyDescent="0.2">
      <c r="B43" s="104" t="s">
        <v>52</v>
      </c>
      <c r="C43" s="59">
        <v>3936</v>
      </c>
      <c r="D43" s="14">
        <v>2208</v>
      </c>
      <c r="E43" s="14">
        <v>1262</v>
      </c>
      <c r="F43" s="14">
        <v>410</v>
      </c>
      <c r="G43" s="14">
        <v>27</v>
      </c>
      <c r="H43" s="14">
        <v>29</v>
      </c>
    </row>
    <row r="44" spans="2:9" ht="14.1" customHeight="1" x14ac:dyDescent="0.2">
      <c r="B44" s="104" t="s">
        <v>61</v>
      </c>
      <c r="C44" s="59">
        <v>1483</v>
      </c>
      <c r="D44" s="14">
        <v>669</v>
      </c>
      <c r="E44" s="14">
        <v>491</v>
      </c>
      <c r="F44" s="14">
        <v>247</v>
      </c>
      <c r="G44" s="14">
        <v>38</v>
      </c>
      <c r="H44" s="14">
        <v>38</v>
      </c>
    </row>
    <row r="45" spans="2:9" ht="14.1" customHeight="1" x14ac:dyDescent="0.2">
      <c r="B45" s="104" t="s">
        <v>60</v>
      </c>
      <c r="C45" s="59">
        <v>1055</v>
      </c>
      <c r="D45" s="14">
        <v>671</v>
      </c>
      <c r="E45" s="14">
        <v>228</v>
      </c>
      <c r="F45" s="14">
        <v>120</v>
      </c>
      <c r="G45" s="14">
        <v>17</v>
      </c>
      <c r="H45" s="14">
        <v>19</v>
      </c>
    </row>
    <row r="46" spans="2:9" ht="14.1" customHeight="1" x14ac:dyDescent="0.2">
      <c r="B46" s="104" t="s">
        <v>59</v>
      </c>
      <c r="C46" s="59">
        <v>1165</v>
      </c>
      <c r="D46" s="14">
        <v>943</v>
      </c>
      <c r="E46" s="14">
        <v>193</v>
      </c>
      <c r="F46" s="14">
        <v>25</v>
      </c>
      <c r="G46" s="14">
        <v>4</v>
      </c>
      <c r="H46" s="14" t="s">
        <v>100</v>
      </c>
    </row>
    <row r="47" spans="2:9" ht="14.1" customHeight="1" x14ac:dyDescent="0.2">
      <c r="B47" s="104" t="s">
        <v>62</v>
      </c>
      <c r="C47" s="59">
        <v>5633</v>
      </c>
      <c r="D47" s="14">
        <v>4079</v>
      </c>
      <c r="E47" s="14">
        <v>1222</v>
      </c>
      <c r="F47" s="14">
        <v>263</v>
      </c>
      <c r="G47" s="14">
        <v>45</v>
      </c>
      <c r="H47" s="14">
        <v>24</v>
      </c>
    </row>
    <row r="48" spans="2:9" ht="14.1" customHeight="1" x14ac:dyDescent="0.2">
      <c r="B48" s="104" t="s">
        <v>63</v>
      </c>
      <c r="C48" s="59">
        <v>1623</v>
      </c>
      <c r="D48" s="14">
        <v>746</v>
      </c>
      <c r="E48" s="14">
        <v>495</v>
      </c>
      <c r="F48" s="14">
        <v>243</v>
      </c>
      <c r="G48" s="14">
        <v>54</v>
      </c>
      <c r="H48" s="14">
        <v>85</v>
      </c>
    </row>
    <row r="49" spans="2:8" ht="14.1" customHeight="1" x14ac:dyDescent="0.2">
      <c r="B49" s="104" t="s">
        <v>69</v>
      </c>
      <c r="C49" s="59">
        <v>190</v>
      </c>
      <c r="D49" s="14">
        <v>14</v>
      </c>
      <c r="E49" s="14">
        <v>141</v>
      </c>
      <c r="F49" s="14">
        <v>30</v>
      </c>
      <c r="G49" s="14">
        <v>3</v>
      </c>
      <c r="H49" s="14">
        <v>2</v>
      </c>
    </row>
    <row r="50" spans="2:8" ht="14.1" customHeight="1" x14ac:dyDescent="0.2">
      <c r="B50" s="104" t="s">
        <v>64</v>
      </c>
      <c r="C50" s="59">
        <v>935</v>
      </c>
      <c r="D50" s="14">
        <v>372</v>
      </c>
      <c r="E50" s="14">
        <v>386</v>
      </c>
      <c r="F50" s="14">
        <v>155</v>
      </c>
      <c r="G50" s="14">
        <v>13</v>
      </c>
      <c r="H50" s="14">
        <v>9</v>
      </c>
    </row>
    <row r="51" spans="2:8" ht="14.1" customHeight="1" x14ac:dyDescent="0.2">
      <c r="B51" s="104" t="s">
        <v>65</v>
      </c>
      <c r="C51" s="59">
        <v>4023</v>
      </c>
      <c r="D51" s="14">
        <v>1528</v>
      </c>
      <c r="E51" s="14">
        <v>1560</v>
      </c>
      <c r="F51" s="14">
        <v>834</v>
      </c>
      <c r="G51" s="14">
        <v>58</v>
      </c>
      <c r="H51" s="14">
        <v>43</v>
      </c>
    </row>
    <row r="52" spans="2:8" ht="14.1" customHeight="1" x14ac:dyDescent="0.2">
      <c r="B52" s="104" t="s">
        <v>66</v>
      </c>
      <c r="C52" s="59">
        <v>595</v>
      </c>
      <c r="D52" s="14">
        <v>369</v>
      </c>
      <c r="E52" s="14">
        <v>159</v>
      </c>
      <c r="F52" s="14">
        <v>52</v>
      </c>
      <c r="G52" s="14">
        <v>13</v>
      </c>
      <c r="H52" s="14">
        <v>2</v>
      </c>
    </row>
    <row r="53" spans="2:8" ht="14.1" customHeight="1" x14ac:dyDescent="0.2">
      <c r="B53" s="104" t="s">
        <v>67</v>
      </c>
      <c r="C53" s="59">
        <v>1883</v>
      </c>
      <c r="D53" s="14">
        <v>1324</v>
      </c>
      <c r="E53" s="14">
        <v>422</v>
      </c>
      <c r="F53" s="14">
        <v>125</v>
      </c>
      <c r="G53" s="14">
        <v>7</v>
      </c>
      <c r="H53" s="14">
        <v>5</v>
      </c>
    </row>
    <row r="54" spans="2:8" ht="14.1" customHeight="1" x14ac:dyDescent="0.2">
      <c r="B54" s="106" t="s">
        <v>68</v>
      </c>
      <c r="C54" s="148">
        <v>4</v>
      </c>
      <c r="D54" s="147">
        <v>3</v>
      </c>
      <c r="E54" s="147">
        <v>1</v>
      </c>
      <c r="F54" s="147" t="s">
        <v>100</v>
      </c>
      <c r="G54" s="147" t="s">
        <v>100</v>
      </c>
      <c r="H54" s="147" t="s">
        <v>100</v>
      </c>
    </row>
    <row r="55" spans="2:8" ht="4.5" customHeight="1" x14ac:dyDescent="0.2"/>
    <row r="56" spans="2:8" ht="11.45" customHeight="1" x14ac:dyDescent="0.2">
      <c r="B56" s="176" t="s">
        <v>288</v>
      </c>
      <c r="C56" s="176"/>
      <c r="D56" s="176"/>
      <c r="E56" s="176"/>
      <c r="F56" s="176"/>
      <c r="G56" s="176"/>
      <c r="H56" s="176"/>
    </row>
    <row r="57" spans="2:8" ht="26.45" customHeight="1" x14ac:dyDescent="0.2">
      <c r="B57" s="176"/>
      <c r="C57" s="176"/>
      <c r="D57" s="176"/>
      <c r="E57" s="176"/>
      <c r="F57" s="176"/>
      <c r="G57" s="176"/>
      <c r="H57" s="176"/>
    </row>
  </sheetData>
  <mergeCells count="9">
    <mergeCell ref="B2:H2"/>
    <mergeCell ref="B3:H3"/>
    <mergeCell ref="B56:H57"/>
    <mergeCell ref="C5:C6"/>
    <mergeCell ref="D5:D6"/>
    <mergeCell ref="E5:E6"/>
    <mergeCell ref="F5:F6"/>
    <mergeCell ref="G5:G6"/>
    <mergeCell ref="H5:H6"/>
  </mergeCells>
  <printOptions horizontalCentered="1"/>
  <pageMargins left="0.15748031496062992" right="0.15748031496062992" top="0.78740157480314965" bottom="0.19685039370078741"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9</vt:i4>
      </vt:variant>
    </vt:vector>
  </HeadingPairs>
  <TitlesOfParts>
    <vt:vector size="49" baseType="lpstr">
      <vt:lpstr>Indice</vt:lpstr>
      <vt:lpstr>Q1</vt:lpstr>
      <vt:lpstr>Q2</vt:lpstr>
      <vt:lpstr>Q3</vt:lpstr>
      <vt:lpstr>Q4</vt:lpstr>
      <vt:lpstr>Q5</vt:lpstr>
      <vt:lpstr>Q6</vt:lpstr>
      <vt:lpstr>Q7</vt:lpstr>
      <vt:lpstr>Q8</vt:lpstr>
      <vt:lpstr>Q9</vt:lpstr>
      <vt:lpstr>Q10</vt:lpstr>
      <vt:lpstr>Q11</vt:lpstr>
      <vt:lpstr>Q12</vt:lpstr>
      <vt:lpstr>Q13</vt:lpstr>
      <vt:lpstr>Q14</vt:lpstr>
      <vt:lpstr>Q15</vt:lpstr>
      <vt:lpstr>Q16.17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vt:lpstr>
      <vt:lpstr>Q39</vt:lpstr>
      <vt:lpstr>Q40</vt:lpstr>
      <vt:lpstr>'Q10'!Print_Area</vt:lpstr>
      <vt:lpstr>'Q19'!Print_Area</vt:lpstr>
      <vt:lpstr>'Q21'!Print_Area</vt:lpstr>
      <vt:lpstr>'Q23'!Print_Area</vt:lpstr>
      <vt:lpstr>'Q24'!Print_Area</vt:lpstr>
      <vt:lpstr>'Q27'!Print_Area</vt:lpstr>
      <vt:lpstr>'Q28'!Print_Area</vt:lpstr>
      <vt:lpstr>'Q30'!Print_Area</vt:lpstr>
      <vt:lpstr>'Q7'!Print_Area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Relatório Anual de Formação Contínua 2023 - Publicação</dc:title>
  <dc:creator>GEP/MTSSS</dc:creator>
  <cp:keywords>Formação profissional nas empresas</cp:keywords>
  <cp:lastModifiedBy>Teresa Feliciano</cp:lastModifiedBy>
  <cp:lastPrinted>2024-12-17T12:10:49Z</cp:lastPrinted>
  <dcterms:created xsi:type="dcterms:W3CDTF">2013-01-14T16:16:35Z</dcterms:created>
  <dcterms:modified xsi:type="dcterms:W3CDTF">2024-12-18T21:14:04Z</dcterms:modified>
  <cp:category>Informação estatística</cp:category>
</cp:coreProperties>
</file>