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emf" ContentType="image/x-emf"/>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harts/chart1.xml" ContentType="application/vnd.openxmlformats-officedocument.drawingml.chart+xml"/>
  <Override PartName="/xl/drawings/drawing8.xml" ContentType="application/vnd.openxmlformats-officedocument.drawingml.chartshapes+xml"/>
  <Override PartName="/xl/charts/chart2.xml" ContentType="application/vnd.openxmlformats-officedocument.drawingml.chart+xml"/>
  <Override PartName="/xl/drawings/drawing9.xml" ContentType="application/vnd.openxmlformats-officedocument.drawingml.chartshapes+xml"/>
  <Override PartName="/xl/charts/chart3.xml" ContentType="application/vnd.openxmlformats-officedocument.drawingml.chart+xml"/>
  <Override PartName="/xl/drawings/drawing10.xml" ContentType="application/vnd.openxmlformats-officedocument.drawingml.chartshapes+xml"/>
  <Override PartName="/xl/charts/chart4.xml" ContentType="application/vnd.openxmlformats-officedocument.drawingml.chart+xml"/>
  <Override PartName="/xl/drawings/drawing11.xml" ContentType="application/vnd.openxmlformats-officedocument.drawingml.chartshapes+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9.xml" ContentType="application/vnd.openxmlformats-officedocument.drawing+xml"/>
  <Override PartName="/xl/drawings/drawing20.xml" ContentType="application/vnd.openxmlformats-officedocument.drawing+xml"/>
  <Override PartName="/xl/ctrlProps/ctrlProp1.xml" ContentType="application/vnd.ms-excel.controlproperties+xml"/>
  <Override PartName="/xl/charts/chart10.xml" ContentType="application/vnd.openxmlformats-officedocument.drawingml.chart+xml"/>
  <Override PartName="/xl/drawings/drawing21.xml" ContentType="application/vnd.openxmlformats-officedocument.drawingml.chartshapes+xml"/>
  <Override PartName="/xl/charts/chart11.xml" ContentType="application/vnd.openxmlformats-officedocument.drawingml.chart+xml"/>
  <Override PartName="/xl/drawings/drawing22.xml" ContentType="application/vnd.openxmlformats-officedocument.drawingml.chartshapes+xml"/>
  <Override PartName="/xl/charts/chart12.xml" ContentType="application/vnd.openxmlformats-officedocument.drawingml.chart+xml"/>
  <Override PartName="/xl/drawings/drawing23.xml" ContentType="application/vnd.openxmlformats-officedocument.drawingml.chartshapes+xml"/>
  <Override PartName="/xl/charts/chart13.xml" ContentType="application/vnd.openxmlformats-officedocument.drawingml.chart+xml"/>
  <Override PartName="/xl/drawings/drawing24.xml" ContentType="application/vnd.openxmlformats-officedocument.drawingml.chartshapes+xml"/>
  <Override PartName="/xl/drawings/drawing25.xml" ContentType="application/vnd.openxmlformats-officedocument.drawing+xml"/>
  <Override PartName="/xl/drawings/drawing26.xml" ContentType="application/vnd.openxmlformats-officedocument.drawing+xml"/>
  <Override PartName="/xl/charts/chart14.xml" ContentType="application/vnd.openxmlformats-officedocument.drawingml.chart+xml"/>
  <Override PartName="/xl/drawings/drawing27.xml" ContentType="application/vnd.openxmlformats-officedocument.drawingml.chartshapes+xml"/>
  <Override PartName="/xl/charts/chart15.xml" ContentType="application/vnd.openxmlformats-officedocument.drawingml.chart+xml"/>
  <Override PartName="/xl/charts/chart16.xml" ContentType="application/vnd.openxmlformats-officedocument.drawingml.chart+xml"/>
  <Override PartName="/xl/drawings/drawing28.xml" ContentType="application/vnd.openxmlformats-officedocument.drawingml.chartshapes+xml"/>
  <Override PartName="/xl/charts/chart17.xml" ContentType="application/vnd.openxmlformats-officedocument.drawingml.chart+xml"/>
  <Override PartName="/xl/drawings/drawing29.xml" ContentType="application/vnd.openxmlformats-officedocument.drawingml.chartshapes+xml"/>
  <Override PartName="/xl/charts/chart18.xml" ContentType="application/vnd.openxmlformats-officedocument.drawingml.chart+xml"/>
  <Override PartName="/xl/drawings/drawing30.xml" ContentType="application/vnd.openxmlformats-officedocument.drawingml.chartshapes+xml"/>
  <Override PartName="/xl/charts/chart19.xml" ContentType="application/vnd.openxmlformats-officedocument.drawingml.chart+xml"/>
  <Override PartName="/xl/drawings/drawing31.xml" ContentType="application/vnd.openxmlformats-officedocument.drawingml.chartshapes+xml"/>
  <Override PartName="/xl/drawings/drawing32.xml" ContentType="application/vnd.openxmlformats-officedocument.drawing+xml"/>
  <Override PartName="/xl/charts/chart20.xml" ContentType="application/vnd.openxmlformats-officedocument.drawingml.chart+xml"/>
  <Override PartName="/xl/drawings/drawing33.xml" ContentType="application/vnd.openxmlformats-officedocument.drawing+xml"/>
  <Override PartName="/xl/drawings/drawing3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EsteLivro" showPivotChartFilter="1"/>
  <bookViews>
    <workbookView xWindow="-405" yWindow="1155" windowWidth="15600" windowHeight="5370" tabRatio="682"/>
  </bookViews>
  <sheets>
    <sheet name="capa" sheetId="389" r:id="rId1"/>
    <sheet name="introducao" sheetId="6" r:id="rId2"/>
    <sheet name="fontes" sheetId="7" r:id="rId3"/>
    <sheet name="6populacao1" sheetId="744" r:id="rId4"/>
    <sheet name="7empregoINE1" sheetId="745" r:id="rId5"/>
    <sheet name="8desemprego_INE1" sheetId="746" r:id="rId6"/>
    <sheet name="9lay_off" sheetId="487" r:id="rId7"/>
    <sheet name="10desemprego_IEFP" sheetId="497" r:id="rId8"/>
    <sheet name="11desemprego_IEFP" sheetId="498" r:id="rId9"/>
    <sheet name="12fp_anexo C" sheetId="703" r:id="rId10"/>
    <sheet name="13empresarial" sheetId="748" r:id="rId11"/>
    <sheet name="14ganhos" sheetId="458" r:id="rId12"/>
    <sheet name="15salários" sheetId="502" r:id="rId13"/>
    <sheet name="16irct" sheetId="491" r:id="rId14"/>
    <sheet name="17acidentes" sheetId="747" r:id="rId15"/>
    <sheet name="18ssocial" sheetId="500" r:id="rId16"/>
    <sheet name="19ssocial " sheetId="501" r:id="rId17"/>
    <sheet name="20destaque" sheetId="602" r:id="rId18"/>
    <sheet name="21destaque" sheetId="749" r:id="rId19"/>
    <sheet name="22conceito" sheetId="26" r:id="rId20"/>
    <sheet name="23conceito" sheetId="27" r:id="rId21"/>
    <sheet name="contracapa" sheetId="28" r:id="rId22"/>
  </sheets>
  <externalReferences>
    <externalReference r:id="rId23"/>
  </externalReferences>
  <definedNames>
    <definedName name="_xlnm._FilterDatabase" localSheetId="7" hidden="1">'10desemprego_IEFP'!$C$3:$Q$27</definedName>
    <definedName name="acidentes" localSheetId="9">#REF!</definedName>
    <definedName name="acidentes" localSheetId="10">#REF!</definedName>
    <definedName name="acidentes" localSheetId="14">#REF!</definedName>
    <definedName name="acidentes" localSheetId="17">#REF!</definedName>
    <definedName name="acidentes" localSheetId="18">#REF!</definedName>
    <definedName name="acidentes">#REF!</definedName>
    <definedName name="_xlnm.Print_Area" localSheetId="7">'10desemprego_IEFP'!$A$1:$S$76</definedName>
    <definedName name="_xlnm.Print_Area" localSheetId="8">'11desemprego_IEFP'!$A$1:$S$51</definedName>
    <definedName name="_xlnm.Print_Area" localSheetId="9">'12fp_anexo C'!$A$1:$L$45</definedName>
    <definedName name="_xlnm.Print_Area" localSheetId="10">'13empresarial'!$B$1:$O$82</definedName>
    <definedName name="_xlnm.Print_Area" localSheetId="11">'14ganhos'!$A$1:$P$57</definedName>
    <definedName name="_xlnm.Print_Area" localSheetId="12">'15salários'!$A$1:$K$49</definedName>
    <definedName name="_xlnm.Print_Area" localSheetId="13">'16irct'!$A$1:$R$80</definedName>
    <definedName name="_xlnm.Print_Area" localSheetId="14">'17acidentes'!$A$1:$P$62</definedName>
    <definedName name="_xlnm.Print_Area" localSheetId="15">'18ssocial'!$A$1:$N$69</definedName>
    <definedName name="_xlnm.Print_Area" localSheetId="16">'19ssocial '!$A$1:$O$72</definedName>
    <definedName name="_xlnm.Print_Area" localSheetId="17">'20destaque'!$A$1:$S$73</definedName>
    <definedName name="_xlnm.Print_Area" localSheetId="18">'21destaque'!$A$1:$L$60</definedName>
    <definedName name="_xlnm.Print_Area" localSheetId="19">'22conceito'!$A$1:$AG$71</definedName>
    <definedName name="_xlnm.Print_Area" localSheetId="20">'23conceito'!$A$1:$AG$73</definedName>
    <definedName name="_xlnm.Print_Area" localSheetId="3">'6populacao1'!$A$1:$P$58</definedName>
    <definedName name="_xlnm.Print_Area" localSheetId="4">'7empregoINE1'!$A$1:$P$65</definedName>
    <definedName name="_xlnm.Print_Area" localSheetId="5">'8desemprego_INE1'!$A$1:$P$59</definedName>
    <definedName name="_xlnm.Print_Area" localSheetId="6">'9lay_off'!$A$1:$S$61</definedName>
    <definedName name="_xlnm.Print_Area" localSheetId="0">capa!$A$1:$L$60</definedName>
    <definedName name="_xlnm.Print_Area" localSheetId="21">contracapa!$A$1:$E$54</definedName>
    <definedName name="_xlnm.Print_Area" localSheetId="2">fontes!$A$1:$O$40</definedName>
    <definedName name="_xlnm.Print_Area" localSheetId="1">introducao!$A$1:$O$51</definedName>
    <definedName name="Changes" localSheetId="9">#REF!</definedName>
    <definedName name="Changes" localSheetId="10">#REF!</definedName>
    <definedName name="Changes" localSheetId="11">#REF!</definedName>
    <definedName name="Changes" localSheetId="12">#REF!</definedName>
    <definedName name="Changes" localSheetId="14">#REF!</definedName>
    <definedName name="Changes" localSheetId="17">#REF!</definedName>
    <definedName name="Changes" localSheetId="18">#REF!</definedName>
    <definedName name="Changes">#REF!</definedName>
    <definedName name="Comments" localSheetId="9">#REF!</definedName>
    <definedName name="Comments" localSheetId="10">#REF!</definedName>
    <definedName name="Comments" localSheetId="11">#REF!</definedName>
    <definedName name="Comments" localSheetId="12">#REF!</definedName>
    <definedName name="Comments" localSheetId="14">#REF!</definedName>
    <definedName name="Comments" localSheetId="17">#REF!</definedName>
    <definedName name="Comments" localSheetId="18">#REF!</definedName>
    <definedName name="Comments">#REF!</definedName>
    <definedName name="Contact" localSheetId="9">#REF!</definedName>
    <definedName name="Contact" localSheetId="10">#REF!</definedName>
    <definedName name="Contact" localSheetId="11">#REF!</definedName>
    <definedName name="Contact" localSheetId="12">#REF!</definedName>
    <definedName name="Contact" localSheetId="14">#REF!</definedName>
    <definedName name="Contact" localSheetId="17">#REF!</definedName>
    <definedName name="Contact" localSheetId="18">#REF!</definedName>
    <definedName name="Contact">#REF!</definedName>
    <definedName name="Country" localSheetId="9">#REF!</definedName>
    <definedName name="Country" localSheetId="10">#REF!</definedName>
    <definedName name="Country" localSheetId="11">#REF!</definedName>
    <definedName name="Country" localSheetId="12">#REF!</definedName>
    <definedName name="Country" localSheetId="14">#REF!</definedName>
    <definedName name="Country" localSheetId="17">#REF!</definedName>
    <definedName name="Country" localSheetId="18">#REF!</definedName>
    <definedName name="Country">#REF!</definedName>
    <definedName name="CV_employed" localSheetId="9">#REF!</definedName>
    <definedName name="CV_employed" localSheetId="10">#REF!</definedName>
    <definedName name="CV_employed" localSheetId="11">#REF!</definedName>
    <definedName name="CV_employed" localSheetId="12">#REF!</definedName>
    <definedName name="CV_employed" localSheetId="14">#REF!</definedName>
    <definedName name="CV_employed" localSheetId="17">#REF!</definedName>
    <definedName name="CV_employed" localSheetId="18">#REF!</definedName>
    <definedName name="CV_employed">#REF!</definedName>
    <definedName name="CV_parttime" localSheetId="9">#REF!</definedName>
    <definedName name="CV_parttime" localSheetId="10">#REF!</definedName>
    <definedName name="CV_parttime" localSheetId="11">#REF!</definedName>
    <definedName name="CV_parttime" localSheetId="12">#REF!</definedName>
    <definedName name="CV_parttime" localSheetId="14">#REF!</definedName>
    <definedName name="CV_parttime" localSheetId="17">#REF!</definedName>
    <definedName name="CV_parttime" localSheetId="18">#REF!</definedName>
    <definedName name="CV_parttime">#REF!</definedName>
    <definedName name="CV_unemployed" localSheetId="9">#REF!</definedName>
    <definedName name="CV_unemployed" localSheetId="10">#REF!</definedName>
    <definedName name="CV_unemployed" localSheetId="11">#REF!</definedName>
    <definedName name="CV_unemployed" localSheetId="12">#REF!</definedName>
    <definedName name="CV_unemployed" localSheetId="14">#REF!</definedName>
    <definedName name="CV_unemployed" localSheetId="17">#REF!</definedName>
    <definedName name="CV_unemployed" localSheetId="18">#REF!</definedName>
    <definedName name="CV_unemployed">#REF!</definedName>
    <definedName name="CV_unemploymentRate" localSheetId="9">#REF!</definedName>
    <definedName name="CV_unemploymentRate" localSheetId="10">#REF!</definedName>
    <definedName name="CV_unemploymentRate" localSheetId="11">#REF!</definedName>
    <definedName name="CV_unemploymentRate" localSheetId="12">#REF!</definedName>
    <definedName name="CV_unemploymentRate" localSheetId="14">#REF!</definedName>
    <definedName name="CV_unemploymentRate" localSheetId="17">#REF!</definedName>
    <definedName name="CV_unemploymentRate" localSheetId="18">#REF!</definedName>
    <definedName name="CV_unemploymentRate">#REF!</definedName>
    <definedName name="CV_UsualHours" localSheetId="9">#REF!</definedName>
    <definedName name="CV_UsualHours" localSheetId="10">#REF!</definedName>
    <definedName name="CV_UsualHours" localSheetId="11">#REF!</definedName>
    <definedName name="CV_UsualHours" localSheetId="12">#REF!</definedName>
    <definedName name="CV_UsualHours" localSheetId="14">#REF!</definedName>
    <definedName name="CV_UsualHours" localSheetId="17">#REF!</definedName>
    <definedName name="CV_UsualHours" localSheetId="18">#REF!</definedName>
    <definedName name="CV_UsualHours">#REF!</definedName>
    <definedName name="dgalsjdgAD" localSheetId="9">#REF!</definedName>
    <definedName name="dgalsjdgAD" localSheetId="10">#REF!</definedName>
    <definedName name="dgalsjdgAD" localSheetId="14">#REF!</definedName>
    <definedName name="dgalsjdgAD" localSheetId="18">#REF!</definedName>
    <definedName name="dgalsjdgAD">#REF!</definedName>
    <definedName name="dsadsa" localSheetId="9">#REF!</definedName>
    <definedName name="dsadsa" localSheetId="10">#REF!</definedName>
    <definedName name="dsadsa" localSheetId="12">#REF!</definedName>
    <definedName name="dsadsa" localSheetId="14">#REF!</definedName>
    <definedName name="dsadsa" localSheetId="17">#REF!</definedName>
    <definedName name="dsadsa" localSheetId="18">#REF!</definedName>
    <definedName name="dsadsa">#REF!</definedName>
    <definedName name="email" localSheetId="9">#REF!</definedName>
    <definedName name="email" localSheetId="10">#REF!</definedName>
    <definedName name="email" localSheetId="11">#REF!</definedName>
    <definedName name="email" localSheetId="12">#REF!</definedName>
    <definedName name="email" localSheetId="14">#REF!</definedName>
    <definedName name="email" localSheetId="17">#REF!</definedName>
    <definedName name="email" localSheetId="18">#REF!</definedName>
    <definedName name="email">#REF!</definedName>
    <definedName name="hdbtrgs" localSheetId="9">#REF!</definedName>
    <definedName name="hdbtrgs" localSheetId="10">#REF!</definedName>
    <definedName name="hdbtrgs" localSheetId="12">#REF!</definedName>
    <definedName name="hdbtrgs" localSheetId="14">#REF!</definedName>
    <definedName name="hdbtrgs" localSheetId="17">#REF!</definedName>
    <definedName name="hdbtrgs" localSheetId="18">#REF!</definedName>
    <definedName name="hdbtrgs">#REF!</definedName>
    <definedName name="Limit_a_q" localSheetId="9">#REF!</definedName>
    <definedName name="Limit_a_q" localSheetId="10">#REF!</definedName>
    <definedName name="Limit_a_q" localSheetId="11">#REF!</definedName>
    <definedName name="Limit_a_q" localSheetId="12">#REF!</definedName>
    <definedName name="Limit_a_q" localSheetId="14">#REF!</definedName>
    <definedName name="Limit_a_q" localSheetId="17">#REF!</definedName>
    <definedName name="Limit_a_q" localSheetId="18">#REF!</definedName>
    <definedName name="Limit_a_q">#REF!</definedName>
    <definedName name="Limit_b_a" localSheetId="9">#REF!</definedName>
    <definedName name="Limit_b_a" localSheetId="10">#REF!</definedName>
    <definedName name="Limit_b_a" localSheetId="11">#REF!</definedName>
    <definedName name="Limit_b_a" localSheetId="12">#REF!</definedName>
    <definedName name="Limit_b_a" localSheetId="14">#REF!</definedName>
    <definedName name="Limit_b_a" localSheetId="17">#REF!</definedName>
    <definedName name="Limit_b_a" localSheetId="18">#REF!</definedName>
    <definedName name="Limit_b_a">#REF!</definedName>
    <definedName name="Limit_b_q" localSheetId="9">#REF!</definedName>
    <definedName name="Limit_b_q" localSheetId="10">#REF!</definedName>
    <definedName name="Limit_b_q" localSheetId="11">#REF!</definedName>
    <definedName name="Limit_b_q" localSheetId="12">#REF!</definedName>
    <definedName name="Limit_b_q" localSheetId="14">#REF!</definedName>
    <definedName name="Limit_b_q" localSheetId="17">#REF!</definedName>
    <definedName name="Limit_b_q" localSheetId="18">#REF!</definedName>
    <definedName name="Limit_b_q">#REF!</definedName>
    <definedName name="mySortCriteria">[1]Calculation!$E$7</definedName>
    <definedName name="NR_NonContacts" localSheetId="9">#REF!</definedName>
    <definedName name="NR_NonContacts" localSheetId="10">#REF!</definedName>
    <definedName name="NR_NonContacts" localSheetId="11">#REF!</definedName>
    <definedName name="NR_NonContacts" localSheetId="12">#REF!</definedName>
    <definedName name="NR_NonContacts" localSheetId="14">#REF!</definedName>
    <definedName name="NR_NonContacts" localSheetId="17">#REF!</definedName>
    <definedName name="NR_NonContacts" localSheetId="18">#REF!</definedName>
    <definedName name="NR_NonContacts">#REF!</definedName>
    <definedName name="NR_Other" localSheetId="9">#REF!</definedName>
    <definedName name="NR_Other" localSheetId="10">#REF!</definedName>
    <definedName name="NR_Other" localSheetId="11">#REF!</definedName>
    <definedName name="NR_Other" localSheetId="12">#REF!</definedName>
    <definedName name="NR_Other" localSheetId="14">#REF!</definedName>
    <definedName name="NR_Other" localSheetId="17">#REF!</definedName>
    <definedName name="NR_Other" localSheetId="18">#REF!</definedName>
    <definedName name="NR_Other">#REF!</definedName>
    <definedName name="NR_Refusals" localSheetId="9">#REF!</definedName>
    <definedName name="NR_Refusals" localSheetId="10">#REF!</definedName>
    <definedName name="NR_Refusals" localSheetId="11">#REF!</definedName>
    <definedName name="NR_Refusals" localSheetId="12">#REF!</definedName>
    <definedName name="NR_Refusals" localSheetId="14">#REF!</definedName>
    <definedName name="NR_Refusals" localSheetId="17">#REF!</definedName>
    <definedName name="NR_Refusals" localSheetId="18">#REF!</definedName>
    <definedName name="NR_Refusals">#REF!</definedName>
    <definedName name="NR_Total" localSheetId="9">#REF!</definedName>
    <definedName name="NR_Total" localSheetId="10">#REF!</definedName>
    <definedName name="NR_Total" localSheetId="11">#REF!</definedName>
    <definedName name="NR_Total" localSheetId="12">#REF!</definedName>
    <definedName name="NR_Total" localSheetId="14">#REF!</definedName>
    <definedName name="NR_Total" localSheetId="17">#REF!</definedName>
    <definedName name="NR_Total" localSheetId="18">#REF!</definedName>
    <definedName name="NR_Total">#REF!</definedName>
    <definedName name="Quarter" localSheetId="9">#REF!</definedName>
    <definedName name="Quarter" localSheetId="10">#REF!</definedName>
    <definedName name="Quarter" localSheetId="11">#REF!</definedName>
    <definedName name="Quarter" localSheetId="12">#REF!</definedName>
    <definedName name="Quarter" localSheetId="14">#REF!</definedName>
    <definedName name="Quarter" localSheetId="17">#REF!</definedName>
    <definedName name="Quarter" localSheetId="18">#REF!</definedName>
    <definedName name="Quarter">#REF!</definedName>
    <definedName name="Telephone" localSheetId="9">#REF!</definedName>
    <definedName name="Telephone" localSheetId="10">#REF!</definedName>
    <definedName name="Telephone" localSheetId="11">#REF!</definedName>
    <definedName name="Telephone" localSheetId="12">#REF!</definedName>
    <definedName name="Telephone" localSheetId="14">#REF!</definedName>
    <definedName name="Telephone" localSheetId="17">#REF!</definedName>
    <definedName name="Telephone" localSheetId="18">#REF!</definedName>
    <definedName name="Telephone">#REF!</definedName>
    <definedName name="topo" localSheetId="0">capa!#REF!</definedName>
    <definedName name="ue" localSheetId="9">#REF!</definedName>
    <definedName name="ue" localSheetId="10">#REF!</definedName>
    <definedName name="ue" localSheetId="14">#REF!</definedName>
    <definedName name="ue" localSheetId="17">#REF!</definedName>
    <definedName name="ue" localSheetId="18">#REF!</definedName>
    <definedName name="ue">#REF!</definedName>
    <definedName name="Year" localSheetId="9">#REF!</definedName>
    <definedName name="Year" localSheetId="10">#REF!</definedName>
    <definedName name="Year" localSheetId="11">#REF!</definedName>
    <definedName name="Year" localSheetId="12">#REF!</definedName>
    <definedName name="Year" localSheetId="14">#REF!</definedName>
    <definedName name="Year" localSheetId="17">#REF!</definedName>
    <definedName name="Year" localSheetId="18">#REF!</definedName>
    <definedName name="Year">#REF!</definedName>
    <definedName name="Z_5859C3A0_D6FB_40D9_B6C2_346CB5A63A0A_.wvu.Cols" localSheetId="7" hidden="1">'10desemprego_IEFP'!#REF!</definedName>
    <definedName name="Z_5859C3A0_D6FB_40D9_B6C2_346CB5A63A0A_.wvu.Cols" localSheetId="13" hidden="1">'16irct'!#REF!</definedName>
    <definedName name="Z_5859C3A0_D6FB_40D9_B6C2_346CB5A63A0A_.wvu.Cols" localSheetId="15" hidden="1">'18ssocial'!#REF!</definedName>
    <definedName name="Z_5859C3A0_D6FB_40D9_B6C2_346CB5A63A0A_.wvu.PrintArea" localSheetId="7" hidden="1">'10desemprego_IEFP'!$A$1:$S$76</definedName>
    <definedName name="Z_5859C3A0_D6FB_40D9_B6C2_346CB5A63A0A_.wvu.PrintArea" localSheetId="8" hidden="1">'11desemprego_IEFP'!$A$1:$S$51</definedName>
    <definedName name="Z_5859C3A0_D6FB_40D9_B6C2_346CB5A63A0A_.wvu.PrintArea" localSheetId="9" hidden="1">'12fp_anexo C'!$A$1:$L$45</definedName>
    <definedName name="Z_5859C3A0_D6FB_40D9_B6C2_346CB5A63A0A_.wvu.PrintArea" localSheetId="11" hidden="1">'14ganhos'!$A$1:$P$57</definedName>
    <definedName name="Z_5859C3A0_D6FB_40D9_B6C2_346CB5A63A0A_.wvu.PrintArea" localSheetId="12" hidden="1">'15salários'!$A$1:$K$49</definedName>
    <definedName name="Z_5859C3A0_D6FB_40D9_B6C2_346CB5A63A0A_.wvu.PrintArea" localSheetId="13" hidden="1">'16irct'!$A$1:$S$80</definedName>
    <definedName name="Z_5859C3A0_D6FB_40D9_B6C2_346CB5A63A0A_.wvu.PrintArea" localSheetId="15" hidden="1">'18ssocial'!$A$1:$N$69</definedName>
    <definedName name="Z_5859C3A0_D6FB_40D9_B6C2_346CB5A63A0A_.wvu.PrintArea" localSheetId="16" hidden="1">'19ssocial '!$A$1:$O$72</definedName>
    <definedName name="Z_5859C3A0_D6FB_40D9_B6C2_346CB5A63A0A_.wvu.PrintArea" localSheetId="17" hidden="1">'20destaque'!$A$1:$S$73</definedName>
    <definedName name="Z_5859C3A0_D6FB_40D9_B6C2_346CB5A63A0A_.wvu.PrintArea" localSheetId="19" hidden="1">'22conceito'!$A$1:$AG$71</definedName>
    <definedName name="Z_5859C3A0_D6FB_40D9_B6C2_346CB5A63A0A_.wvu.PrintArea" localSheetId="20" hidden="1">'23conceito'!$A$1:$AG$73</definedName>
    <definedName name="Z_5859C3A0_D6FB_40D9_B6C2_346CB5A63A0A_.wvu.PrintArea" localSheetId="3" hidden="1">'6populacao1'!$A$1:$P$58</definedName>
    <definedName name="Z_5859C3A0_D6FB_40D9_B6C2_346CB5A63A0A_.wvu.PrintArea" localSheetId="4" hidden="1">'7empregoINE1'!$A$1:$P$65</definedName>
    <definedName name="Z_5859C3A0_D6FB_40D9_B6C2_346CB5A63A0A_.wvu.PrintArea" localSheetId="5" hidden="1">'8desemprego_INE1'!$A$1:$P$59</definedName>
    <definedName name="Z_5859C3A0_D6FB_40D9_B6C2_346CB5A63A0A_.wvu.PrintArea" localSheetId="6" hidden="1">'9lay_off'!$A$1:$S$61</definedName>
    <definedName name="Z_5859C3A0_D6FB_40D9_B6C2_346CB5A63A0A_.wvu.PrintArea" localSheetId="0" hidden="1">capa!$A$1:$L$60</definedName>
    <definedName name="Z_5859C3A0_D6FB_40D9_B6C2_346CB5A63A0A_.wvu.PrintArea" localSheetId="21" hidden="1">contracapa!$A$1:$E$54</definedName>
    <definedName name="Z_5859C3A0_D6FB_40D9_B6C2_346CB5A63A0A_.wvu.PrintArea" localSheetId="2" hidden="1">fontes!$A$1:$O$40</definedName>
    <definedName name="Z_5859C3A0_D6FB_40D9_B6C2_346CB5A63A0A_.wvu.PrintArea" localSheetId="1" hidden="1">introducao!$A$1:$O$51</definedName>
    <definedName name="Z_5859C3A0_D6FB_40D9_B6C2_346CB5A63A0A_.wvu.Rows" localSheetId="7" hidden="1">'10desemprego_IEFP'!$21:$21,'10desemprego_IEFP'!$48:$48,'10desemprego_IEFP'!$58:$64</definedName>
    <definedName name="Z_5859C3A0_D6FB_40D9_B6C2_346CB5A63A0A_.wvu.Rows" localSheetId="8" hidden="1">'11desemprego_IEFP'!#REF!,'11desemprego_IEFP'!#REF!</definedName>
    <definedName name="Z_5859C3A0_D6FB_40D9_B6C2_346CB5A63A0A_.wvu.Rows" localSheetId="9" hidden="1">'12fp_anexo C'!#REF!,'12fp_anexo C'!#REF!</definedName>
    <definedName name="Z_5859C3A0_D6FB_40D9_B6C2_346CB5A63A0A_.wvu.Rows" localSheetId="11" hidden="1">'14ganhos'!#REF!</definedName>
    <definedName name="Z_5859C3A0_D6FB_40D9_B6C2_346CB5A63A0A_.wvu.Rows" localSheetId="12" hidden="1">'15salários'!$29:$30,'15salários'!#REF!</definedName>
    <definedName name="Z_5859C3A0_D6FB_40D9_B6C2_346CB5A63A0A_.wvu.Rows" localSheetId="13" hidden="1">'16irct'!#REF!</definedName>
    <definedName name="Z_5859C3A0_D6FB_40D9_B6C2_346CB5A63A0A_.wvu.Rows" localSheetId="15" hidden="1">'18ssocial'!$31:$31</definedName>
    <definedName name="Z_5859C3A0_D6FB_40D9_B6C2_346CB5A63A0A_.wvu.Rows" localSheetId="16" hidden="1">'19ssocial '!#REF!</definedName>
    <definedName name="Z_5859C3A0_D6FB_40D9_B6C2_346CB5A63A0A_.wvu.Rows" localSheetId="17" hidden="1">'20destaque'!#REF!,'20destaque'!#REF!</definedName>
    <definedName name="Z_5859C3A0_D6FB_40D9_B6C2_346CB5A63A0A_.wvu.Rows" localSheetId="19" hidden="1">'22conceito'!#REF!</definedName>
    <definedName name="Z_5859C3A0_D6FB_40D9_B6C2_346CB5A63A0A_.wvu.Rows" localSheetId="20" hidden="1">'23conceito'!$8:$9</definedName>
    <definedName name="Z_5859C3A0_D6FB_40D9_B6C2_346CB5A63A0A_.wvu.Rows" localSheetId="3" hidden="1">'6populacao1'!#REF!,'6populacao1'!#REF!,'6populacao1'!#REF!</definedName>
    <definedName name="Z_5859C3A0_D6FB_40D9_B6C2_346CB5A63A0A_.wvu.Rows" localSheetId="6" hidden="1">'9lay_off'!#REF!,'9lay_off'!#REF!,'9lay_off'!#REF!</definedName>
    <definedName name="Z_87E9DA1B_1CEB_458D_87A5_C4E38BAE485A_.wvu.Cols" localSheetId="7" hidden="1">'10desemprego_IEFP'!#REF!</definedName>
    <definedName name="Z_87E9DA1B_1CEB_458D_87A5_C4E38BAE485A_.wvu.Cols" localSheetId="13" hidden="1">'16irct'!#REF!</definedName>
    <definedName name="Z_87E9DA1B_1CEB_458D_87A5_C4E38BAE485A_.wvu.Cols" localSheetId="15" hidden="1">'18ssocial'!#REF!</definedName>
    <definedName name="Z_87E9DA1B_1CEB_458D_87A5_C4E38BAE485A_.wvu.PrintArea" localSheetId="7" hidden="1">'10desemprego_IEFP'!$A$1:$S$76</definedName>
    <definedName name="Z_87E9DA1B_1CEB_458D_87A5_C4E38BAE485A_.wvu.PrintArea" localSheetId="8" hidden="1">'11desemprego_IEFP'!$A$1:$S$51</definedName>
    <definedName name="Z_87E9DA1B_1CEB_458D_87A5_C4E38BAE485A_.wvu.PrintArea" localSheetId="9" hidden="1">'12fp_anexo C'!$A$1:$L$45</definedName>
    <definedName name="Z_87E9DA1B_1CEB_458D_87A5_C4E38BAE485A_.wvu.PrintArea" localSheetId="11" hidden="1">'14ganhos'!$A$1:$P$57</definedName>
    <definedName name="Z_87E9DA1B_1CEB_458D_87A5_C4E38BAE485A_.wvu.PrintArea" localSheetId="12" hidden="1">'15salários'!$A$1:$K$49</definedName>
    <definedName name="Z_87E9DA1B_1CEB_458D_87A5_C4E38BAE485A_.wvu.PrintArea" localSheetId="13" hidden="1">'16irct'!$A$1:$S$80</definedName>
    <definedName name="Z_87E9DA1B_1CEB_458D_87A5_C4E38BAE485A_.wvu.PrintArea" localSheetId="15" hidden="1">'18ssocial'!$A$1:$N$69</definedName>
    <definedName name="Z_87E9DA1B_1CEB_458D_87A5_C4E38BAE485A_.wvu.PrintArea" localSheetId="16" hidden="1">'19ssocial '!$A$1:$O$72</definedName>
    <definedName name="Z_87E9DA1B_1CEB_458D_87A5_C4E38BAE485A_.wvu.PrintArea" localSheetId="17" hidden="1">'20destaque'!$A$1:$S$73</definedName>
    <definedName name="Z_87E9DA1B_1CEB_458D_87A5_C4E38BAE485A_.wvu.PrintArea" localSheetId="19" hidden="1">'22conceito'!$A$1:$AG$71</definedName>
    <definedName name="Z_87E9DA1B_1CEB_458D_87A5_C4E38BAE485A_.wvu.PrintArea" localSheetId="20" hidden="1">'23conceito'!$A$1:$AG$73</definedName>
    <definedName name="Z_87E9DA1B_1CEB_458D_87A5_C4E38BAE485A_.wvu.PrintArea" localSheetId="3" hidden="1">'6populacao1'!$A$1:$P$58</definedName>
    <definedName name="Z_87E9DA1B_1CEB_458D_87A5_C4E38BAE485A_.wvu.PrintArea" localSheetId="4" hidden="1">'7empregoINE1'!$A$1:$P$65</definedName>
    <definedName name="Z_87E9DA1B_1CEB_458D_87A5_C4E38BAE485A_.wvu.PrintArea" localSheetId="5" hidden="1">'8desemprego_INE1'!$A$1:$P$59</definedName>
    <definedName name="Z_87E9DA1B_1CEB_458D_87A5_C4E38BAE485A_.wvu.PrintArea" localSheetId="6" hidden="1">'9lay_off'!$A$1:$S$61</definedName>
    <definedName name="Z_87E9DA1B_1CEB_458D_87A5_C4E38BAE485A_.wvu.PrintArea" localSheetId="0" hidden="1">capa!$A$1:$L$60</definedName>
    <definedName name="Z_87E9DA1B_1CEB_458D_87A5_C4E38BAE485A_.wvu.PrintArea" localSheetId="21" hidden="1">contracapa!$A$1:$E$54</definedName>
    <definedName name="Z_87E9DA1B_1CEB_458D_87A5_C4E38BAE485A_.wvu.PrintArea" localSheetId="2" hidden="1">fontes!$A$1:$O$40</definedName>
    <definedName name="Z_87E9DA1B_1CEB_458D_87A5_C4E38BAE485A_.wvu.PrintArea" localSheetId="1" hidden="1">introducao!$A$1:$O$51</definedName>
    <definedName name="Z_87E9DA1B_1CEB_458D_87A5_C4E38BAE485A_.wvu.Rows" localSheetId="7" hidden="1">'10desemprego_IEFP'!$21:$21,'10desemprego_IEFP'!$48:$48,'10desemprego_IEFP'!$58:$64</definedName>
    <definedName name="Z_87E9DA1B_1CEB_458D_87A5_C4E38BAE485A_.wvu.Rows" localSheetId="8" hidden="1">'11desemprego_IEFP'!#REF!,'11desemprego_IEFP'!#REF!</definedName>
    <definedName name="Z_87E9DA1B_1CEB_458D_87A5_C4E38BAE485A_.wvu.Rows" localSheetId="9" hidden="1">'12fp_anexo C'!#REF!,'12fp_anexo C'!#REF!</definedName>
    <definedName name="Z_87E9DA1B_1CEB_458D_87A5_C4E38BAE485A_.wvu.Rows" localSheetId="11" hidden="1">'14ganhos'!#REF!</definedName>
    <definedName name="Z_87E9DA1B_1CEB_458D_87A5_C4E38BAE485A_.wvu.Rows" localSheetId="12" hidden="1">'15salários'!$29:$30,'15salários'!#REF!</definedName>
    <definedName name="Z_87E9DA1B_1CEB_458D_87A5_C4E38BAE485A_.wvu.Rows" localSheetId="13" hidden="1">'16irct'!#REF!</definedName>
    <definedName name="Z_87E9DA1B_1CEB_458D_87A5_C4E38BAE485A_.wvu.Rows" localSheetId="15" hidden="1">'18ssocial'!$31:$31</definedName>
    <definedName name="Z_87E9DA1B_1CEB_458D_87A5_C4E38BAE485A_.wvu.Rows" localSheetId="16" hidden="1">'19ssocial '!#REF!</definedName>
    <definedName name="Z_87E9DA1B_1CEB_458D_87A5_C4E38BAE485A_.wvu.Rows" localSheetId="17" hidden="1">'20destaque'!#REF!,'20destaque'!#REF!</definedName>
    <definedName name="Z_87E9DA1B_1CEB_458D_87A5_C4E38BAE485A_.wvu.Rows" localSheetId="19" hidden="1">'22conceito'!#REF!</definedName>
    <definedName name="Z_87E9DA1B_1CEB_458D_87A5_C4E38BAE485A_.wvu.Rows" localSheetId="20" hidden="1">'23conceito'!$8:$9</definedName>
    <definedName name="Z_87E9DA1B_1CEB_458D_87A5_C4E38BAE485A_.wvu.Rows" localSheetId="3" hidden="1">'6populacao1'!#REF!,'6populacao1'!#REF!,'6populacao1'!#REF!</definedName>
    <definedName name="Z_87E9DA1B_1CEB_458D_87A5_C4E38BAE485A_.wvu.Rows" localSheetId="4" hidden="1">'7empregoINE1'!#REF!,'7empregoINE1'!#REF!</definedName>
    <definedName name="Z_87E9DA1B_1CEB_458D_87A5_C4E38BAE485A_.wvu.Rows" localSheetId="5" hidden="1">'8desemprego_INE1'!$36:$36,'8desemprego_INE1'!#REF!,'8desemprego_INE1'!#REF!,'8desemprego_INE1'!#REF!</definedName>
    <definedName name="Z_87E9DA1B_1CEB_458D_87A5_C4E38BAE485A_.wvu.Rows" localSheetId="6" hidden="1">'9lay_off'!#REF!,'9lay_off'!#REF!,'9lay_off'!#REF!</definedName>
    <definedName name="Z_D8E90C30_C61D_40A7_989F_8651AA8E91E2_.wvu.Cols" localSheetId="13" hidden="1">'16irct'!#REF!</definedName>
    <definedName name="Z_D8E90C30_C61D_40A7_989F_8651AA8E91E2_.wvu.Cols" localSheetId="15" hidden="1">'18ssocial'!#REF!</definedName>
    <definedName name="Z_D8E90C30_C61D_40A7_989F_8651AA8E91E2_.wvu.PrintArea" localSheetId="7" hidden="1">'10desemprego_IEFP'!$A$1:$S$76</definedName>
    <definedName name="Z_D8E90C30_C61D_40A7_989F_8651AA8E91E2_.wvu.PrintArea" localSheetId="8" hidden="1">'11desemprego_IEFP'!$A$1:$S$51</definedName>
    <definedName name="Z_D8E90C30_C61D_40A7_989F_8651AA8E91E2_.wvu.PrintArea" localSheetId="9" hidden="1">'12fp_anexo C'!$A$1:$L$45</definedName>
    <definedName name="Z_D8E90C30_C61D_40A7_989F_8651AA8E91E2_.wvu.PrintArea" localSheetId="11" hidden="1">'14ganhos'!$A$1:$P$57</definedName>
    <definedName name="Z_D8E90C30_C61D_40A7_989F_8651AA8E91E2_.wvu.PrintArea" localSheetId="12" hidden="1">'15salários'!$A$1:$K$49</definedName>
    <definedName name="Z_D8E90C30_C61D_40A7_989F_8651AA8E91E2_.wvu.PrintArea" localSheetId="13" hidden="1">'16irct'!$A$1:$S$80</definedName>
    <definedName name="Z_D8E90C30_C61D_40A7_989F_8651AA8E91E2_.wvu.PrintArea" localSheetId="15" hidden="1">'18ssocial'!$A$1:$N$69</definedName>
    <definedName name="Z_D8E90C30_C61D_40A7_989F_8651AA8E91E2_.wvu.PrintArea" localSheetId="16" hidden="1">'19ssocial '!$A$1:$O$72</definedName>
    <definedName name="Z_D8E90C30_C61D_40A7_989F_8651AA8E91E2_.wvu.PrintArea" localSheetId="17" hidden="1">'20destaque'!$A$1:$S$73</definedName>
    <definedName name="Z_D8E90C30_C61D_40A7_989F_8651AA8E91E2_.wvu.PrintArea" localSheetId="19" hidden="1">'22conceito'!$A$1:$AG$71</definedName>
    <definedName name="Z_D8E90C30_C61D_40A7_989F_8651AA8E91E2_.wvu.PrintArea" localSheetId="20" hidden="1">'23conceito'!$A$1:$AG$73</definedName>
    <definedName name="Z_D8E90C30_C61D_40A7_989F_8651AA8E91E2_.wvu.PrintArea" localSheetId="3" hidden="1">'6populacao1'!$A$1:$P$58</definedName>
    <definedName name="Z_D8E90C30_C61D_40A7_989F_8651AA8E91E2_.wvu.PrintArea" localSheetId="4" hidden="1">'7empregoINE1'!$A$1:$P$65</definedName>
    <definedName name="Z_D8E90C30_C61D_40A7_989F_8651AA8E91E2_.wvu.PrintArea" localSheetId="5" hidden="1">'8desemprego_INE1'!$A$1:$P$59</definedName>
    <definedName name="Z_D8E90C30_C61D_40A7_989F_8651AA8E91E2_.wvu.PrintArea" localSheetId="6" hidden="1">'9lay_off'!$A$1:$S$61</definedName>
    <definedName name="Z_D8E90C30_C61D_40A7_989F_8651AA8E91E2_.wvu.PrintArea" localSheetId="0" hidden="1">capa!$A$1:$L$60</definedName>
    <definedName name="Z_D8E90C30_C61D_40A7_989F_8651AA8E91E2_.wvu.PrintArea" localSheetId="21" hidden="1">contracapa!$A$1:$E$54</definedName>
    <definedName name="Z_D8E90C30_C61D_40A7_989F_8651AA8E91E2_.wvu.PrintArea" localSheetId="2" hidden="1">fontes!$A$1:$O$40</definedName>
    <definedName name="Z_D8E90C30_C61D_40A7_989F_8651AA8E91E2_.wvu.PrintArea" localSheetId="1" hidden="1">introducao!$A$1:$O$51</definedName>
    <definedName name="Z_D8E90C30_C61D_40A7_989F_8651AA8E91E2_.wvu.Rows" localSheetId="8" hidden="1">'11desemprego_IEFP'!#REF!,'11desemprego_IEFP'!#REF!</definedName>
    <definedName name="Z_D8E90C30_C61D_40A7_989F_8651AA8E91E2_.wvu.Rows" localSheetId="9" hidden="1">'12fp_anexo C'!#REF!,'12fp_anexo C'!#REF!</definedName>
    <definedName name="Z_D8E90C30_C61D_40A7_989F_8651AA8E91E2_.wvu.Rows" localSheetId="11" hidden="1">'14ganhos'!#REF!</definedName>
    <definedName name="Z_D8E90C30_C61D_40A7_989F_8651AA8E91E2_.wvu.Rows" localSheetId="12" hidden="1">'15salários'!$29:$30,'15salários'!#REF!</definedName>
    <definedName name="Z_D8E90C30_C61D_40A7_989F_8651AA8E91E2_.wvu.Rows" localSheetId="13" hidden="1">'16irct'!#REF!</definedName>
    <definedName name="Z_D8E90C30_C61D_40A7_989F_8651AA8E91E2_.wvu.Rows" localSheetId="15" hidden="1">'18ssocial'!$31:$31</definedName>
    <definedName name="Z_D8E90C30_C61D_40A7_989F_8651AA8E91E2_.wvu.Rows" localSheetId="16" hidden="1">'19ssocial '!#REF!</definedName>
    <definedName name="Z_D8E90C30_C61D_40A7_989F_8651AA8E91E2_.wvu.Rows" localSheetId="17" hidden="1">'20destaque'!#REF!,'20destaque'!#REF!</definedName>
    <definedName name="Z_D8E90C30_C61D_40A7_989F_8651AA8E91E2_.wvu.Rows" localSheetId="19" hidden="1">'22conceito'!#REF!</definedName>
    <definedName name="Z_D8E90C30_C61D_40A7_989F_8651AA8E91E2_.wvu.Rows" localSheetId="20" hidden="1">'23conceito'!$8:$9</definedName>
    <definedName name="Z_D8E90C30_C61D_40A7_989F_8651AA8E91E2_.wvu.Rows" localSheetId="3" hidden="1">'6populacao1'!#REF!,'6populacao1'!#REF!,'6populacao1'!$30:$55,'6populacao1'!#REF!</definedName>
    <definedName name="Z_D8E90C30_C61D_40A7_989F_8651AA8E91E2_.wvu.Rows" localSheetId="4" hidden="1">'7empregoINE1'!#REF!,'7empregoINE1'!#REF!</definedName>
    <definedName name="Z_D8E90C30_C61D_40A7_989F_8651AA8E91E2_.wvu.Rows" localSheetId="6" hidden="1">'9lay_off'!#REF!,'9lay_off'!#REF!,'9lay_off'!#REF!</definedName>
  </definedNames>
  <calcPr calcId="145621"/>
  <customWorkbookViews>
    <customWorkbookView name="Joana.Matos - Vista pessoal" guid="{87E9DA1B-1CEB-458D-87A5-C4E38BAE485A}" mergeInterval="0" personalView="1" maximized="1" xWindow="1" yWindow="1" windowWidth="1276" windowHeight="752" tabRatio="551" activeSheetId="16"/>
    <customWorkbookView name="Teresa Feliciano - Vista pessoal" guid="{5859C3A0-D6FB-40D9-B6C2-346CB5A63A0A}" mergeInterval="0" personalView="1" maximized="1" xWindow="1" yWindow="1" windowWidth="1276" windowHeight="752" tabRatio="551" activeSheetId="20"/>
    <customWorkbookView name="Carla.Lopes - Vista pessoal" guid="{D8E90C30-C61D-40A7-989F-8651AA8E91E2}" mergeInterval="0" personalView="1" maximized="1" xWindow="1" yWindow="1" windowWidth="1436" windowHeight="636" tabRatio="792" activeSheetId="22"/>
  </customWorkbookViews>
  <fileRecoveryPr autoRecover="0"/>
</workbook>
</file>

<file path=xl/calcChain.xml><?xml version="1.0" encoding="utf-8"?>
<calcChain xmlns="http://schemas.openxmlformats.org/spreadsheetml/2006/main">
  <c r="Q10" i="491" l="1"/>
  <c r="P10" i="491" l="1"/>
  <c r="O10" i="491"/>
  <c r="N10" i="491"/>
  <c r="M10" i="491"/>
  <c r="L10" i="491"/>
  <c r="K10" i="491"/>
  <c r="J10" i="491"/>
  <c r="I10" i="491"/>
  <c r="H10" i="491"/>
  <c r="G10" i="491"/>
  <c r="F10" i="491"/>
  <c r="E10" i="491"/>
  <c r="L42" i="746" l="1"/>
  <c r="J42" i="746"/>
  <c r="H42" i="746"/>
  <c r="F42" i="746"/>
  <c r="N62" i="745"/>
  <c r="L62" i="745"/>
  <c r="J62" i="745"/>
  <c r="H62" i="745"/>
  <c r="F62" i="745"/>
  <c r="N56" i="745"/>
  <c r="J56" i="745"/>
  <c r="F56" i="745"/>
  <c r="L49" i="745"/>
  <c r="H49" i="745"/>
  <c r="N50" i="745"/>
  <c r="J50" i="745"/>
  <c r="F50" i="745"/>
  <c r="N46" i="745"/>
  <c r="J46" i="745"/>
  <c r="F46" i="745"/>
  <c r="L60" i="745"/>
  <c r="H60" i="745"/>
  <c r="N35" i="744"/>
  <c r="L35" i="744"/>
  <c r="J35" i="744"/>
  <c r="H35" i="744"/>
  <c r="F35" i="744"/>
  <c r="M7" i="746"/>
  <c r="M40" i="746" s="1"/>
  <c r="K7" i="746"/>
  <c r="K40" i="746" s="1"/>
  <c r="I7" i="746"/>
  <c r="I40" i="746" s="1"/>
  <c r="G7" i="746"/>
  <c r="G40" i="746" s="1"/>
  <c r="E7" i="746"/>
  <c r="E40" i="746" s="1"/>
  <c r="N42" i="746" l="1"/>
  <c r="F60" i="745"/>
  <c r="J60" i="745"/>
  <c r="N60" i="745"/>
  <c r="E21" i="746"/>
  <c r="I21" i="746"/>
  <c r="M21" i="746"/>
  <c r="H46" i="745"/>
  <c r="L46" i="745"/>
  <c r="F47" i="745"/>
  <c r="J47" i="745"/>
  <c r="N47" i="745"/>
  <c r="H50" i="745"/>
  <c r="L50" i="745"/>
  <c r="H55" i="745"/>
  <c r="L55" i="745"/>
  <c r="H61" i="745"/>
  <c r="L61" i="745"/>
  <c r="E35" i="746"/>
  <c r="I35" i="746"/>
  <c r="M35" i="746"/>
  <c r="H47" i="745"/>
  <c r="L47" i="745"/>
  <c r="N49" i="745"/>
  <c r="H56" i="745"/>
  <c r="L56" i="745"/>
  <c r="L48" i="745"/>
  <c r="N48" i="745"/>
  <c r="F49" i="745"/>
  <c r="J49" i="745"/>
  <c r="F52" i="745"/>
  <c r="J52" i="745"/>
  <c r="N52" i="745"/>
  <c r="H53" i="745"/>
  <c r="L53" i="745"/>
  <c r="F58" i="745"/>
  <c r="J58" i="745"/>
  <c r="N58" i="745"/>
  <c r="H59" i="745"/>
  <c r="L59" i="745"/>
  <c r="E36" i="745"/>
  <c r="G37" i="745"/>
  <c r="K37" i="745"/>
  <c r="E38" i="745"/>
  <c r="I38" i="745"/>
  <c r="M38" i="745"/>
  <c r="F45" i="745"/>
  <c r="H45" i="745"/>
  <c r="J45" i="745"/>
  <c r="L45" i="745"/>
  <c r="N45" i="745"/>
  <c r="H52" i="745"/>
  <c r="L52" i="745"/>
  <c r="F53" i="745"/>
  <c r="J53" i="745"/>
  <c r="N53" i="745"/>
  <c r="H58" i="745"/>
  <c r="L58" i="745"/>
  <c r="F59" i="745"/>
  <c r="J59" i="745"/>
  <c r="N59" i="745"/>
  <c r="G21" i="746"/>
  <c r="H36" i="744"/>
  <c r="L36" i="744"/>
  <c r="F37" i="744"/>
  <c r="J37" i="744"/>
  <c r="N37" i="744"/>
  <c r="H38" i="744"/>
  <c r="L38" i="744"/>
  <c r="F39" i="744"/>
  <c r="J39" i="744"/>
  <c r="N39" i="744"/>
  <c r="H40" i="744"/>
  <c r="L40" i="744"/>
  <c r="F41" i="744"/>
  <c r="J41" i="744"/>
  <c r="N41" i="744"/>
  <c r="H42" i="744"/>
  <c r="L42" i="744"/>
  <c r="F43" i="744"/>
  <c r="J43" i="744"/>
  <c r="N43" i="744"/>
  <c r="H44" i="744"/>
  <c r="L44" i="744"/>
  <c r="F45" i="744"/>
  <c r="J45" i="744"/>
  <c r="N45" i="744"/>
  <c r="H46" i="744"/>
  <c r="L46" i="744"/>
  <c r="F47" i="744"/>
  <c r="J47" i="744"/>
  <c r="F36" i="744"/>
  <c r="J36" i="744"/>
  <c r="N36" i="744"/>
  <c r="H37" i="744"/>
  <c r="L37" i="744"/>
  <c r="F38" i="744"/>
  <c r="J38" i="744"/>
  <c r="N38" i="744"/>
  <c r="H39" i="744"/>
  <c r="L39" i="744"/>
  <c r="F40" i="744"/>
  <c r="J40" i="744"/>
  <c r="N40" i="744"/>
  <c r="H41" i="744"/>
  <c r="L41" i="744"/>
  <c r="F42" i="744"/>
  <c r="J42" i="744"/>
  <c r="N42" i="744"/>
  <c r="H43" i="744"/>
  <c r="L43" i="744"/>
  <c r="F44" i="744"/>
  <c r="J44" i="744"/>
  <c r="N44" i="744"/>
  <c r="H45" i="744"/>
  <c r="L45" i="744"/>
  <c r="F46" i="744"/>
  <c r="J46" i="744"/>
  <c r="N46" i="744"/>
  <c r="H47" i="744"/>
  <c r="L47" i="744"/>
  <c r="N47" i="744"/>
  <c r="H48" i="744"/>
  <c r="L48" i="744"/>
  <c r="F49" i="744"/>
  <c r="J49" i="744"/>
  <c r="N49" i="744"/>
  <c r="H50" i="744"/>
  <c r="L50" i="744"/>
  <c r="F51" i="744"/>
  <c r="J51" i="744"/>
  <c r="N51" i="744"/>
  <c r="H52" i="744"/>
  <c r="L52" i="744"/>
  <c r="F53" i="744"/>
  <c r="J53" i="744"/>
  <c r="N53" i="744"/>
  <c r="H54" i="744"/>
  <c r="L54" i="744"/>
  <c r="F55" i="744"/>
  <c r="J55" i="744"/>
  <c r="N55" i="744"/>
  <c r="G36" i="745"/>
  <c r="K36" i="745"/>
  <c r="E37" i="745"/>
  <c r="I37" i="745"/>
  <c r="M37" i="745"/>
  <c r="G38" i="745"/>
  <c r="K38" i="745"/>
  <c r="G35" i="746"/>
  <c r="K35" i="746"/>
  <c r="H43" i="746"/>
  <c r="L43" i="746"/>
  <c r="F44" i="746"/>
  <c r="J44" i="746"/>
  <c r="N44" i="746"/>
  <c r="H45" i="746"/>
  <c r="L45" i="746"/>
  <c r="F46" i="746"/>
  <c r="J46" i="746"/>
  <c r="N46" i="746"/>
  <c r="H47" i="746"/>
  <c r="L47" i="746"/>
  <c r="F48" i="746"/>
  <c r="J48" i="746"/>
  <c r="N48" i="746"/>
  <c r="H49" i="746"/>
  <c r="L49" i="746"/>
  <c r="F50" i="746"/>
  <c r="J50" i="746"/>
  <c r="N50" i="746"/>
  <c r="H51" i="746"/>
  <c r="L51" i="746"/>
  <c r="F52" i="746"/>
  <c r="J52" i="746"/>
  <c r="N52" i="746"/>
  <c r="H53" i="746"/>
  <c r="L53" i="746"/>
  <c r="F54" i="746"/>
  <c r="J54" i="746"/>
  <c r="N54" i="746"/>
  <c r="H55" i="746"/>
  <c r="L55" i="746"/>
  <c r="F56" i="746"/>
  <c r="J56" i="746"/>
  <c r="N56" i="746"/>
  <c r="F48" i="744"/>
  <c r="J48" i="744"/>
  <c r="N48" i="744"/>
  <c r="H49" i="744"/>
  <c r="L49" i="744"/>
  <c r="F50" i="744"/>
  <c r="J50" i="744"/>
  <c r="N50" i="744"/>
  <c r="H51" i="744"/>
  <c r="L51" i="744"/>
  <c r="F52" i="744"/>
  <c r="J52" i="744"/>
  <c r="N52" i="744"/>
  <c r="H53" i="744"/>
  <c r="L53" i="744"/>
  <c r="F54" i="744"/>
  <c r="J54" i="744"/>
  <c r="N54" i="744"/>
  <c r="H55" i="744"/>
  <c r="L55" i="744"/>
  <c r="I36" i="745"/>
  <c r="M36" i="745"/>
  <c r="F48" i="745"/>
  <c r="H48" i="745"/>
  <c r="J48" i="745"/>
  <c r="F55" i="745"/>
  <c r="J55" i="745"/>
  <c r="N55" i="745"/>
  <c r="F61" i="745"/>
  <c r="J61" i="745"/>
  <c r="N61" i="745"/>
  <c r="K21" i="746"/>
  <c r="F43" i="746"/>
  <c r="J43" i="746"/>
  <c r="N43" i="746"/>
  <c r="H44" i="746"/>
  <c r="L44" i="746"/>
  <c r="F45" i="746"/>
  <c r="J45" i="746"/>
  <c r="N45" i="746"/>
  <c r="H46" i="746"/>
  <c r="L46" i="746"/>
  <c r="F47" i="746"/>
  <c r="J47" i="746"/>
  <c r="N47" i="746"/>
  <c r="H48" i="746"/>
  <c r="L48" i="746"/>
  <c r="F49" i="746"/>
  <c r="J49" i="746"/>
  <c r="N49" i="746"/>
  <c r="H50" i="746"/>
  <c r="L50" i="746"/>
  <c r="F51" i="746"/>
  <c r="J51" i="746"/>
  <c r="N51" i="746"/>
  <c r="H52" i="746"/>
  <c r="L52" i="746"/>
  <c r="F53" i="746"/>
  <c r="J53" i="746"/>
  <c r="N53" i="746"/>
  <c r="H54" i="746"/>
  <c r="L54" i="746"/>
  <c r="F55" i="746"/>
  <c r="J55" i="746"/>
  <c r="N55" i="746"/>
  <c r="H56" i="746"/>
  <c r="L56" i="746"/>
  <c r="E33" i="744"/>
  <c r="I33" i="744"/>
  <c r="M33" i="744"/>
  <c r="E7" i="745"/>
  <c r="E43" i="745" s="1"/>
  <c r="I7" i="745"/>
  <c r="I43" i="745" s="1"/>
  <c r="M7" i="745"/>
  <c r="M43" i="745" s="1"/>
  <c r="G33" i="744"/>
  <c r="K33" i="744"/>
  <c r="G7" i="745"/>
  <c r="G43" i="745" s="1"/>
  <c r="K7" i="745"/>
  <c r="K43" i="745" s="1"/>
  <c r="F51" i="745"/>
  <c r="H51" i="745"/>
  <c r="J51" i="745"/>
  <c r="L51" i="745"/>
  <c r="N51" i="745"/>
  <c r="F54" i="745"/>
  <c r="H54" i="745"/>
  <c r="J54" i="745"/>
  <c r="L54" i="745"/>
  <c r="N54" i="745"/>
  <c r="F57" i="745"/>
  <c r="H57" i="745"/>
  <c r="J57" i="745"/>
  <c r="L57" i="745"/>
  <c r="N57" i="745"/>
  <c r="N24" i="458" l="1"/>
  <c r="Q65" i="497" l="1"/>
  <c r="O65" i="497"/>
  <c r="M65" i="497"/>
  <c r="K65" i="497"/>
  <c r="I65" i="497"/>
  <c r="G65" i="497"/>
  <c r="E65" i="497"/>
  <c r="Q16" i="498"/>
  <c r="O16" i="498"/>
  <c r="N16" i="498"/>
  <c r="M16" i="498"/>
  <c r="L16" i="498"/>
  <c r="K16" i="498"/>
  <c r="J16" i="498"/>
  <c r="I16" i="498"/>
  <c r="H16" i="498"/>
  <c r="G16" i="498"/>
  <c r="F16" i="498"/>
  <c r="E16" i="498"/>
  <c r="J72" i="497"/>
  <c r="O71" i="497"/>
  <c r="G71" i="497"/>
  <c r="L70" i="497"/>
  <c r="Q69" i="497"/>
  <c r="I69" i="497"/>
  <c r="N68" i="497"/>
  <c r="F68" i="497"/>
  <c r="K67" i="497"/>
  <c r="P66" i="497"/>
  <c r="H66" i="497"/>
  <c r="N65" i="497"/>
  <c r="L65" i="497"/>
  <c r="J65" i="497"/>
  <c r="H65" i="497"/>
  <c r="F65" i="497"/>
  <c r="P49" i="497"/>
  <c r="N49" i="497"/>
  <c r="L49" i="497"/>
  <c r="J49" i="497"/>
  <c r="H49" i="497"/>
  <c r="F49" i="497"/>
  <c r="F66" i="497" l="1"/>
  <c r="J66" i="497"/>
  <c r="L66" i="497"/>
  <c r="N66" i="497"/>
  <c r="E67" i="497"/>
  <c r="G67" i="497"/>
  <c r="I67" i="497"/>
  <c r="M67" i="497"/>
  <c r="O67" i="497"/>
  <c r="Q67" i="497"/>
  <c r="H68" i="497"/>
  <c r="J68" i="497"/>
  <c r="L68" i="497"/>
  <c r="P68" i="497"/>
  <c r="E69" i="497"/>
  <c r="G69" i="497"/>
  <c r="K69" i="497"/>
  <c r="M69" i="497"/>
  <c r="O69" i="497"/>
  <c r="F70" i="497"/>
  <c r="H70" i="497"/>
  <c r="J70" i="497"/>
  <c r="N70" i="497"/>
  <c r="P70" i="497"/>
  <c r="E71" i="497"/>
  <c r="I71" i="497"/>
  <c r="K71" i="497"/>
  <c r="M71" i="497"/>
  <c r="Q71" i="497"/>
  <c r="F72" i="497"/>
  <c r="H72" i="497"/>
  <c r="L72" i="497"/>
  <c r="N72" i="497"/>
  <c r="P72" i="497"/>
  <c r="E66" i="497"/>
  <c r="G66" i="497"/>
  <c r="I66" i="497"/>
  <c r="K66" i="497"/>
  <c r="M66" i="497"/>
  <c r="O66" i="497"/>
  <c r="Q66" i="497"/>
  <c r="F67" i="497"/>
  <c r="H67" i="497"/>
  <c r="J67" i="497"/>
  <c r="L67" i="497"/>
  <c r="N67" i="497"/>
  <c r="P67" i="497"/>
  <c r="E68" i="497"/>
  <c r="E49" i="497"/>
  <c r="G49" i="497"/>
  <c r="I49" i="497"/>
  <c r="K49" i="497"/>
  <c r="M49" i="497"/>
  <c r="O49" i="497"/>
  <c r="Q49" i="497"/>
  <c r="G68" i="497"/>
  <c r="I68" i="497"/>
  <c r="K68" i="497"/>
  <c r="M68" i="497"/>
  <c r="O68" i="497"/>
  <c r="Q68" i="497"/>
  <c r="F69" i="497"/>
  <c r="H69" i="497"/>
  <c r="J69" i="497"/>
  <c r="L69" i="497"/>
  <c r="N69" i="497"/>
  <c r="P69" i="497"/>
  <c r="E70" i="497"/>
  <c r="G70" i="497"/>
  <c r="I70" i="497"/>
  <c r="K70" i="497"/>
  <c r="M70" i="497"/>
  <c r="O70" i="497"/>
  <c r="Q70" i="497"/>
  <c r="F71" i="497"/>
  <c r="H71" i="497"/>
  <c r="J71" i="497"/>
  <c r="L71" i="497"/>
  <c r="N71" i="497"/>
  <c r="P71" i="497"/>
  <c r="E72" i="497"/>
  <c r="G72" i="497"/>
  <c r="I72" i="497"/>
  <c r="K72" i="497"/>
  <c r="M72" i="497"/>
  <c r="O72" i="497"/>
  <c r="Q72" i="497"/>
  <c r="N21" i="458" l="1"/>
  <c r="N17" i="458"/>
  <c r="N29" i="458" l="1"/>
  <c r="N26" i="458"/>
  <c r="N25" i="458"/>
  <c r="M27" i="458"/>
  <c r="L27" i="458"/>
  <c r="K27" i="458"/>
  <c r="J27" i="458"/>
  <c r="I27" i="458"/>
  <c r="H27" i="458"/>
  <c r="M26" i="458"/>
  <c r="L26" i="458"/>
  <c r="K26" i="458"/>
  <c r="J26" i="458"/>
  <c r="I26" i="458"/>
  <c r="H26" i="458"/>
  <c r="M25" i="458"/>
  <c r="L25" i="458"/>
  <c r="K25" i="458"/>
  <c r="J25" i="458"/>
  <c r="I25" i="458"/>
  <c r="H25" i="458"/>
  <c r="M24" i="458"/>
  <c r="L24" i="458"/>
  <c r="K24" i="458"/>
  <c r="J24" i="458"/>
  <c r="I24" i="458"/>
  <c r="H24" i="458"/>
  <c r="N27" i="458" l="1"/>
  <c r="E6" i="497" l="1"/>
  <c r="H6" i="497" l="1"/>
  <c r="L65" i="501" l="1"/>
  <c r="K65" i="501"/>
  <c r="J65" i="501"/>
  <c r="I65" i="501"/>
  <c r="H65" i="501"/>
  <c r="G65" i="501"/>
  <c r="F65" i="501"/>
  <c r="E65" i="501"/>
  <c r="I44" i="500" l="1"/>
  <c r="H44" i="500"/>
  <c r="G44" i="500"/>
  <c r="F44" i="500"/>
  <c r="E44" i="500"/>
  <c r="J44" i="500" l="1"/>
  <c r="M65" i="501" l="1"/>
  <c r="K31" i="6"/>
  <c r="AN6" i="500" l="1"/>
  <c r="AD27" i="500" l="1"/>
  <c r="AM27" i="500" s="1"/>
  <c r="AD9" i="500"/>
  <c r="AM9" i="500" s="1"/>
  <c r="AD10" i="500"/>
  <c r="AM10" i="500" s="1"/>
  <c r="AD11" i="500"/>
  <c r="AM11" i="500" s="1"/>
  <c r="AD12" i="500"/>
  <c r="AM12" i="500" s="1"/>
  <c r="AD13" i="500"/>
  <c r="AM13" i="500" s="1"/>
  <c r="AD14" i="500"/>
  <c r="AM14" i="500" s="1"/>
  <c r="AD15" i="500"/>
  <c r="AM15" i="500" s="1"/>
  <c r="AD16" i="500"/>
  <c r="AM16" i="500" s="1"/>
  <c r="AD17" i="500"/>
  <c r="AM17" i="500" s="1"/>
  <c r="AD18" i="500"/>
  <c r="AM18" i="500" s="1"/>
  <c r="AD19" i="500"/>
  <c r="AM19" i="500" s="1"/>
  <c r="AD20" i="500"/>
  <c r="AM20" i="500" s="1"/>
  <c r="AD21" i="500"/>
  <c r="AM21" i="500" s="1"/>
  <c r="AD22" i="500"/>
  <c r="AM22" i="500" s="1"/>
  <c r="AD23" i="500"/>
  <c r="AM23" i="500" s="1"/>
  <c r="AD24" i="500"/>
  <c r="AM24" i="500" s="1"/>
  <c r="AD25" i="500"/>
  <c r="AM25" i="500" s="1"/>
  <c r="AD26" i="500"/>
  <c r="AM26" i="500" s="1"/>
  <c r="AD8" i="500"/>
  <c r="AM8" i="500" s="1"/>
  <c r="AE9" i="500" l="1"/>
  <c r="AE10" i="500"/>
  <c r="AE11" i="500"/>
  <c r="AE12" i="500"/>
  <c r="AE13" i="500"/>
  <c r="AE14" i="500"/>
  <c r="AE15" i="500"/>
  <c r="AE16" i="500"/>
  <c r="AE17" i="500"/>
  <c r="AE18" i="500"/>
  <c r="AE19" i="500"/>
  <c r="AE20" i="500"/>
  <c r="AE21" i="500"/>
  <c r="AE22" i="500"/>
  <c r="AE23" i="500"/>
  <c r="AE24" i="500"/>
  <c r="AE25" i="500"/>
  <c r="AE26" i="500"/>
  <c r="AE27" i="500"/>
  <c r="AE8" i="500"/>
  <c r="AF9" i="500" l="1"/>
  <c r="AF10" i="500"/>
  <c r="AF11" i="500"/>
  <c r="AF12" i="500"/>
  <c r="AF13" i="500"/>
  <c r="AF14" i="500"/>
  <c r="AF15" i="500"/>
  <c r="AF16" i="500"/>
  <c r="AF17" i="500"/>
  <c r="AF18" i="500"/>
  <c r="AF19" i="500"/>
  <c r="AF20" i="500"/>
  <c r="AF21" i="500"/>
  <c r="AF22" i="500"/>
  <c r="AF23" i="500"/>
  <c r="AF24" i="500"/>
  <c r="AF25" i="500"/>
  <c r="AF26" i="500"/>
  <c r="AF27" i="500"/>
  <c r="AF8" i="500"/>
  <c r="K44" i="500" l="1"/>
  <c r="K7" i="500"/>
  <c r="AH8" i="500" l="1"/>
  <c r="AO8" i="500" s="1"/>
  <c r="AH9" i="500"/>
  <c r="AO9" i="500" s="1"/>
  <c r="AH10" i="500"/>
  <c r="AO10" i="500" s="1"/>
  <c r="AH11" i="500"/>
  <c r="AO11" i="500" s="1"/>
  <c r="AH12" i="500"/>
  <c r="AO12" i="500" s="1"/>
  <c r="AH13" i="500"/>
  <c r="AO13" i="500" s="1"/>
  <c r="AH14" i="500"/>
  <c r="AO14" i="500" s="1"/>
  <c r="AH15" i="500"/>
  <c r="AO15" i="500" s="1"/>
  <c r="AH16" i="500"/>
  <c r="AO16" i="500" s="1"/>
  <c r="AH17" i="500"/>
  <c r="AO17" i="500" s="1"/>
  <c r="AH18" i="500"/>
  <c r="AO18" i="500" s="1"/>
  <c r="AH19" i="500"/>
  <c r="AO19" i="500" s="1"/>
  <c r="AH20" i="500"/>
  <c r="AO20" i="500" s="1"/>
  <c r="AH21" i="500"/>
  <c r="AO21" i="500" s="1"/>
  <c r="AH22" i="500"/>
  <c r="AO22" i="500" s="1"/>
  <c r="AH23" i="500"/>
  <c r="AO23" i="500" s="1"/>
  <c r="AH24" i="500"/>
  <c r="AO24" i="500" s="1"/>
  <c r="AH25" i="500"/>
  <c r="AO25" i="500" s="1"/>
  <c r="AH26" i="500"/>
  <c r="AO26" i="500" s="1"/>
  <c r="AH27" i="500"/>
  <c r="AO27" i="500" s="1"/>
  <c r="AG27" i="500" l="1"/>
  <c r="AN27" i="500" s="1"/>
  <c r="AG26" i="500"/>
  <c r="AN26" i="500" s="1"/>
  <c r="AG25" i="500"/>
  <c r="AN25" i="500" s="1"/>
  <c r="AG24" i="500"/>
  <c r="AN24" i="500" s="1"/>
  <c r="AG23" i="500"/>
  <c r="AN23" i="500" s="1"/>
  <c r="AG22" i="500"/>
  <c r="AN22" i="500" s="1"/>
  <c r="AG21" i="500"/>
  <c r="AN21" i="500" s="1"/>
  <c r="AG20" i="500"/>
  <c r="AN20" i="500" s="1"/>
  <c r="AG19" i="500"/>
  <c r="AN19" i="500" s="1"/>
  <c r="AG18" i="500"/>
  <c r="AN18" i="500" s="1"/>
  <c r="AG17" i="500"/>
  <c r="AN17" i="500" s="1"/>
  <c r="AG16" i="500"/>
  <c r="AN16" i="500" s="1"/>
  <c r="AG15" i="500"/>
  <c r="AN15" i="500" s="1"/>
  <c r="AG14" i="500"/>
  <c r="AN14" i="500" s="1"/>
  <c r="AG13" i="500"/>
  <c r="AN13" i="500" s="1"/>
  <c r="AG12" i="500"/>
  <c r="AN12" i="500" s="1"/>
  <c r="AG11" i="500"/>
  <c r="AN11" i="500" s="1"/>
  <c r="AG10" i="500"/>
  <c r="AN10" i="500" s="1"/>
  <c r="AG9" i="500"/>
  <c r="AN9" i="500" s="1"/>
  <c r="AG8" i="500"/>
  <c r="AN8" i="500" s="1"/>
  <c r="K6" i="500" l="1"/>
  <c r="K43" i="500"/>
  <c r="Q68" i="491" l="1"/>
  <c r="Q71" i="491"/>
  <c r="Q69" i="491"/>
  <c r="Q67" i="491"/>
  <c r="Q70" i="491"/>
  <c r="L35" i="7" l="1"/>
  <c r="P65" i="497" l="1"/>
  <c r="P16" i="498"/>
</calcChain>
</file>

<file path=xl/sharedStrings.xml><?xml version="1.0" encoding="utf-8"?>
<sst xmlns="http://schemas.openxmlformats.org/spreadsheetml/2006/main" count="1529" uniqueCount="589">
  <si>
    <t>invalidez, velhice e sobrevivência</t>
  </si>
  <si>
    <t>desemprego e apoio ao emprego</t>
  </si>
  <si>
    <t>população total</t>
  </si>
  <si>
    <t xml:space="preserve"> n.d.</t>
  </si>
  <si>
    <t xml:space="preserve"> Conceitos</t>
  </si>
  <si>
    <t>valor inferior a 0,1 da unidade utilizada</t>
  </si>
  <si>
    <t>salários na construção civil e obras públicas</t>
  </si>
  <si>
    <t>população desempregada</t>
  </si>
  <si>
    <t>retribuição mínima mensal garantida</t>
  </si>
  <si>
    <t>-</t>
  </si>
  <si>
    <r>
      <t>ISSN</t>
    </r>
    <r>
      <rPr>
        <sz val="8"/>
        <color indexed="63"/>
        <rFont val="Arial"/>
        <family val="2"/>
      </rPr>
      <t xml:space="preserve"> 0873-4682</t>
    </r>
  </si>
  <si>
    <t xml:space="preserve"> Trabalho</t>
  </si>
  <si>
    <t xml:space="preserve"> Formação Profissional</t>
  </si>
  <si>
    <t>população com emprego</t>
  </si>
  <si>
    <t>índice de preços no consumidor</t>
  </si>
  <si>
    <t xml:space="preserve"> o.o</t>
  </si>
  <si>
    <t>prestações familiares</t>
  </si>
  <si>
    <t xml:space="preserve">Sinais convencionais  </t>
  </si>
  <si>
    <t>estrutura empresarial</t>
  </si>
  <si>
    <r>
      <t>Depósito Legal</t>
    </r>
    <r>
      <rPr>
        <sz val="8"/>
        <color indexed="63"/>
        <rFont val="Arial"/>
        <family val="2"/>
      </rPr>
      <t>: 100553/96</t>
    </r>
  </si>
  <si>
    <t>valor inferior a metade da unidade utilizada</t>
  </si>
  <si>
    <t xml:space="preserve"> Fontes</t>
  </si>
  <si>
    <t>doença</t>
  </si>
  <si>
    <r>
      <t>Periodicidade</t>
    </r>
    <r>
      <rPr>
        <sz val="8"/>
        <color indexed="63"/>
        <rFont val="Arial"/>
        <family val="2"/>
      </rPr>
      <t>: Mensal</t>
    </r>
  </si>
  <si>
    <t xml:space="preserve">Dados recolhidos até:    </t>
  </si>
  <si>
    <t>desemprego registado - no fim do período</t>
  </si>
  <si>
    <t>ganhos médios</t>
  </si>
  <si>
    <t>Índice</t>
  </si>
  <si>
    <t>desemprego registado, ofertas e colocações - ao longo do período</t>
  </si>
  <si>
    <t xml:space="preserve"> Segurança Social</t>
  </si>
  <si>
    <t>rendimento social de inserção</t>
  </si>
  <si>
    <t>acidentes de trabalho</t>
  </si>
  <si>
    <t xml:space="preserve"> População, Emprego e Desemprego</t>
  </si>
  <si>
    <t xml:space="preserve"> Quadros sinópticos</t>
  </si>
  <si>
    <t xml:space="preserve"> </t>
  </si>
  <si>
    <t xml:space="preserve">ISSN: 0873 - 4682  </t>
  </si>
  <si>
    <t>valor nulo</t>
  </si>
  <si>
    <t>valor não disponível</t>
  </si>
  <si>
    <t xml:space="preserve"> Informação em destaque</t>
  </si>
  <si>
    <t>valor inferior à unidade utilizada</t>
  </si>
  <si>
    <r>
      <t xml:space="preserve"> §</t>
    </r>
    <r>
      <rPr>
        <sz val="8"/>
        <color indexed="63"/>
        <rFont val="Arial"/>
        <family val="2"/>
      </rPr>
      <t xml:space="preserve">  </t>
    </r>
  </si>
  <si>
    <r>
      <t xml:space="preserve"> o</t>
    </r>
    <r>
      <rPr>
        <sz val="8"/>
        <color indexed="63"/>
        <rFont val="Arial"/>
        <family val="2"/>
      </rPr>
      <t xml:space="preserve"> </t>
    </r>
  </si>
  <si>
    <t xml:space="preserve"> Ficha Técnica</t>
  </si>
  <si>
    <t xml:space="preserve">Introdução </t>
  </si>
  <si>
    <t xml:space="preserve">  - </t>
  </si>
  <si>
    <t>população em educação ou formação</t>
  </si>
  <si>
    <r>
      <t>Título</t>
    </r>
    <r>
      <rPr>
        <sz val="8"/>
        <color indexed="63"/>
        <rFont val="Arial"/>
        <family val="2"/>
      </rPr>
      <t>: Boletim Estatístico    -</t>
    </r>
  </si>
  <si>
    <t>tendências do mercado de trabalho</t>
  </si>
  <si>
    <r>
      <t xml:space="preserve">O </t>
    </r>
    <r>
      <rPr>
        <b/>
        <sz val="9"/>
        <color indexed="63"/>
        <rFont val="Arial"/>
        <family val="2"/>
      </rPr>
      <t>Boletim Estatístico</t>
    </r>
    <r>
      <rPr>
        <sz val="9"/>
        <color indexed="63"/>
        <rFont val="Arial"/>
        <family val="2"/>
      </rPr>
      <t xml:space="preserve"> é uma publicação mensal, iniciada em 1996, de divulgação de dados estatísticos das áreas do Emprego, da Formação Profissional, do Trabalho e da Segurança Social.
Para além das páginas de temática fixa, existem duas páginas com rotatividade de tema para informação em destaque (páginas 20 e 21).
Cada página temática de periodicidade trimestral é composta, sempre que se mostre pertinente,  por duas partes: uma de indicadores gerais que permanecem ao longo do trimestre e uma segunda com informação de rotatividade mensal, de forma a potenciar a informação a disponibilizar.</t>
    </r>
  </si>
  <si>
    <t>instrumentos de regulamentação coletiva do trabalho</t>
  </si>
  <si>
    <t>Publicação eletrónica mensal</t>
  </si>
  <si>
    <r>
      <t>Formato:</t>
    </r>
    <r>
      <rPr>
        <sz val="8"/>
        <color indexed="63"/>
        <rFont val="Arial"/>
        <family val="2"/>
      </rPr>
      <t xml:space="preserve"> publicação em suporte eletrónico</t>
    </r>
  </si>
  <si>
    <r>
      <t xml:space="preserve">INE, Inquérito Qualitativo de Conjuntura aos Consumidores </t>
    </r>
    <r>
      <rPr>
        <sz val="8"/>
        <color indexed="63"/>
        <rFont val="Arial"/>
        <family val="2"/>
      </rPr>
      <t>- inquérito harmonizado a nível europeu, de carácter mensal com o objetivo de recolha de informação que forneça as opiniões (avaliações/expectativas) dos consumidores sobre a situação económica e financeira das famílias, bem como as suas expectativas sobre a evolução próxima da economia.</t>
    </r>
  </si>
  <si>
    <r>
      <t xml:space="preserve">INE, Inquéritos Qualitativos de Conjuntura às Empresas (Indústria Transformadora, Construção e Obras Públicas e Serviços) </t>
    </r>
    <r>
      <rPr>
        <sz val="8"/>
        <color indexed="63"/>
        <rFont val="Arial"/>
        <family val="2"/>
      </rPr>
      <t xml:space="preserve">- inquérito mensal, harmonizado a nível europeu, com o objetivo de recolha de informação que forneça as opiniões (avaliações/expectativas) dos agentes económicos/empresários sobre a evolução da atividade económica da sua própria empresa. Da conjugação das opiniões dos empresários, torna-se possível avaliar não só a situação do sector, como também as </t>
    </r>
    <r>
      <rPr>
        <sz val="8"/>
        <color rgb="FF333333"/>
        <rFont val="Arial"/>
        <family val="2"/>
      </rPr>
      <t>respetivas perspetivas.</t>
    </r>
  </si>
  <si>
    <r>
      <t>Para uma perceção mais completa das características e conteúdo dos dados estatísticos constantes dos quadros apresentados, dever-se-á consultar as fontes</t>
    </r>
    <r>
      <rPr>
        <sz val="8"/>
        <color rgb="FF333333"/>
        <rFont val="Arial"/>
        <family val="2"/>
      </rPr>
      <t xml:space="preserve"> respetivas neles indicadas:</t>
    </r>
  </si>
  <si>
    <t>Beja</t>
  </si>
  <si>
    <t>Évora</t>
  </si>
  <si>
    <t>Portalegre</t>
  </si>
  <si>
    <t>Setúbal</t>
  </si>
  <si>
    <t>Lisboa</t>
  </si>
  <si>
    <t>Leiria</t>
  </si>
  <si>
    <t>Coimbra</t>
  </si>
  <si>
    <t>Aveiro</t>
  </si>
  <si>
    <t>Porto</t>
  </si>
  <si>
    <t>Braga</t>
  </si>
  <si>
    <t>Viana do Castelo</t>
  </si>
  <si>
    <t>Bragança</t>
  </si>
  <si>
    <t>Vila Real</t>
  </si>
  <si>
    <t>total</t>
  </si>
  <si>
    <t>(percentagem)</t>
  </si>
  <si>
    <t>Continente</t>
  </si>
  <si>
    <t>Mulheres</t>
  </si>
  <si>
    <t>Homens</t>
  </si>
  <si>
    <t>Portugal</t>
  </si>
  <si>
    <t>Faro</t>
  </si>
  <si>
    <t>Castelo Branco</t>
  </si>
  <si>
    <t>Guarda</t>
  </si>
  <si>
    <t>Viseu</t>
  </si>
  <si>
    <t>(número)</t>
  </si>
  <si>
    <t>Santarém</t>
  </si>
  <si>
    <t xml:space="preserve">Serralheiro civil </t>
  </si>
  <si>
    <t>Canalizador</t>
  </si>
  <si>
    <t>Estucador</t>
  </si>
  <si>
    <t>Espalhador de betuminosos</t>
  </si>
  <si>
    <t>Armador de ferro</t>
  </si>
  <si>
    <t>(euros)</t>
  </si>
  <si>
    <t>outubro</t>
  </si>
  <si>
    <t>abril</t>
  </si>
  <si>
    <t>Mais informação em:  http://www.ine.pt</t>
  </si>
  <si>
    <t>principais variações face ao mês anterior</t>
  </si>
  <si>
    <t>Homóloga</t>
  </si>
  <si>
    <t>Em cadeia</t>
  </si>
  <si>
    <t>variação</t>
  </si>
  <si>
    <t>jan.</t>
  </si>
  <si>
    <t>dez.</t>
  </si>
  <si>
    <t>nov.</t>
  </si>
  <si>
    <t>out.</t>
  </si>
  <si>
    <t>set.</t>
  </si>
  <si>
    <t>ago.</t>
  </si>
  <si>
    <t>jul.</t>
  </si>
  <si>
    <t>jun.</t>
  </si>
  <si>
    <t>mai.</t>
  </si>
  <si>
    <t>abr.</t>
  </si>
  <si>
    <t>mar.</t>
  </si>
  <si>
    <t>fev.</t>
  </si>
  <si>
    <t xml:space="preserve">                                                                                                                                                                                                                                                                                                                 </t>
  </si>
  <si>
    <t>convenções publicadas</t>
  </si>
  <si>
    <t>%</t>
  </si>
  <si>
    <t>Zonas brancas (trab. administrativos)</t>
  </si>
  <si>
    <r>
      <t>U.</t>
    </r>
    <r>
      <rPr>
        <sz val="8"/>
        <color indexed="63"/>
        <rFont val="Arial"/>
        <family val="2"/>
      </rPr>
      <t xml:space="preserve"> At.org.inter. e out.inst.extra-territ.</t>
    </r>
  </si>
  <si>
    <r>
      <t>T.</t>
    </r>
    <r>
      <rPr>
        <sz val="8"/>
        <color indexed="63"/>
        <rFont val="Arial"/>
        <family val="2"/>
      </rPr>
      <t xml:space="preserve"> At.fam.p.dom.e a.pr.fam.p/uso próp.</t>
    </r>
  </si>
  <si>
    <r>
      <t xml:space="preserve">S. </t>
    </r>
    <r>
      <rPr>
        <sz val="8"/>
        <color indexed="63"/>
        <rFont val="Arial"/>
        <family val="2"/>
      </rPr>
      <t>Outras atividades de serviços</t>
    </r>
  </si>
  <si>
    <r>
      <t xml:space="preserve">Q. </t>
    </r>
    <r>
      <rPr>
        <sz val="8"/>
        <color indexed="63"/>
        <rFont val="Arial"/>
        <family val="2"/>
      </rPr>
      <t>Ativ. de saúde hum. e apoio social</t>
    </r>
  </si>
  <si>
    <r>
      <t>P.</t>
    </r>
    <r>
      <rPr>
        <sz val="8"/>
        <color indexed="63"/>
        <rFont val="Arial"/>
        <family val="2"/>
      </rPr>
      <t xml:space="preserve"> Educação</t>
    </r>
  </si>
  <si>
    <r>
      <rPr>
        <b/>
        <sz val="8"/>
        <color indexed="63"/>
        <rFont val="Arial"/>
        <family val="2"/>
      </rPr>
      <t>O.</t>
    </r>
    <r>
      <rPr>
        <sz val="8"/>
        <color indexed="63"/>
        <rFont val="Arial"/>
        <family val="2"/>
      </rPr>
      <t xml:space="preserve"> Adm. púb.e defesa; seg.social obrig.</t>
    </r>
  </si>
  <si>
    <r>
      <t>N.</t>
    </r>
    <r>
      <rPr>
        <sz val="8"/>
        <color indexed="63"/>
        <rFont val="Arial"/>
        <family val="2"/>
      </rPr>
      <t xml:space="preserve"> Ativ. admin. e dos serv. de apoio</t>
    </r>
  </si>
  <si>
    <r>
      <t>M.</t>
    </r>
    <r>
      <rPr>
        <sz val="8"/>
        <color indexed="63"/>
        <rFont val="Arial"/>
        <family val="2"/>
      </rPr>
      <t xml:space="preserve"> Ativ.de consult., cient., téc. e simil.</t>
    </r>
  </si>
  <si>
    <r>
      <t>K.</t>
    </r>
    <r>
      <rPr>
        <sz val="8"/>
        <color indexed="63"/>
        <rFont val="Arial"/>
        <family val="2"/>
      </rPr>
      <t xml:space="preserve"> Ativ. financeiras e de seguros</t>
    </r>
  </si>
  <si>
    <r>
      <t>J.</t>
    </r>
    <r>
      <rPr>
        <sz val="8"/>
        <color indexed="63"/>
        <rFont val="Arial"/>
        <family val="2"/>
      </rPr>
      <t xml:space="preserve"> Ativ. de inform. e de comunicação</t>
    </r>
  </si>
  <si>
    <r>
      <t>I.</t>
    </r>
    <r>
      <rPr>
        <sz val="8"/>
        <color indexed="63"/>
        <rFont val="Arial"/>
        <family val="2"/>
      </rPr>
      <t xml:space="preserve"> Alojamento, restauração e similares</t>
    </r>
  </si>
  <si>
    <r>
      <t>H.</t>
    </r>
    <r>
      <rPr>
        <sz val="8"/>
        <color indexed="63"/>
        <rFont val="Arial"/>
        <family val="2"/>
      </rPr>
      <t xml:space="preserve"> Transportes e armazenagem</t>
    </r>
  </si>
  <si>
    <r>
      <t>G.</t>
    </r>
    <r>
      <rPr>
        <sz val="8"/>
        <color indexed="63"/>
        <rFont val="Arial"/>
        <family val="2"/>
      </rPr>
      <t xml:space="preserve"> Com.gros. e ret., rep. veíc. aut.</t>
    </r>
  </si>
  <si>
    <r>
      <rPr>
        <b/>
        <sz val="8"/>
        <color indexed="63"/>
        <rFont val="Arial"/>
        <family val="2"/>
      </rPr>
      <t>F.</t>
    </r>
    <r>
      <rPr>
        <sz val="8"/>
        <color indexed="63"/>
        <rFont val="Arial"/>
        <family val="2"/>
      </rPr>
      <t xml:space="preserve"> Construção</t>
    </r>
  </si>
  <si>
    <r>
      <rPr>
        <b/>
        <sz val="8"/>
        <color indexed="63"/>
        <rFont val="Arial"/>
        <family val="2"/>
      </rPr>
      <t>E.</t>
    </r>
    <r>
      <rPr>
        <sz val="8"/>
        <color indexed="63"/>
        <rFont val="Arial"/>
        <family val="2"/>
      </rPr>
      <t xml:space="preserve"> Captação, trat.,distr.; san.,despol.</t>
    </r>
  </si>
  <si>
    <r>
      <t>D.</t>
    </r>
    <r>
      <rPr>
        <sz val="8"/>
        <color indexed="63"/>
        <rFont val="Arial"/>
        <family val="2"/>
      </rPr>
      <t xml:space="preserve"> Elet.gás,vapor,ág.quente/fria,ar frio</t>
    </r>
  </si>
  <si>
    <r>
      <t>C.</t>
    </r>
    <r>
      <rPr>
        <sz val="8"/>
        <color indexed="63"/>
        <rFont val="Arial"/>
        <family val="2"/>
      </rPr>
      <t xml:space="preserve"> Indústrias transformadoras</t>
    </r>
  </si>
  <si>
    <r>
      <t>B.</t>
    </r>
    <r>
      <rPr>
        <sz val="8"/>
        <color indexed="63"/>
        <rFont val="Arial"/>
        <family val="2"/>
      </rPr>
      <t xml:space="preserve"> Indústrias extrativas</t>
    </r>
  </si>
  <si>
    <r>
      <rPr>
        <b/>
        <sz val="8"/>
        <color indexed="63"/>
        <rFont val="Arial"/>
        <family val="2"/>
      </rPr>
      <t>A.</t>
    </r>
    <r>
      <rPr>
        <sz val="8"/>
        <color indexed="63"/>
        <rFont val="Arial"/>
        <family val="2"/>
      </rPr>
      <t xml:space="preserve"> Agric, pr. animal,caça, flor.e pesca</t>
    </r>
  </si>
  <si>
    <t>informação mensal</t>
  </si>
  <si>
    <t xml:space="preserve">instrumentos de regulamentação coletiva do trabalho </t>
  </si>
  <si>
    <t>Outros</t>
  </si>
  <si>
    <t>Açores</t>
  </si>
  <si>
    <t>Madeira</t>
  </si>
  <si>
    <t>famílias com processamento de rendimento social de inserção (RSI)</t>
  </si>
  <si>
    <t>(número e euros)</t>
  </si>
  <si>
    <t>Mais informação em:  http://www.seg-social.pt</t>
  </si>
  <si>
    <t>pensionistas ativos</t>
  </si>
  <si>
    <t>Invalidez</t>
  </si>
  <si>
    <t xml:space="preserve">Velhice </t>
  </si>
  <si>
    <t>Sobrevivência</t>
  </si>
  <si>
    <t>titulares</t>
  </si>
  <si>
    <t>Abono de família</t>
  </si>
  <si>
    <t>Subsídio educação especial</t>
  </si>
  <si>
    <t>Subsídio vitalício</t>
  </si>
  <si>
    <t>Subsídio de desemprego</t>
  </si>
  <si>
    <t>Subsídio social de desemprego inicial</t>
  </si>
  <si>
    <t>beneficiários</t>
  </si>
  <si>
    <t>Subsídio social de desemprego subsequente</t>
  </si>
  <si>
    <t>Prolongamento do subsídio social de desemprego</t>
  </si>
  <si>
    <t>valor médio do subsidio (€)</t>
  </si>
  <si>
    <t>Subsídio/ beneficiário</t>
  </si>
  <si>
    <t>Comércio</t>
  </si>
  <si>
    <r>
      <t>Serviços</t>
    </r>
    <r>
      <rPr>
        <b/>
        <vertAlign val="superscript"/>
        <sz val="8"/>
        <color indexed="63"/>
        <rFont val="Arial"/>
        <family val="2"/>
      </rPr>
      <t xml:space="preserve"> </t>
    </r>
    <r>
      <rPr>
        <vertAlign val="superscript"/>
        <sz val="8"/>
        <color indexed="63"/>
        <rFont val="Arial"/>
        <family val="2"/>
      </rPr>
      <t>(2)</t>
    </r>
  </si>
  <si>
    <t xml:space="preserve">Indústria Transformadora </t>
  </si>
  <si>
    <r>
      <t>Serviços</t>
    </r>
    <r>
      <rPr>
        <vertAlign val="superscript"/>
        <sz val="8"/>
        <color indexed="63"/>
        <rFont val="Arial"/>
        <family val="2"/>
      </rPr>
      <t xml:space="preserve"> (2)</t>
    </r>
  </si>
  <si>
    <t>desemprego registado:</t>
  </si>
  <si>
    <r>
      <t xml:space="preserve">ofertas ao longo do período </t>
    </r>
    <r>
      <rPr>
        <sz val="6"/>
        <color indexed="63"/>
        <rFont val="Arial"/>
        <family val="2"/>
      </rPr>
      <t>(vh/%)</t>
    </r>
  </si>
  <si>
    <t>(milhares)</t>
  </si>
  <si>
    <t>15 - 24 anos</t>
  </si>
  <si>
    <t xml:space="preserve">25 - 44 anos </t>
  </si>
  <si>
    <r>
      <t>45 e + anos</t>
    </r>
    <r>
      <rPr>
        <b/>
        <vertAlign val="superscript"/>
        <sz val="8"/>
        <color indexed="63"/>
        <rFont val="Arial"/>
        <family val="2"/>
      </rPr>
      <t xml:space="preserve"> </t>
    </r>
  </si>
  <si>
    <t>(milhares e estrutura em %)</t>
  </si>
  <si>
    <t>v.a.</t>
  </si>
  <si>
    <t>população com emprego - indicadores globais</t>
  </si>
  <si>
    <t>Indústria, const., energia e água</t>
  </si>
  <si>
    <t>Serviços</t>
  </si>
  <si>
    <t>Tempo completo</t>
  </si>
  <si>
    <t>Tempo parcial</t>
  </si>
  <si>
    <t>Trabalhadores por conta outrem</t>
  </si>
  <si>
    <t>Contrato sem termo</t>
  </si>
  <si>
    <t>Contrato com termo</t>
  </si>
  <si>
    <t>Trabalhadores por conta própria</t>
  </si>
  <si>
    <t>taxa de emprego (%)</t>
  </si>
  <si>
    <t>15 - 64 anos</t>
  </si>
  <si>
    <t>55 - 64 anos</t>
  </si>
  <si>
    <r>
      <t xml:space="preserve">disparidade entre sexos (M-H) </t>
    </r>
    <r>
      <rPr>
        <sz val="7"/>
        <color indexed="63"/>
        <rFont val="Arial"/>
        <family val="2"/>
      </rPr>
      <t>(p.p.)</t>
    </r>
  </si>
  <si>
    <t>(1) população ativa (15 e mais anos)/população total (15 e mais anos).</t>
  </si>
  <si>
    <t>população ativa</t>
  </si>
  <si>
    <t>Menos de 15 anos</t>
  </si>
  <si>
    <t>população total e ativa - indicadores globais</t>
  </si>
  <si>
    <t>informação anual</t>
  </si>
  <si>
    <t>população desempregada - indicadores globais</t>
  </si>
  <si>
    <t>desemprego total</t>
  </si>
  <si>
    <t>1.º Emprego</t>
  </si>
  <si>
    <t>Novo Emprego</t>
  </si>
  <si>
    <t>Até 11 meses</t>
  </si>
  <si>
    <t>12 meses e mais</t>
  </si>
  <si>
    <t>taxa de desemprego (%)</t>
  </si>
  <si>
    <r>
      <t xml:space="preserve">disparidade entre sexos </t>
    </r>
    <r>
      <rPr>
        <sz val="7"/>
        <color indexed="63"/>
        <rFont val="Arial"/>
        <family val="2"/>
      </rPr>
      <t>(M-H) (p.p.)</t>
    </r>
  </si>
  <si>
    <t>Norte</t>
  </si>
  <si>
    <t>Centro</t>
  </si>
  <si>
    <t xml:space="preserve">Lisboa </t>
  </si>
  <si>
    <t>Alentejo</t>
  </si>
  <si>
    <t>Algarve</t>
  </si>
  <si>
    <t>taxa de desemprego de longa duração (%)</t>
  </si>
  <si>
    <r>
      <t>disparidade entre sexos</t>
    </r>
    <r>
      <rPr>
        <sz val="7"/>
        <color indexed="63"/>
        <rFont val="Arial"/>
        <family val="2"/>
      </rPr>
      <t xml:space="preserve"> (M-H) (p.p.)</t>
    </r>
  </si>
  <si>
    <t>Alemanha</t>
  </si>
  <si>
    <t>Áustria</t>
  </si>
  <si>
    <t>Bélgica</t>
  </si>
  <si>
    <t>Eslováquia</t>
  </si>
  <si>
    <t>Espanha</t>
  </si>
  <si>
    <t>Finlândia</t>
  </si>
  <si>
    <t>França</t>
  </si>
  <si>
    <t>Holanda</t>
  </si>
  <si>
    <t>Irlanda</t>
  </si>
  <si>
    <t>Itália</t>
  </si>
  <si>
    <t>Luxemburgo</t>
  </si>
  <si>
    <t>Malta</t>
  </si>
  <si>
    <t>Zona Euro</t>
  </si>
  <si>
    <t>Bulgária</t>
  </si>
  <si>
    <t xml:space="preserve">Dinamarca </t>
  </si>
  <si>
    <t>Polónia</t>
  </si>
  <si>
    <t>República Checa</t>
  </si>
  <si>
    <t>Suécia</t>
  </si>
  <si>
    <t>UE27</t>
  </si>
  <si>
    <t>desemprego registado - ao longo do período</t>
  </si>
  <si>
    <t>1.º emprego</t>
  </si>
  <si>
    <t>Indúst., energia, água e construção</t>
  </si>
  <si>
    <t>Sem classificação</t>
  </si>
  <si>
    <t>ofertas de emprego - ao longo do período</t>
  </si>
  <si>
    <t xml:space="preserve">ofertas por 100 desempregados </t>
  </si>
  <si>
    <t>colocações - ao longo do período</t>
  </si>
  <si>
    <t>colocações/ofertas (%)</t>
  </si>
  <si>
    <t>pedidos de emprego - no fim do período</t>
  </si>
  <si>
    <t>Empregados</t>
  </si>
  <si>
    <t>Ocupados</t>
  </si>
  <si>
    <t>Menos de 25 anos</t>
  </si>
  <si>
    <t>25 e + anos</t>
  </si>
  <si>
    <r>
      <t>Novo emprego</t>
    </r>
    <r>
      <rPr>
        <vertAlign val="superscript"/>
        <sz val="8"/>
        <color indexed="63"/>
        <rFont val="Arial"/>
        <family val="2"/>
      </rPr>
      <t xml:space="preserve"> (1)</t>
    </r>
    <r>
      <rPr>
        <sz val="8"/>
        <color indexed="63"/>
        <rFont val="Arial"/>
        <family val="2"/>
      </rPr>
      <t xml:space="preserve"> </t>
    </r>
  </si>
  <si>
    <t>Menos de 1 ano</t>
  </si>
  <si>
    <t>1 ano e mais</t>
  </si>
  <si>
    <t>Nenhum nível de instrução</t>
  </si>
  <si>
    <t>Ens. Básico - 1.º ciclo</t>
  </si>
  <si>
    <t>Ens. Básico - 2.º ciclo</t>
  </si>
  <si>
    <t>Ens. Básico - 3.º ciclo</t>
  </si>
  <si>
    <t>Secundário</t>
  </si>
  <si>
    <t>Superior</t>
  </si>
  <si>
    <t>Total de trabalhadores</t>
  </si>
  <si>
    <r>
      <t xml:space="preserve">nota: </t>
    </r>
    <r>
      <rPr>
        <sz val="7"/>
        <color indexed="63"/>
        <rFont val="Arial"/>
        <family val="2"/>
      </rPr>
      <t>a informação por região NUT II foi classificada tendo em conta a Nomenclatura das Unidades Territoriais para Fins Estatísticos de 2002 (NUT 2002); a informação por  atividade económica, é codificada com a Classificação Portuguesa das Atividades Económicas, Revisão 3 (CAE-Rev.3).</t>
    </r>
  </si>
  <si>
    <r>
      <t xml:space="preserve"> - estrangeiros</t>
    </r>
    <r>
      <rPr>
        <sz val="8"/>
        <color indexed="63"/>
        <rFont val="Arial"/>
        <family val="2"/>
      </rPr>
      <t xml:space="preserve"> </t>
    </r>
    <r>
      <rPr>
        <sz val="6"/>
        <color indexed="63"/>
        <rFont val="Arial"/>
        <family val="2"/>
      </rPr>
      <t>(milhares)</t>
    </r>
    <r>
      <rPr>
        <sz val="7"/>
        <color indexed="63"/>
        <rFont val="Arial"/>
        <family val="2"/>
      </rPr>
      <t xml:space="preserve"> </t>
    </r>
    <r>
      <rPr>
        <vertAlign val="superscript"/>
        <sz val="8"/>
        <color indexed="63"/>
        <rFont val="Arial"/>
        <family val="2"/>
      </rPr>
      <t>(3)</t>
    </r>
  </si>
  <si>
    <r>
      <t>ao longo do período</t>
    </r>
    <r>
      <rPr>
        <sz val="7"/>
        <color indexed="63"/>
        <rFont val="Arial"/>
        <family val="2"/>
      </rPr>
      <t xml:space="preserve"> (vh/%)</t>
    </r>
  </si>
  <si>
    <t>fonte: INE, Índice de Preços no Consumidor.</t>
  </si>
  <si>
    <t xml:space="preserve">Lituânia </t>
  </si>
  <si>
    <t>(1) Caso um beneficiário tenha lançamento por mais de um centro distrital no mês, ele é contabilizado várias vezes nesta tabela.</t>
  </si>
  <si>
    <t>(1) Caso um beneficiário transite de centro distrital no mês ele é contabilizado uma vez em cada um dos centros distritais.</t>
  </si>
  <si>
    <t>(2) Caso um beneficiário transite de tipo de subsídio no mês ele é contabilizado uma vez em cada um dos subsídios.</t>
  </si>
  <si>
    <t>Contrato coletivo (CCT)</t>
  </si>
  <si>
    <t>Acordo coletivo (ACT)</t>
  </si>
  <si>
    <t>Acordo de empresa (AE)</t>
  </si>
  <si>
    <t>Acordo de adesão (AA)</t>
  </si>
  <si>
    <t>Decisão de arbitragem voluntária (DA)</t>
  </si>
  <si>
    <t>Portaria de condições de trabalho (PCT)</t>
  </si>
  <si>
    <t>Portaria de extensão (PE)</t>
  </si>
  <si>
    <t>Encarregado da construção</t>
  </si>
  <si>
    <t>Pedreiro</t>
  </si>
  <si>
    <t>Carpinteiro de limpos e de toscos</t>
  </si>
  <si>
    <t>Ladrilhador</t>
  </si>
  <si>
    <t>Pintor da construção</t>
  </si>
  <si>
    <t>Eletricista de construção e similares</t>
  </si>
  <si>
    <t>Motorista de veículos pesados de mercadorias</t>
  </si>
  <si>
    <r>
      <t xml:space="preserve">Média </t>
    </r>
    <r>
      <rPr>
        <sz val="7"/>
        <color indexed="63"/>
        <rFont val="Arial"/>
        <family val="2"/>
      </rPr>
      <t>(últimos 12 meses)</t>
    </r>
  </si>
  <si>
    <r>
      <t xml:space="preserve">R. </t>
    </r>
    <r>
      <rPr>
        <sz val="8"/>
        <color indexed="63"/>
        <rFont val="Arial"/>
        <family val="2"/>
      </rPr>
      <t>Ativ. artísticas, espetáculos, desp. e recreativas</t>
    </r>
  </si>
  <si>
    <r>
      <t xml:space="preserve">Q. </t>
    </r>
    <r>
      <rPr>
        <sz val="8"/>
        <color indexed="63"/>
        <rFont val="Arial"/>
        <family val="2"/>
      </rPr>
      <t>Atividades de saúde humana e apoio social</t>
    </r>
  </si>
  <si>
    <r>
      <t xml:space="preserve">P. </t>
    </r>
    <r>
      <rPr>
        <sz val="8"/>
        <color indexed="63"/>
        <rFont val="Arial"/>
        <family val="2"/>
      </rPr>
      <t>Educação</t>
    </r>
  </si>
  <si>
    <r>
      <t xml:space="preserve">N. </t>
    </r>
    <r>
      <rPr>
        <sz val="8"/>
        <color indexed="63"/>
        <rFont val="Arial"/>
        <family val="2"/>
      </rPr>
      <t>Atividades administrativas e dos serviços de apoio</t>
    </r>
  </si>
  <si>
    <r>
      <t xml:space="preserve">M. </t>
    </r>
    <r>
      <rPr>
        <sz val="8"/>
        <color indexed="63"/>
        <rFont val="Arial"/>
        <family val="2"/>
      </rPr>
      <t>Ativ. consultoria, científicas, técnicas e similares</t>
    </r>
  </si>
  <si>
    <r>
      <t xml:space="preserve">L. </t>
    </r>
    <r>
      <rPr>
        <sz val="8"/>
        <color indexed="63"/>
        <rFont val="Arial"/>
        <family val="2"/>
      </rPr>
      <t>Atividades imobiliárias</t>
    </r>
  </si>
  <si>
    <r>
      <t xml:space="preserve">K. </t>
    </r>
    <r>
      <rPr>
        <sz val="8"/>
        <color indexed="63"/>
        <rFont val="Arial"/>
        <family val="2"/>
      </rPr>
      <t>Atividades financeiras e de seguros</t>
    </r>
  </si>
  <si>
    <r>
      <t xml:space="preserve">J. </t>
    </r>
    <r>
      <rPr>
        <sz val="8"/>
        <color indexed="63"/>
        <rFont val="Arial"/>
        <family val="2"/>
      </rPr>
      <t>Atividades de informação e de comunicação</t>
    </r>
  </si>
  <si>
    <r>
      <t xml:space="preserve">I. </t>
    </r>
    <r>
      <rPr>
        <sz val="8"/>
        <color indexed="63"/>
        <rFont val="Arial"/>
        <family val="2"/>
      </rPr>
      <t>Alojamento, restauração e similares</t>
    </r>
  </si>
  <si>
    <r>
      <t xml:space="preserve">H. </t>
    </r>
    <r>
      <rPr>
        <sz val="8"/>
        <color indexed="63"/>
        <rFont val="Arial"/>
        <family val="2"/>
      </rPr>
      <t>Transportes e armazenagem</t>
    </r>
  </si>
  <si>
    <r>
      <t xml:space="preserve">F. </t>
    </r>
    <r>
      <rPr>
        <sz val="8"/>
        <color indexed="63"/>
        <rFont val="Arial"/>
        <family val="2"/>
      </rPr>
      <t>Construção</t>
    </r>
  </si>
  <si>
    <r>
      <t xml:space="preserve">E. </t>
    </r>
    <r>
      <rPr>
        <sz val="8"/>
        <color indexed="63"/>
        <rFont val="Arial"/>
        <family val="2"/>
      </rPr>
      <t>Captação, tratamento, distrib.; san., despoluição</t>
    </r>
  </si>
  <si>
    <r>
      <t xml:space="preserve">D. </t>
    </r>
    <r>
      <rPr>
        <sz val="8"/>
        <color indexed="63"/>
        <rFont val="Arial"/>
        <family val="2"/>
      </rPr>
      <t>Eletricidade, gás, vapor, água quente/fria, ar frio</t>
    </r>
  </si>
  <si>
    <r>
      <t xml:space="preserve">C. </t>
    </r>
    <r>
      <rPr>
        <sz val="8"/>
        <color indexed="63"/>
        <rFont val="Arial"/>
        <family val="2"/>
      </rPr>
      <t>Indústrias transformadoras</t>
    </r>
  </si>
  <si>
    <r>
      <t xml:space="preserve">B. </t>
    </r>
    <r>
      <rPr>
        <sz val="8"/>
        <color indexed="63"/>
        <rFont val="Arial"/>
        <family val="2"/>
      </rPr>
      <t>Indústrias extrativas</t>
    </r>
  </si>
  <si>
    <r>
      <t>trabalhadores abrangidos pela RMMG</t>
    </r>
    <r>
      <rPr>
        <b/>
        <vertAlign val="superscript"/>
        <sz val="8"/>
        <color indexed="63"/>
        <rFont val="Arial"/>
        <family val="2"/>
      </rPr>
      <t xml:space="preserve"> </t>
    </r>
    <r>
      <rPr>
        <vertAlign val="superscript"/>
        <sz val="8"/>
        <color indexed="63"/>
        <rFont val="Arial"/>
        <family val="2"/>
      </rPr>
      <t>(1)</t>
    </r>
    <r>
      <rPr>
        <b/>
        <vertAlign val="superscript"/>
        <sz val="8"/>
        <color indexed="63"/>
        <rFont val="Arial"/>
        <family val="2"/>
      </rPr>
      <t xml:space="preserve"> </t>
    </r>
    <r>
      <rPr>
        <sz val="8"/>
        <color indexed="63"/>
        <rFont val="Arial"/>
        <family val="2"/>
      </rPr>
      <t>(%)</t>
    </r>
  </si>
  <si>
    <t xml:space="preserve">ganho médio mensal </t>
  </si>
  <si>
    <t xml:space="preserve">remuneração de base média mensal </t>
  </si>
  <si>
    <t>(euros e %)</t>
  </si>
  <si>
    <r>
      <t>Mulheres</t>
    </r>
    <r>
      <rPr>
        <sz val="7"/>
        <color indexed="63"/>
        <rFont val="Arial"/>
        <family val="2"/>
      </rPr>
      <t xml:space="preserve"> (%)</t>
    </r>
  </si>
  <si>
    <r>
      <t>Homens</t>
    </r>
    <r>
      <rPr>
        <sz val="7"/>
        <color indexed="63"/>
        <rFont val="Arial"/>
        <family val="2"/>
      </rPr>
      <t xml:space="preserve"> (%)</t>
    </r>
  </si>
  <si>
    <t>remuneração/ganho médio mensal - indicadores globais</t>
  </si>
  <si>
    <t>01/01/2011</t>
  </si>
  <si>
    <t>01/01/2010</t>
  </si>
  <si>
    <r>
      <t>data de entrada em vigor</t>
    </r>
    <r>
      <rPr>
        <b/>
        <sz val="8"/>
        <color indexed="63"/>
        <rFont val="Arial"/>
        <family val="2"/>
      </rPr>
      <t/>
    </r>
  </si>
  <si>
    <t>Dec.Lei 143/2010
de 31/12</t>
  </si>
  <si>
    <t>diploma</t>
  </si>
  <si>
    <r>
      <t xml:space="preserve">nota: </t>
    </r>
    <r>
      <rPr>
        <sz val="7"/>
        <color indexed="63"/>
        <rFont val="Arial"/>
        <family val="2"/>
      </rPr>
      <t xml:space="preserve">a informação por região NUT II foi classificada tendo em conta a Nomenclatura das Unidades Territoriais para Fins Estatísticos de 2002 (NUT 2002); a informação por atividade económica, é codificada com a Classificação Portuguesa das Atividades Económicas, Revisão 3 (CAE-Rev.3). </t>
    </r>
  </si>
  <si>
    <r>
      <t xml:space="preserve">R. </t>
    </r>
    <r>
      <rPr>
        <sz val="8"/>
        <color indexed="63"/>
        <rFont val="Arial"/>
        <family val="2"/>
      </rPr>
      <t>Ativ. artíst., de espet. desp.e recr.</t>
    </r>
  </si>
  <si>
    <r>
      <t xml:space="preserve">INE, Índice de Preços no Consumidor  (IPC) </t>
    </r>
    <r>
      <rPr>
        <sz val="8"/>
        <color indexed="63"/>
        <rFont val="Arial"/>
        <family val="2"/>
      </rPr>
      <t>- mede a evolução temporal dos preços de um conjunto de bens e serviços representativos da estrutura de despesa de consumo da população residente em Portugal. A estrutura de ponderação da nova série (2012 = 100) foi determinada a partir da componente de despesa monetária de consumo privado das Contas Nacionais e complementada pelos resultados do Inquérito às Despesas das Famílias (IDEF) realizado em 2010/2011, do Recenseamento Geral da Habitação que ocorreu em 2011 e de outras fontes de natureza administrativa. Os bens e serviços que constituem o cabaz do indicador resultam do IDEF e de informação auxiliar, de origem diversa, que inclui outros inquéritos disponíveis no INE, assim como dados administrativos.</t>
    </r>
  </si>
  <si>
    <r>
      <t>profissões com mais inscritos</t>
    </r>
    <r>
      <rPr>
        <vertAlign val="superscript"/>
        <sz val="8"/>
        <color theme="3"/>
        <rFont val="Arial"/>
        <family val="2"/>
      </rPr>
      <t xml:space="preserve"> (1)</t>
    </r>
  </si>
  <si>
    <r>
      <t>novo emprego</t>
    </r>
    <r>
      <rPr>
        <sz val="8"/>
        <color theme="3"/>
        <rFont val="Arial"/>
        <family val="2"/>
      </rPr>
      <t xml:space="preserve"> </t>
    </r>
    <r>
      <rPr>
        <vertAlign val="superscript"/>
        <sz val="8"/>
        <color theme="3"/>
        <rFont val="Arial"/>
        <family val="2"/>
      </rPr>
      <t>(2)</t>
    </r>
  </si>
  <si>
    <r>
      <t>profissões mais solicitadas</t>
    </r>
    <r>
      <rPr>
        <vertAlign val="superscript"/>
        <sz val="8"/>
        <color theme="3"/>
        <rFont val="Arial"/>
        <family val="2"/>
      </rPr>
      <t xml:space="preserve"> (1)</t>
    </r>
  </si>
  <si>
    <r>
      <t>profissões com mais inscritos</t>
    </r>
    <r>
      <rPr>
        <sz val="8"/>
        <color theme="3"/>
        <rFont val="Arial"/>
        <family val="2"/>
      </rPr>
      <t xml:space="preserve"> </t>
    </r>
    <r>
      <rPr>
        <vertAlign val="superscript"/>
        <sz val="8"/>
        <color theme="3"/>
        <rFont val="Arial"/>
        <family val="2"/>
      </rPr>
      <t>(2)</t>
    </r>
  </si>
  <si>
    <r>
      <t>remuneração de base média mensal, ganho médio mensal e trabalhadores abrangidos pela retribuição mínima mensal garantida</t>
    </r>
    <r>
      <rPr>
        <b/>
        <sz val="8"/>
        <rFont val="Arial"/>
        <family val="2"/>
      </rPr>
      <t xml:space="preserve"> (RMMG)</t>
    </r>
    <r>
      <rPr>
        <vertAlign val="superscript"/>
        <sz val="8"/>
        <rFont val="Arial"/>
        <family val="2"/>
      </rPr>
      <t>(1)</t>
    </r>
    <r>
      <rPr>
        <sz val="8"/>
        <rFont val="Arial"/>
        <family val="2"/>
      </rPr>
      <t xml:space="preserve"> </t>
    </r>
    <r>
      <rPr>
        <b/>
        <sz val="10"/>
        <rFont val="Arial"/>
        <family val="2"/>
      </rPr>
      <t xml:space="preserve">- atividade económica </t>
    </r>
  </si>
  <si>
    <r>
      <t xml:space="preserve">trabalhadores abrangidos pela retribuição mínima mensal garantida </t>
    </r>
    <r>
      <rPr>
        <vertAlign val="superscript"/>
        <sz val="8"/>
        <color theme="3"/>
        <rFont val="Arial"/>
        <family val="2"/>
      </rPr>
      <t>(1)</t>
    </r>
    <r>
      <rPr>
        <sz val="8"/>
        <color theme="3"/>
        <rFont val="Arial"/>
        <family val="2"/>
      </rPr>
      <t xml:space="preserve"> </t>
    </r>
    <r>
      <rPr>
        <sz val="7"/>
        <color theme="3"/>
        <rFont val="Arial"/>
        <family val="2"/>
      </rPr>
      <t>(%)</t>
    </r>
  </si>
  <si>
    <r>
      <t>remuneração de base/ganho</t>
    </r>
    <r>
      <rPr>
        <sz val="7"/>
        <color theme="3"/>
        <rFont val="Arial"/>
        <family val="2"/>
      </rPr>
      <t xml:space="preserve"> (%)</t>
    </r>
  </si>
  <si>
    <r>
      <t>ganho médio mensal</t>
    </r>
    <r>
      <rPr>
        <sz val="7"/>
        <color theme="3"/>
        <rFont val="Arial"/>
        <family val="2"/>
      </rPr>
      <t xml:space="preserve"> </t>
    </r>
  </si>
  <si>
    <r>
      <t>remuneração de base média mensal</t>
    </r>
    <r>
      <rPr>
        <sz val="7"/>
        <color theme="3"/>
        <rFont val="Arial"/>
        <family val="2"/>
      </rPr>
      <t xml:space="preserve"> </t>
    </r>
  </si>
  <si>
    <r>
      <t>retribuição mínima mensal garantida</t>
    </r>
    <r>
      <rPr>
        <sz val="8"/>
        <color theme="3"/>
        <rFont val="Arial"/>
        <family val="2"/>
      </rPr>
      <t xml:space="preserve"> </t>
    </r>
    <r>
      <rPr>
        <vertAlign val="superscript"/>
        <sz val="8"/>
        <color theme="3"/>
        <rFont val="Arial"/>
        <family val="2"/>
      </rPr>
      <t>(1)</t>
    </r>
  </si>
  <si>
    <r>
      <t>retribuição mínima mensal garantida (RMMG)</t>
    </r>
    <r>
      <rPr>
        <sz val="10"/>
        <rFont val="Arial"/>
        <family val="2"/>
      </rPr>
      <t xml:space="preserve"> </t>
    </r>
    <r>
      <rPr>
        <vertAlign val="superscript"/>
        <sz val="9"/>
        <rFont val="Arial"/>
        <family val="2"/>
      </rPr>
      <t>(1)</t>
    </r>
  </si>
  <si>
    <r>
      <t xml:space="preserve">índice de preços no consumidor </t>
    </r>
    <r>
      <rPr>
        <sz val="8"/>
        <rFont val="Arial"/>
        <family val="2"/>
      </rPr>
      <t>(Base 2012)</t>
    </r>
  </si>
  <si>
    <r>
      <t xml:space="preserve">convenções consideradas </t>
    </r>
    <r>
      <rPr>
        <vertAlign val="superscript"/>
        <sz val="8"/>
        <color theme="3"/>
        <rFont val="Arial"/>
        <family val="2"/>
      </rPr>
      <t>(1)</t>
    </r>
  </si>
  <si>
    <r>
      <t xml:space="preserve">trabalhadores abrangidos </t>
    </r>
    <r>
      <rPr>
        <vertAlign val="superscript"/>
        <sz val="8"/>
        <color theme="3"/>
        <rFont val="Arial"/>
        <family val="2"/>
      </rPr>
      <t>(2)</t>
    </r>
  </si>
  <si>
    <t xml:space="preserve">    Fontes</t>
  </si>
  <si>
    <r>
      <t xml:space="preserve">ao longo do período </t>
    </r>
    <r>
      <rPr>
        <sz val="6"/>
        <color theme="3"/>
        <rFont val="Arial"/>
        <family val="2"/>
      </rPr>
      <t>(milhares)</t>
    </r>
  </si>
  <si>
    <r>
      <t xml:space="preserve">ofertas ao longo do período </t>
    </r>
    <r>
      <rPr>
        <sz val="6"/>
        <color theme="3"/>
        <rFont val="Arial"/>
        <family val="2"/>
      </rPr>
      <t>(milhares)</t>
    </r>
  </si>
  <si>
    <r>
      <t>no fim do período</t>
    </r>
    <r>
      <rPr>
        <b/>
        <sz val="7"/>
        <color theme="3"/>
        <rFont val="Arial"/>
        <family val="2"/>
      </rPr>
      <t xml:space="preserve"> </t>
    </r>
    <r>
      <rPr>
        <sz val="6"/>
        <color theme="3"/>
        <rFont val="Arial"/>
        <family val="2"/>
      </rPr>
      <t>(milhares)</t>
    </r>
  </si>
  <si>
    <r>
      <t>perspetivas de evolução do desemprego nos próximos 12 meses</t>
    </r>
    <r>
      <rPr>
        <sz val="6"/>
        <color theme="3"/>
        <rFont val="Arial"/>
        <family val="2"/>
      </rPr>
      <t xml:space="preserve"> (mm3m)</t>
    </r>
  </si>
  <si>
    <r>
      <t xml:space="preserve">perspetivas de evolução do emprego nos próximos 3 meses </t>
    </r>
    <r>
      <rPr>
        <sz val="6"/>
        <color theme="3"/>
        <rFont val="Arial"/>
        <family val="2"/>
      </rPr>
      <t>(mm3m)</t>
    </r>
  </si>
  <si>
    <r>
      <t xml:space="preserve">indicador de clima económico </t>
    </r>
    <r>
      <rPr>
        <sz val="6"/>
        <color theme="3"/>
        <rFont val="Arial"/>
        <family val="2"/>
      </rPr>
      <t>(sre/mm3m/%)</t>
    </r>
  </si>
  <si>
    <r>
      <t xml:space="preserve">indicador de confiança setorial </t>
    </r>
    <r>
      <rPr>
        <sz val="6"/>
        <color theme="3"/>
        <rFont val="Arial"/>
        <family val="2"/>
      </rPr>
      <t>(sre/mm3m)</t>
    </r>
  </si>
  <si>
    <r>
      <t>prestações familiares</t>
    </r>
    <r>
      <rPr>
        <b/>
        <vertAlign val="superscript"/>
        <sz val="10"/>
        <rFont val="Arial"/>
        <family val="2"/>
      </rPr>
      <t xml:space="preserve"> (1)</t>
    </r>
  </si>
  <si>
    <r>
      <t>beneficiários com processamento de rendimento social de inserção (RSI)</t>
    </r>
    <r>
      <rPr>
        <b/>
        <vertAlign val="superscript"/>
        <sz val="10"/>
        <rFont val="Arial"/>
        <family val="2"/>
      </rPr>
      <t>(1)</t>
    </r>
  </si>
  <si>
    <t>Boletim Estatístico disponível em:</t>
  </si>
  <si>
    <t>Outras publicações estatísticas do Emprego disponíveis em:</t>
  </si>
  <si>
    <t>e-mail:</t>
  </si>
  <si>
    <t>Mais Informações:</t>
  </si>
  <si>
    <t xml:space="preserve">Conceitos  </t>
  </si>
  <si>
    <t xml:space="preserve">  Desemprego registado - no fim do período </t>
  </si>
  <si>
    <t xml:space="preserve">  Remunerações </t>
  </si>
  <si>
    <t xml:space="preserve">  Conceitos</t>
  </si>
  <si>
    <t xml:space="preserve">População desempregada  </t>
  </si>
  <si>
    <t xml:space="preserve">Desemprego registado, ofertas e colocações - ao longo do período  </t>
  </si>
  <si>
    <t xml:space="preserve">Remunerações  </t>
  </si>
  <si>
    <t xml:space="preserve"> Informação em destaque - tendências do mercado de trabalho     </t>
  </si>
  <si>
    <t xml:space="preserve">      </t>
  </si>
  <si>
    <t xml:space="preserve"> População com emprego </t>
  </si>
  <si>
    <t>Engenheiro de const. de edif.e de obras de eng.</t>
  </si>
  <si>
    <t>Desemprego registado</t>
  </si>
  <si>
    <t>Indisponíveis temporariamente</t>
  </si>
  <si>
    <t>… por tipo de subsídio</t>
  </si>
  <si>
    <r>
      <t>beneficiários:</t>
    </r>
    <r>
      <rPr>
        <b/>
        <vertAlign val="superscript"/>
        <sz val="9"/>
        <color theme="3"/>
        <rFont val="Arial"/>
        <family val="2"/>
      </rPr>
      <t xml:space="preserve"> (2)</t>
    </r>
  </si>
  <si>
    <t>Agric., pr. animal, caça, flor. e pesca</t>
  </si>
  <si>
    <t>Oper. de máq. de esc., terrap., gruas, guind.e sim.</t>
  </si>
  <si>
    <t>Trab. não qualif.de eng. civil e da const.de edif.</t>
  </si>
  <si>
    <t xml:space="preserve">Segurança Social  </t>
  </si>
  <si>
    <t xml:space="preserve">  Segurança Social</t>
  </si>
  <si>
    <r>
      <t xml:space="preserve">G. </t>
    </r>
    <r>
      <rPr>
        <sz val="8"/>
        <color indexed="63"/>
        <rFont val="Arial"/>
        <family val="2"/>
      </rPr>
      <t>Comércio por grosso e retalho, rep. veíc. autom.</t>
    </r>
  </si>
  <si>
    <r>
      <t xml:space="preserve">benef. c/ prestaç. desemprego </t>
    </r>
    <r>
      <rPr>
        <sz val="6"/>
        <color theme="3"/>
        <rFont val="Arial"/>
        <family val="2"/>
      </rPr>
      <t>(milhares)</t>
    </r>
  </si>
  <si>
    <r>
      <t xml:space="preserve">indic. confiança dos consumidores </t>
    </r>
    <r>
      <rPr>
        <sz val="6"/>
        <color theme="3"/>
        <rFont val="Arial"/>
        <family val="2"/>
      </rPr>
      <t>(mm3m)</t>
    </r>
  </si>
  <si>
    <t>(2)</t>
  </si>
  <si>
    <t>(2) sem actualização</t>
  </si>
  <si>
    <t>Agric., prod. animal, caça, flor. e pesca</t>
  </si>
  <si>
    <r>
      <t xml:space="preserve">Letónia </t>
    </r>
    <r>
      <rPr>
        <vertAlign val="superscript"/>
        <sz val="8"/>
        <color indexed="63"/>
        <rFont val="Arial"/>
        <family val="2"/>
      </rPr>
      <t>(1)</t>
    </r>
  </si>
  <si>
    <r>
      <t>… por centro distrital</t>
    </r>
    <r>
      <rPr>
        <b/>
        <vertAlign val="superscript"/>
        <sz val="9"/>
        <color theme="3"/>
        <rFont val="Arial"/>
        <family val="2"/>
      </rPr>
      <t xml:space="preserve"> (1)</t>
    </r>
  </si>
  <si>
    <t>taxa horária</t>
  </si>
  <si>
    <t>salários na construção - taxa de salário horária e por profissões (CPP2010)</t>
  </si>
  <si>
    <t>salários na construção - taxa de salário mensal por profissões (CPP2010)</t>
  </si>
  <si>
    <t>família</t>
  </si>
  <si>
    <t>beneficiário</t>
  </si>
  <si>
    <t xml:space="preserve">valor </t>
  </si>
  <si>
    <t>Bonificação por deficiência</t>
  </si>
  <si>
    <t>Subs. assistência 3.ª pessoa</t>
  </si>
  <si>
    <t>taxa mensal</t>
  </si>
  <si>
    <r>
      <t xml:space="preserve">Grécia </t>
    </r>
    <r>
      <rPr>
        <vertAlign val="superscript"/>
        <sz val="8"/>
        <color indexed="63"/>
        <rFont val="Arial"/>
        <family val="2"/>
      </rPr>
      <t>(2)</t>
    </r>
  </si>
  <si>
    <r>
      <t xml:space="preserve">Reino Unido </t>
    </r>
    <r>
      <rPr>
        <vertAlign val="superscript"/>
        <sz val="8"/>
        <color indexed="63"/>
        <rFont val="Arial"/>
        <family val="2"/>
      </rPr>
      <t>(2)</t>
    </r>
  </si>
  <si>
    <r>
      <t xml:space="preserve">Hungria </t>
    </r>
    <r>
      <rPr>
        <vertAlign val="superscript"/>
        <sz val="8"/>
        <color indexed="63"/>
        <rFont val="Arial"/>
        <family val="2"/>
      </rPr>
      <t>(1)</t>
    </r>
  </si>
  <si>
    <t>A. Agric., prod. animal, caça, flor.e pesca</t>
  </si>
  <si>
    <t>B. Indústrias extrativas</t>
  </si>
  <si>
    <t>C. Indústrias transformadoras</t>
  </si>
  <si>
    <t>E. Captação, trat., dist.; san., despoluição</t>
  </si>
  <si>
    <t>F. Construção</t>
  </si>
  <si>
    <t>G. Com. gros. e retalho, rep. veíc. autom.</t>
  </si>
  <si>
    <t>H. Transportes e armazenagem</t>
  </si>
  <si>
    <t>I. Alojamento, restauração e similares</t>
  </si>
  <si>
    <t>K. Atividades financeiras e de seguros</t>
  </si>
  <si>
    <t>L. Atividades imobiliárias</t>
  </si>
  <si>
    <t>P. Educação</t>
  </si>
  <si>
    <t>Q. Ativ. de saúde humana e apoio social</t>
  </si>
  <si>
    <t>S. Outras atividades de serviços</t>
  </si>
  <si>
    <t>Chipre</t>
  </si>
  <si>
    <t xml:space="preserve">Eslovénia </t>
  </si>
  <si>
    <t>Estónia</t>
  </si>
  <si>
    <t>Grécia</t>
  </si>
  <si>
    <t>Reino Unido</t>
  </si>
  <si>
    <t>Hungria</t>
  </si>
  <si>
    <t>Letónia</t>
  </si>
  <si>
    <t>Roménia</t>
  </si>
  <si>
    <t>Croácia</t>
  </si>
  <si>
    <t>Eslovénia</t>
  </si>
  <si>
    <t>Países Baixos</t>
  </si>
  <si>
    <t>Lituânia</t>
  </si>
  <si>
    <t>UE28</t>
  </si>
  <si>
    <t xml:space="preserve">População total    </t>
  </si>
  <si>
    <t>Agric., pr. animal, caça, floresta e pesca</t>
  </si>
  <si>
    <r>
      <t xml:space="preserve">tendências do mercado de trabalho </t>
    </r>
    <r>
      <rPr>
        <vertAlign val="superscript"/>
        <sz val="9"/>
        <color theme="1"/>
        <rFont val="Arial"/>
        <family val="2"/>
      </rPr>
      <t>(1)</t>
    </r>
  </si>
  <si>
    <t>valor médio por</t>
  </si>
  <si>
    <t xml:space="preserve">  Estrutura empresarial</t>
  </si>
  <si>
    <t xml:space="preserve">(1) habitualmente designada por salário mínimo nacional.      </t>
  </si>
  <si>
    <t xml:space="preserve"> - Dados recolhidos até:</t>
  </si>
  <si>
    <t xml:space="preserve"> - Data de disponibilização: </t>
  </si>
  <si>
    <t>empresas</t>
  </si>
  <si>
    <t>estabelecimentos</t>
  </si>
  <si>
    <t>n.d.</t>
  </si>
  <si>
    <t xml:space="preserve">(1) por atividade exercida no último emprego.     (2) Classificação Portuguesa das Profissões (CPP 2010) a partir de janeiro de 2014;  valores do Continente. </t>
  </si>
  <si>
    <t xml:space="preserve">(1) Classificação Portuguesa das Profissões (CPP 2010) a partir de janeiro de 2014;  valores do Continente.                (2) por atividade exercida no último emprego.  </t>
  </si>
  <si>
    <t xml:space="preserve">                 Informação em destaque - taxa desemprego UE 28</t>
  </si>
  <si>
    <t>&lt; 25 anos</t>
  </si>
  <si>
    <t>homens</t>
  </si>
  <si>
    <t>mulheres</t>
  </si>
  <si>
    <t>Estados Unidos</t>
  </si>
  <si>
    <r>
      <t xml:space="preserve">INE, Inquérito ao Emprego - </t>
    </r>
    <r>
      <rPr>
        <sz val="8"/>
        <color indexed="63"/>
        <rFont val="Arial"/>
        <family val="2"/>
      </rPr>
      <t>inquérito que tem por principal objetivo a caracterização da população face ao mercado de trabalho. É um inquérito trimestral, por amostragem, dirigido a residentes em alojamentos familiares no espaço nacional e disponibiliza resultados trimestrais e anuais. O modo de recolha adotado no IE a partir do 1º trimestre de 2011, que se designa genericamente por modo de recolha telefónico (CATI – Computer Assisted Telephone Interviewing), é um modo de recolha misto. Neste modo de recolha, a primeira inquirição ao agregado familiar que reside na unidade de alojamento selecionada é realizada presencialmente, por um entrevistador do INE. As cinco inquirições subsequentes são realizadas por telefone (fixo ou móvel), se o inquirido aceitar e puder disponibilizar um número de telefone que se venha a comprovar ser válido. Os resultados do Inquérito ao Emprego apresentados foram calibrados tendo por referência as estimativas da população residente calculadas a partir dos resultados definitivos dos Censos 2011.</t>
    </r>
  </si>
  <si>
    <t>21 - Fab. prod. farmac. de base e prep. farmac.</t>
  </si>
  <si>
    <t>22 - Fabr. de art. de borracha e de mat. plásticas</t>
  </si>
  <si>
    <t>23 - Fabr. de outros prod. minerais não metálicos</t>
  </si>
  <si>
    <t>U. Ativ. org. intern. e out.inst.extra-territ.</t>
  </si>
  <si>
    <t>fonte: INE, Inquérito ao Emprego.</t>
  </si>
  <si>
    <t xml:space="preserve">  Lay-Off</t>
  </si>
  <si>
    <t>entidades empregadoras (estabelecimentos)  e beneficiários com prestações de lay-off</t>
  </si>
  <si>
    <t>lay-off</t>
  </si>
  <si>
    <t>Dec.Lei 144/2014
de 30/09</t>
  </si>
  <si>
    <t>1/10/2014</t>
  </si>
  <si>
    <t>formação profissional nas empresas</t>
  </si>
  <si>
    <t xml:space="preserve"> - </t>
  </si>
  <si>
    <r>
      <rPr>
        <b/>
        <sz val="8"/>
        <color theme="3"/>
        <rFont val="Arial"/>
        <family val="2"/>
      </rPr>
      <t xml:space="preserve">  IRCT negociávies</t>
    </r>
    <r>
      <rPr>
        <sz val="7"/>
        <color theme="3"/>
        <rFont val="Arial"/>
        <family val="2"/>
      </rPr>
      <t xml:space="preserve"> (via convencional)</t>
    </r>
  </si>
  <si>
    <r>
      <t xml:space="preserve">  IRCT não negociávies </t>
    </r>
    <r>
      <rPr>
        <sz val="7"/>
        <color theme="3"/>
        <rFont val="Arial"/>
        <family val="2"/>
      </rPr>
      <t>(via administrativa)</t>
    </r>
  </si>
  <si>
    <t xml:space="preserve">Regulamentação coletiva e preços     </t>
  </si>
  <si>
    <r>
      <t>Autor</t>
    </r>
    <r>
      <rPr>
        <sz val="8"/>
        <color indexed="63"/>
        <rFont val="Arial"/>
        <family val="2"/>
      </rPr>
      <t>: Gabinete de Estratégia e Planeamento (GEP)</t>
    </r>
  </si>
  <si>
    <t>1049-056 LISBOA</t>
  </si>
  <si>
    <t>Praça de Londres  nº. 2  - 3º andar</t>
  </si>
  <si>
    <t>http://www.gep.msess.gov.pt/</t>
  </si>
  <si>
    <t>desemprego UE 28</t>
  </si>
  <si>
    <t>Tel. 21 595 33 59</t>
  </si>
  <si>
    <t>Mais informação em:  http://www.gep.msess.gov.pt/</t>
  </si>
  <si>
    <r>
      <rPr>
        <b/>
        <sz val="7"/>
        <color indexed="63"/>
        <rFont val="Arial"/>
        <family val="2"/>
      </rPr>
      <t xml:space="preserve">nota: </t>
    </r>
    <r>
      <rPr>
        <sz val="7"/>
        <color indexed="63"/>
        <rFont val="Arial"/>
        <family val="2"/>
      </rPr>
      <t>Valores calibrados tendo por referência as estimativas da população calculadas a partir dos resultados definitivos dos Censos 2011.</t>
    </r>
  </si>
  <si>
    <t xml:space="preserve">  Acidentes de trabalho </t>
  </si>
  <si>
    <t>MINISTÉRIO DO TRABALHO, SOLIDARIEDADE E SEGURANÇA SOCIAL (MTSSS)</t>
  </si>
  <si>
    <r>
      <t>DGERT/MTSSS</t>
    </r>
    <r>
      <rPr>
        <sz val="8"/>
        <color indexed="63"/>
        <rFont val="Arial"/>
        <family val="2"/>
      </rPr>
      <t xml:space="preserve"> - dados tratados pela Direcção-Geral de Emprego e das Relações de Trabalho.</t>
    </r>
  </si>
  <si>
    <r>
      <t xml:space="preserve">GEP/MTSSS, Custo da Mão-de-Obra </t>
    </r>
    <r>
      <rPr>
        <sz val="8"/>
        <color indexed="63"/>
        <rFont val="Arial"/>
        <family val="2"/>
      </rPr>
      <t>- O Inquérito ao Custo da Mão-de-Obra é uma operação estatística comunitária realizada com periodicidade quadrienal, de carácter obrigatório e efetuada ao abrigo dos Regulamentos (CE) n.º 530/1999 do Conselho, de 9 de março de 1999, e (CE) n.º 1737/2005 da Comissão, de 21 de outubro de 2005. O objetivo principal deste inquérito é conhecer os custos efetivos suportados pela entidade empregadora e resultantes do emprego de mão-de-obra, quer em termos globais, quer médios, bem como a respetiva estrutura de composição. Dessa composição sobressaem as despesas com maior peso e determinantes do custo da mão-de-obra. Abrange, a nível nacional (Continente e Regiões Autónomas dos Açores e da Madeira), as unidades locais pertencentes empresas com um ou mais pessoas ao serviço, classificadas nas atividades compreendidas nas Secções B a S da Classificação Portuguesas das Atividades Económicas (CAE Revisão 3).</t>
    </r>
  </si>
  <si>
    <r>
      <t>GEP/MTSSS, Inquérito aos Ganhos</t>
    </r>
    <r>
      <rPr>
        <sz val="8"/>
        <color indexed="63"/>
        <rFont val="Arial"/>
        <family val="2"/>
      </rPr>
      <t xml:space="preserve"> -  inquérito realizado semestralmente por amostragem junto dos estabelecimentos. São inquiridos todos os sectores de atividade, com exceção da Agricultura, Produção Animal, Caça e Silvicultura, da Pesca, das Famílias com Empregados Domésticos, da Administração Pública, Defesa e Segurança Social Obrigatória, da Educação Pública e da Saúde e Ação Social Pública. Tem por objetivo a recolha de informação que permita conhecer o nível médio mensal da remuneração de base e do ganho dos trabalhadores por conta de outrem, bem como os trabalhadores a tempo completo abrangidos pelo Salário Mínimo Nacional (Retribuição Mínima Mensal Garantida).</t>
    </r>
  </si>
  <si>
    <r>
      <t>GEP/MTSSS, Inquérito aos Salários por Profissões na Construção</t>
    </r>
    <r>
      <rPr>
        <sz val="8"/>
        <color indexed="63"/>
        <rFont val="Arial"/>
        <family val="2"/>
      </rPr>
      <t xml:space="preserve"> - inquérito realizado trimestralmente por amostragem junto das empresas com dez ou mais pessoas ao serviço, abrangendo o Continente e as Regiões Autónomas dos Açores e da Madeira. Disponibiliza informação que permite conhecer a remuneração mensal e horária (taxa de salário) e a duração média normal semanal do trabalho, para as profissões mais características da atividade económica em estudo, bem como a sua evolução a curto prazo.</t>
    </r>
  </si>
  <si>
    <r>
      <t>GEP/MTSSS, Quadros de Pessoal</t>
    </r>
    <r>
      <rPr>
        <sz val="8"/>
        <color indexed="63"/>
        <rFont val="Arial"/>
        <family val="2"/>
      </rPr>
      <t xml:space="preserve"> - abrangem todas as entidades com trabalhadores por conta de outrem excetuando a Administração Pública, entidades que empregam trabalhadores rurais não permanentes e trabalhadores domésticos. </t>
    </r>
  </si>
  <si>
    <r>
      <t>IEFP/MTSSS, Síntese da Execução dos Programas e Medidas de Emprego e Formação Profissional</t>
    </r>
    <r>
      <rPr>
        <sz val="8"/>
        <color indexed="63"/>
        <rFont val="Arial"/>
        <family val="2"/>
      </rPr>
      <t xml:space="preserve"> - informação mensal detalhada sobre as pessoas abrangidas nos Programas e Medidas de Emprego e Formação Profissional.</t>
    </r>
  </si>
  <si>
    <r>
      <t xml:space="preserve">IEFP/MTSSS, Relatório Mensal de Execução Física e Financeira </t>
    </r>
    <r>
      <rPr>
        <sz val="8"/>
        <color indexed="63"/>
        <rFont val="Arial"/>
        <family val="2"/>
      </rPr>
      <t>- disponibiliza os principais indicadores da execução acumulada (física e financeira), dos diversos Programas e Medidas de Emprego e Formação Profissional desenvolvidos pelo IEFP, I.P.</t>
    </r>
  </si>
  <si>
    <r>
      <t>IEFP/MTSSS, Estatísticas Mensais</t>
    </r>
    <r>
      <rPr>
        <sz val="8"/>
        <color indexed="63"/>
        <rFont val="Arial"/>
        <family val="2"/>
      </rPr>
      <t xml:space="preserve"> - informação mensal do Mercado de Emprego.</t>
    </r>
  </si>
  <si>
    <r>
      <t>II/MTSSS, Estatísticas da Segurança Social</t>
    </r>
    <r>
      <rPr>
        <sz val="8"/>
        <color indexed="63"/>
        <rFont val="Arial"/>
        <family val="2"/>
      </rPr>
      <t xml:space="preserve"> - informação de dados estatísticos inerentes ao Sistema de Segurança Social nos seguintes temas: Invalidez, Velhice e Sobrevivência; Prestações Familiares; Rendimento Social de Inserção; Desemprego e Apoio ao Emprego e Doença.</t>
    </r>
  </si>
  <si>
    <t>fonte:  II/MTSSS, Estatísticas da Segurança Social.</t>
  </si>
  <si>
    <t xml:space="preserve">fonte:  IEFP/MTSSS, Informação Mensal e Estatísticas Mensais. </t>
  </si>
  <si>
    <t>fonte: GEP/MTSSS, Inquérito aos Salários por Profissões na Construção.</t>
  </si>
  <si>
    <t>fonte: DGERT/MTSSS, Variação média ponderada intertabelas.</t>
  </si>
  <si>
    <t>Ministério do Trabalho, Solidariedade e Segurança Social</t>
  </si>
  <si>
    <t xml:space="preserve">fonte:  IEFP/MTSSS, Informação Mensal e Estatísticas Mensais.  </t>
  </si>
  <si>
    <t>01/01/2016</t>
  </si>
  <si>
    <t>Dec.Lei 
5/2010
de 15/01</t>
  </si>
  <si>
    <t>Dec.Lei 
254-A/2015
de 31/12</t>
  </si>
  <si>
    <t>abril
2015</t>
  </si>
  <si>
    <t>Internet: www.gep.msess.gov.pt/</t>
  </si>
  <si>
    <r>
      <t>L.</t>
    </r>
    <r>
      <rPr>
        <sz val="8"/>
        <color rgb="FF333333"/>
        <rFont val="Arial"/>
        <family val="2"/>
      </rPr>
      <t xml:space="preserve"> Atividades imobiliárias</t>
    </r>
  </si>
  <si>
    <t>estrutura empresarial - indicadores globais</t>
  </si>
  <si>
    <t xml:space="preserve">média </t>
  </si>
  <si>
    <t>mediana</t>
  </si>
  <si>
    <t>médio</t>
  </si>
  <si>
    <t>mediano</t>
  </si>
  <si>
    <r>
      <t>empresas e trabalhadores envolvidos em formação ou atividade educativa</t>
    </r>
    <r>
      <rPr>
        <b/>
        <vertAlign val="superscript"/>
        <sz val="10"/>
        <rFont val="Arial"/>
        <family val="2"/>
      </rPr>
      <t xml:space="preserve"> (1)</t>
    </r>
  </si>
  <si>
    <t>trabalhadores em formação</t>
  </si>
  <si>
    <t>Horas médias de formação por trabalhador</t>
  </si>
  <si>
    <t xml:space="preserve">n.º </t>
  </si>
  <si>
    <t>% em relação ao total de empresas</t>
  </si>
  <si>
    <t>% em relação ao total de trabalhadores</t>
  </si>
  <si>
    <t xml:space="preserve">10/11/12 - Fabricação de prod. alimentares, bebidas e tabaco </t>
  </si>
  <si>
    <t xml:space="preserve">13/14/15 - Fab. têxteis e produtos têxteis, couro e produtos de couro </t>
  </si>
  <si>
    <t>17/18 - Fabr. de pasta, papel e seus artigos</t>
  </si>
  <si>
    <t>19/20 - Fab.de coque, prod. petrolíferos refinados e de agl.de comb.</t>
  </si>
  <si>
    <t xml:space="preserve">24/25 - Metalúrgicas de base e produtos metálicos  </t>
  </si>
  <si>
    <t>26/27/28/33 - Fab. equip. informáticos, para comunic. e prod. eletrónicos e de óptica; Fabr. equip. eléctrico; fab. máq. e de equip. n.e.; Reparação máq. e equip.</t>
  </si>
  <si>
    <t>29/30 - Fab. veíc. auto. reboques, semi-reb., componentes p/veíc. auto.</t>
  </si>
  <si>
    <t>16/31/32 - Outras indústrias transformadoras</t>
  </si>
  <si>
    <t xml:space="preserve">D. Eletricidade, gás, vapor, água quente e fria e ar frio </t>
  </si>
  <si>
    <t xml:space="preserve">45 - Comércio, manutenção e reparação de veículos auto. e motociclos </t>
  </si>
  <si>
    <t xml:space="preserve">46 - Comércio por grosso, exceto veíc. auto. e motociclos </t>
  </si>
  <si>
    <t xml:space="preserve">47 - Comércio a retalho, exceto veíc. auto. e motociclos </t>
  </si>
  <si>
    <t xml:space="preserve">J. Atividades de informação e comunicação </t>
  </si>
  <si>
    <t xml:space="preserve">M. Actividades de consultoria, cient., téc. e sim. </t>
  </si>
  <si>
    <t>N. Ativ. administrativas e dos serv. de apoio</t>
  </si>
  <si>
    <t>O. Administração pública e defesa; Seg. social obrigatória</t>
  </si>
  <si>
    <t>R. Ativ. artísticas, espect., desp. e recreat.</t>
  </si>
  <si>
    <t>(1)  ou que em substituição da formação receberam compensação (trata-se do cumprimento das obrigações legais em matéria de formação profissional, no sentido que lhe é atribuído pelo código do Trabalho (Lei nº7/2009 de 12 de Fevereiro) e  que institui a obrigatoriedade de 35 horas de formação profissional. Em alternativa, essas horas podem ser utilizadas ao abrigo do regime de trabalhador estudante ou em processo de RVCC. Sempre que tal não suceda e em determinadas situações previstas na Lei é admissível o recurso crédito de horas para a frequencia da formação ou a compensação financeira.)</t>
  </si>
  <si>
    <t>https://www.ine.pt/</t>
  </si>
  <si>
    <t>Mais informação em:</t>
  </si>
  <si>
    <t>Construção</t>
  </si>
  <si>
    <r>
      <t xml:space="preserve">Comércio </t>
    </r>
    <r>
      <rPr>
        <b/>
        <vertAlign val="superscript"/>
        <sz val="8"/>
        <color indexed="63"/>
        <rFont val="Arial"/>
        <family val="2"/>
      </rPr>
      <t>(2)</t>
    </r>
  </si>
  <si>
    <t xml:space="preserve">Construção </t>
  </si>
  <si>
    <r>
      <t xml:space="preserve">Indústria Transformadora </t>
    </r>
    <r>
      <rPr>
        <b/>
        <vertAlign val="superscript"/>
        <sz val="8"/>
        <color indexed="63"/>
        <rFont val="Arial"/>
        <family val="2"/>
      </rPr>
      <t>(2)</t>
    </r>
  </si>
  <si>
    <t xml:space="preserve">(1) a informação de caráter qualitativo tem por fonte os Inquéritos Qualitativos de Conjuntura às Empresas (Indústria Transformadora, Construção e Obras Públicas e Serviços) e aos Consumidores, do INE.     (2) vcs - valores corrigidos da sazonalidade.      (3) Continente.     sre - saldo de respostas extremas.    </t>
  </si>
  <si>
    <t>Nota: a partir de maio de 2016, o INE inicia a publicação dos resultados dos Inquéritos Qualitativos de Conjuntura às Empresas com base em novas amostras.</t>
  </si>
  <si>
    <t>Mulheres/Homens</t>
  </si>
  <si>
    <t>outubro
2015</t>
  </si>
  <si>
    <t xml:space="preserve">(1) para as quais existem dados que permitem os cálculos dos valores médios (não entram para estes cálculos as primeiras convenções, as paralelas de outras publicadas em meses anteriores, as convenções cujas alterações são não salariais, as convenções em que não se dispõe de elementos sobre o número de trabalhadores e as portarias de extensão).        (2) para as convenções consideradas;  informação codificada com a Classificação Portuguesa de Atividades Económicas, Revisão 3 (CAE-Rev.3).   </t>
  </si>
  <si>
    <t>fonte: GEP/MTSSS, Relatório Único - Relatório Anual de Formação Contínua (Anexo C).</t>
  </si>
  <si>
    <t>e-mail: gep.dados@gep.mtsss.pt</t>
  </si>
  <si>
    <t xml:space="preserve">fonte: GEP/MTSSS, Inquérito aos Ganhos e Duração de Trabalho.                           </t>
  </si>
  <si>
    <t>gep.dados@gep.mtsss.pt</t>
  </si>
  <si>
    <t>(1) nos estabelecimentos</t>
  </si>
  <si>
    <t>2015</t>
  </si>
  <si>
    <t>2016</t>
  </si>
  <si>
    <t>52-Vendedores</t>
  </si>
  <si>
    <t>93-Trab.n/qual. i.ext.,const.,i.transf. e transp.</t>
  </si>
  <si>
    <t>91-Trabalhadores de limpeza</t>
  </si>
  <si>
    <t>51-Trab. serviços pessoais</t>
  </si>
  <si>
    <t>81-Operad. instalações fixas e máquinas</t>
  </si>
  <si>
    <t>71-Trab.qualif.constr. e sim., exc.electric.</t>
  </si>
  <si>
    <t xml:space="preserve">41-Emp. escrit., secret.e oper. proc. dados </t>
  </si>
  <si>
    <t>(percentagem; ajustada de sazonalidade)</t>
  </si>
  <si>
    <t>65 e + anos</t>
  </si>
  <si>
    <t>Total</t>
  </si>
  <si>
    <t>18 a 24 anos</t>
  </si>
  <si>
    <t>25 a 34 anos</t>
  </si>
  <si>
    <t>35 a 44 anos</t>
  </si>
  <si>
    <t>45 a 54 anos</t>
  </si>
  <si>
    <t>55 a 64 anos</t>
  </si>
  <si>
    <t>Ignorado</t>
  </si>
  <si>
    <t xml:space="preserve">fonte: GEP/MTSSS, Acidentes de Trabalho.    </t>
  </si>
  <si>
    <t>taxa de desemprego na União Europeia</t>
  </si>
  <si>
    <r>
      <t>taxa de atividade (%)</t>
    </r>
    <r>
      <rPr>
        <sz val="8"/>
        <color indexed="17"/>
        <rFont val="Arial"/>
        <family val="2"/>
      </rPr>
      <t xml:space="preserve"> </t>
    </r>
    <r>
      <rPr>
        <vertAlign val="superscript"/>
        <sz val="8"/>
        <color indexed="17"/>
        <rFont val="Arial"/>
        <family val="2"/>
      </rPr>
      <t>(1)</t>
    </r>
  </si>
  <si>
    <t>população total - grupo etário e sexo</t>
  </si>
  <si>
    <t>25 - 34 anos</t>
  </si>
  <si>
    <t>35 - 44 anos</t>
  </si>
  <si>
    <t>45 - 64 anos</t>
  </si>
  <si>
    <t>população com emprego - grupo etário e sexo</t>
  </si>
  <si>
    <r>
      <t>65 e + anos</t>
    </r>
    <r>
      <rPr>
        <b/>
        <vertAlign val="superscript"/>
        <sz val="8"/>
        <color indexed="63"/>
        <rFont val="Arial"/>
        <family val="2"/>
      </rPr>
      <t xml:space="preserve"> </t>
    </r>
  </si>
  <si>
    <t>população desempregada - grupo etário e sexo</t>
  </si>
  <si>
    <t>acidentes de trabalho não mortais - distrito e grupo etário</t>
  </si>
  <si>
    <t>&lt; 18 anos</t>
  </si>
  <si>
    <t>65 e mais anos</t>
  </si>
  <si>
    <t>R. A. Açores</t>
  </si>
  <si>
    <t>R. A. Madeira</t>
  </si>
  <si>
    <t>Estrangeiro</t>
  </si>
  <si>
    <t>acidentes de trabalho mortais - distrito e grupo etário</t>
  </si>
  <si>
    <r>
      <rPr>
        <b/>
        <sz val="7"/>
        <color indexed="63"/>
        <rFont val="Arial"/>
        <family val="2"/>
      </rPr>
      <t>nota:</t>
    </r>
    <r>
      <rPr>
        <sz val="7"/>
        <color indexed="63"/>
        <rFont val="Arial"/>
        <family val="2"/>
      </rPr>
      <t xml:space="preserve"> os dados apresentados não incluem acidentes de trajeto.</t>
    </r>
  </si>
  <si>
    <t xml:space="preserve"> http://www.gep.msess.gov.pt/</t>
  </si>
  <si>
    <r>
      <t xml:space="preserve">pessoas ao serviço </t>
    </r>
    <r>
      <rPr>
        <b/>
        <vertAlign val="superscript"/>
        <sz val="8"/>
        <color theme="3"/>
        <rFont val="Arial"/>
        <family val="2"/>
      </rPr>
      <t>(1)</t>
    </r>
  </si>
  <si>
    <t>trab. por conta de outrem (tco) (1)</t>
  </si>
  <si>
    <r>
      <t>remuneração mensal base (euros)</t>
    </r>
    <r>
      <rPr>
        <b/>
        <vertAlign val="superscript"/>
        <sz val="8"/>
        <color theme="3"/>
        <rFont val="Arial"/>
        <family val="2"/>
      </rPr>
      <t>(2)</t>
    </r>
  </si>
  <si>
    <r>
      <t>ganho mensal (euros)</t>
    </r>
    <r>
      <rPr>
        <b/>
        <vertAlign val="superscript"/>
        <sz val="8"/>
        <color theme="3"/>
        <rFont val="Arial"/>
        <family val="2"/>
      </rPr>
      <t>(2)</t>
    </r>
  </si>
  <si>
    <t>trab. por conta de outrem (2)</t>
  </si>
  <si>
    <t>pessoas ao serviço dos estabelecimentos por distritos e sexo, segundo a dimensão do estabelecimento</t>
  </si>
  <si>
    <t>(outubro)</t>
  </si>
  <si>
    <r>
      <t>total</t>
    </r>
    <r>
      <rPr>
        <vertAlign val="superscript"/>
        <sz val="7"/>
        <color indexed="63"/>
        <rFont val="Arial"/>
        <family val="2"/>
      </rPr>
      <t xml:space="preserve"> </t>
    </r>
  </si>
  <si>
    <t>1 a 9 pessoas</t>
  </si>
  <si>
    <t>10 a 49 pessoas</t>
  </si>
  <si>
    <t>50 a 249 pessoas</t>
  </si>
  <si>
    <t>250 e + pessoas</t>
  </si>
  <si>
    <t>Santarem</t>
  </si>
  <si>
    <t>(2) dos trabalhadores por conta de outrem a tempo completo, que auferiram remuneração completa no período de referência.</t>
  </si>
  <si>
    <r>
      <t xml:space="preserve">fonte:  GEP/MTSSS, Quadros de Pessoal.               </t>
    </r>
    <r>
      <rPr>
        <b/>
        <sz val="7"/>
        <color theme="7"/>
        <rFont val="Arial"/>
        <family val="2"/>
      </rPr>
      <t xml:space="preserve"> </t>
    </r>
    <r>
      <rPr>
        <b/>
        <sz val="8"/>
        <color theme="7"/>
        <rFont val="Arial"/>
        <family val="2"/>
      </rPr>
      <t>Mais informação em:  http://www.gep.msess.gov.pt</t>
    </r>
  </si>
  <si>
    <t xml:space="preserve">mm3m - média móvel de 3 meses.       vh - variação homóloga.     </t>
  </si>
  <si>
    <t xml:space="preserve">  Jogos e apostas</t>
  </si>
  <si>
    <t xml:space="preserve">  Meios ou suportes de gravação</t>
  </si>
  <si>
    <t xml:space="preserve">  Calçado  </t>
  </si>
  <si>
    <t xml:space="preserve">  Outros artigos e acessórios de vestuário  </t>
  </si>
  <si>
    <t xml:space="preserve">  Combustíveis liquidos</t>
  </si>
  <si>
    <t xml:space="preserve">  Transportes de passageiros por mar e vias interiores navegáveis</t>
  </si>
  <si>
    <t xml:space="preserve">  Transportes aéreos de passageiros  </t>
  </si>
  <si>
    <t xml:space="preserve">  Férias organizadas  </t>
  </si>
  <si>
    <t xml:space="preserve">  Produtos hortícolas</t>
  </si>
  <si>
    <t xml:space="preserve">  Água mineral, refrigerantes e sumos de frutas e de produtos hortícolas  </t>
  </si>
  <si>
    <t xml:space="preserve">         … em outubro </t>
  </si>
  <si>
    <t>notas: dados sujeitos a atualizações; situação da base de dados em 1/novembro/2016.</t>
  </si>
  <si>
    <t>notas: dados sujeitos a atualizações; situação da base de dados a 31/outubro/2016</t>
  </si>
  <si>
    <t>notas: dados sujeitos a atualizações; situação da base de dados 1/novembro/2016.</t>
  </si>
  <si>
    <t>:</t>
  </si>
  <si>
    <t>Redução de Horário de Trabalho</t>
  </si>
  <si>
    <t>Suspensão Temporária</t>
  </si>
  <si>
    <t>2006</t>
  </si>
  <si>
    <t>2007</t>
  </si>
  <si>
    <t>2008</t>
  </si>
  <si>
    <t>2009</t>
  </si>
  <si>
    <t>2010</t>
  </si>
  <si>
    <t>2011</t>
  </si>
  <si>
    <t>2012</t>
  </si>
  <si>
    <t>nota: A partir de 2005 apenas são contabilizados beneficiários com lançamento cujo o motivo tenha sido "Concessão Normal".</t>
  </si>
  <si>
    <t>3.º trimestre</t>
  </si>
  <si>
    <t>4.º trimestre</t>
  </si>
  <si>
    <t>1.º trimestre</t>
  </si>
  <si>
    <t>2.º trimestre</t>
  </si>
  <si>
    <t>Em outubro de 2016, a taxa de desemprego na Zona Euro diminuiu para 9,8 % (era 9,9 %  em setembro de 2016 e 10,6 % em outubro de 2015.)</t>
  </si>
  <si>
    <t>Em Portugal a taxa de desemprego (10,8 %) registou uma variação de -0,1 p.p., relativamente ao mês anterior.</t>
  </si>
  <si>
    <t xml:space="preserve">República Checa (3,8 %), Alemanha (4,1 %) e Reino Unido (4,7 %) apresentam as taxas de desemprego mais baixas; a Grécia (23,4 %) e a Espanha (19,2 %) são os estados membros com valores  mais elevados. </t>
  </si>
  <si>
    <t>Fazendo uma análise por sexo, na Zona Euro,  verifica-se que Malta e Grécia  são os países com a maior diferença, entre a taxa de desemprego das mulheres e dos homens.</t>
  </si>
  <si>
    <t>A taxa de desemprego para o grupo etário &lt;25 anos apresenta o valor mais baixo na Alemanha (6,9 %), registando o valor mais elevado na Grécia (46,5 %). Em Portugal,   regista-se   o  valor  de 28,9 %.</t>
  </si>
  <si>
    <t>nota: Bélgica (&lt; 25 anos), Estónia, Croácia (&lt; 25 anos), Chipre (&lt; 25 anos), Hungria e Eslovénia (&lt; 25 anos) - setembro de 2016;  Grécia e Reino Unido - agosto de 2016.             : valor não disponível.       Nota2: página atualizada em 5/12/2016.</t>
  </si>
  <si>
    <t>outubro de 2016</t>
  </si>
  <si>
    <t>fonte:  Eurostat, dados extraídos em 02/12/2016.</t>
  </si>
  <si>
    <t>(1)</t>
  </si>
  <si>
    <t>(1) actualização excecional em 05/12/2016 (pg. 21)</t>
  </si>
  <si>
    <r>
      <t>jul.</t>
    </r>
    <r>
      <rPr>
        <vertAlign val="superscript"/>
        <sz val="8"/>
        <color indexed="63"/>
        <rFont val="Arial"/>
        <family val="2"/>
      </rPr>
      <t>(c)</t>
    </r>
  </si>
  <si>
    <t xml:space="preserve">  (c ) valores corrigidos em 31/01/2017.</t>
  </si>
</sst>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44" formatCode="_-* #,##0.00\ &quot;€&quot;_-;\-* #,##0.00\ &quot;€&quot;_-;_-* &quot;-&quot;??\ &quot;€&quot;_-;_-@_-"/>
    <numFmt numFmtId="43" formatCode="_-* #,##0.00\ _€_-;\-* #,##0.00\ _€_-;_-* &quot;-&quot;??\ _€_-;_-@_-"/>
    <numFmt numFmtId="164" formatCode="#\ ##0"/>
    <numFmt numFmtId="165" formatCode="0.0"/>
    <numFmt numFmtId="166" formatCode="#.0\ ##0"/>
    <numFmt numFmtId="167" formatCode="#,##0.0"/>
    <numFmt numFmtId="168" formatCode="#.0"/>
    <numFmt numFmtId="169" formatCode="#"/>
    <numFmt numFmtId="170" formatCode="mmm\."/>
    <numFmt numFmtId="171" formatCode="#,##0_);&quot;(&quot;#,##0&quot;)&quot;;&quot;-&quot;_)"/>
    <numFmt numFmtId="172" formatCode="mmmm\ &quot;de&quot;\ yyyy"/>
    <numFmt numFmtId="173" formatCode="\ mmmm\ &quot;de&quot;\ yyyy\ "/>
    <numFmt numFmtId="174" formatCode="[$-F800]dddd\,\ mmmm\ dd\,\ yyyy"/>
    <numFmt numFmtId="175" formatCode="_(* #,##0.00_);_(* \(#,##0.00\);_(* &quot;-&quot;??_);_(@_)"/>
    <numFmt numFmtId="176" formatCode="_(&quot;$&quot;* #,##0.00_);_(&quot;$&quot;* \(#,##0.00\);_(&quot;$&quot;* &quot;-&quot;??_);_(@_)"/>
    <numFmt numFmtId="177" formatCode="0.0%"/>
    <numFmt numFmtId="178" formatCode="dd\-mm\-yyyy;@"/>
  </numFmts>
  <fonts count="136" x14ac:knownFonts="1">
    <font>
      <sz val="10"/>
      <name val="Arial"/>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0"/>
      <name val="Arial"/>
      <family val="2"/>
    </font>
    <font>
      <sz val="8"/>
      <name val="Arial"/>
      <family val="2"/>
    </font>
    <font>
      <sz val="10"/>
      <color indexed="9"/>
      <name val="Arial"/>
      <family val="2"/>
    </font>
    <font>
      <sz val="9"/>
      <name val="Arial"/>
      <family val="2"/>
    </font>
    <font>
      <b/>
      <sz val="9"/>
      <name val="Arial"/>
      <family val="2"/>
    </font>
    <font>
      <sz val="8"/>
      <name val="Arial"/>
      <family val="2"/>
    </font>
    <font>
      <b/>
      <sz val="8"/>
      <name val="Arial"/>
      <family val="2"/>
    </font>
    <font>
      <sz val="7"/>
      <name val="Arial"/>
      <family val="2"/>
    </font>
    <font>
      <sz val="9"/>
      <color indexed="63"/>
      <name val="Arial"/>
      <family val="2"/>
    </font>
    <font>
      <b/>
      <sz val="8"/>
      <color indexed="63"/>
      <name val="Arial"/>
      <family val="2"/>
    </font>
    <font>
      <sz val="8"/>
      <color indexed="63"/>
      <name val="Arial"/>
      <family val="2"/>
    </font>
    <font>
      <sz val="10"/>
      <color indexed="63"/>
      <name val="Arial"/>
      <family val="2"/>
    </font>
    <font>
      <sz val="7"/>
      <color indexed="9"/>
      <name val="Arial"/>
      <family val="2"/>
    </font>
    <font>
      <b/>
      <sz val="10"/>
      <color indexed="9"/>
      <name val="Arial"/>
      <family val="2"/>
    </font>
    <font>
      <sz val="7"/>
      <color indexed="63"/>
      <name val="Arial"/>
      <family val="2"/>
    </font>
    <font>
      <b/>
      <sz val="8"/>
      <color indexed="63"/>
      <name val="Arial"/>
      <family val="2"/>
    </font>
    <font>
      <b/>
      <sz val="8"/>
      <color indexed="20"/>
      <name val="Arial"/>
      <family val="2"/>
    </font>
    <font>
      <sz val="9"/>
      <color indexed="63"/>
      <name val="Arial"/>
      <family val="2"/>
    </font>
    <font>
      <b/>
      <sz val="26"/>
      <name val="Arial"/>
      <family val="2"/>
    </font>
    <font>
      <sz val="10"/>
      <color indexed="10"/>
      <name val="Arial"/>
      <family val="2"/>
    </font>
    <font>
      <sz val="8"/>
      <color indexed="63"/>
      <name val="Arial"/>
      <family val="2"/>
    </font>
    <font>
      <i/>
      <sz val="8"/>
      <color indexed="63"/>
      <name val="Arial"/>
      <family val="2"/>
    </font>
    <font>
      <b/>
      <sz val="10"/>
      <color indexed="63"/>
      <name val="Arial"/>
      <family val="2"/>
    </font>
    <font>
      <sz val="7"/>
      <color indexed="63"/>
      <name val="Arial"/>
      <family val="2"/>
    </font>
    <font>
      <sz val="10"/>
      <name val="Arial"/>
      <family val="2"/>
    </font>
    <font>
      <sz val="7"/>
      <name val="Arial"/>
      <family val="2"/>
    </font>
    <font>
      <b/>
      <sz val="9"/>
      <color indexed="63"/>
      <name val="Arial"/>
      <family val="2"/>
    </font>
    <font>
      <b/>
      <sz val="7"/>
      <color indexed="63"/>
      <name val="Arial"/>
      <family val="2"/>
    </font>
    <font>
      <sz val="10"/>
      <color indexed="23"/>
      <name val="Arial"/>
      <family val="2"/>
    </font>
    <font>
      <b/>
      <sz val="9"/>
      <color indexed="23"/>
      <name val="Arial"/>
      <family val="2"/>
    </font>
    <font>
      <sz val="9"/>
      <color indexed="23"/>
      <name val="Arial"/>
      <family val="2"/>
    </font>
    <font>
      <b/>
      <sz val="8"/>
      <color indexed="23"/>
      <name val="Arial"/>
      <family val="2"/>
    </font>
    <font>
      <b/>
      <sz val="8"/>
      <color indexed="10"/>
      <name val="Arial"/>
      <family val="2"/>
    </font>
    <font>
      <sz val="7"/>
      <color indexed="23"/>
      <name val="Arial"/>
      <family val="2"/>
    </font>
    <font>
      <sz val="10"/>
      <name val="Arial"/>
      <family val="2"/>
    </font>
    <font>
      <sz val="10"/>
      <name val="Arial"/>
      <family val="2"/>
    </font>
    <font>
      <sz val="8"/>
      <color rgb="FF333333"/>
      <name val="Arial"/>
      <family val="2"/>
    </font>
    <font>
      <sz val="10"/>
      <name val="Arial"/>
      <family val="2"/>
    </font>
    <font>
      <sz val="8"/>
      <color indexed="20"/>
      <name val="Arial"/>
      <family val="2"/>
    </font>
    <font>
      <b/>
      <sz val="10"/>
      <name val="Arial"/>
      <family val="2"/>
    </font>
    <font>
      <sz val="6"/>
      <color indexed="63"/>
      <name val="Arial"/>
      <family val="2"/>
    </font>
    <font>
      <b/>
      <sz val="7"/>
      <name val="Arial"/>
      <family val="2"/>
    </font>
    <font>
      <vertAlign val="superscript"/>
      <sz val="6"/>
      <color indexed="63"/>
      <name val="Arial"/>
      <family val="2"/>
    </font>
    <font>
      <sz val="10"/>
      <color indexed="20"/>
      <name val="Arial"/>
      <family val="2"/>
    </font>
    <font>
      <sz val="8"/>
      <color indexed="9"/>
      <name val="Arial"/>
      <family val="2"/>
    </font>
    <font>
      <b/>
      <sz val="10"/>
      <color indexed="20"/>
      <name val="Arial"/>
      <family val="2"/>
    </font>
    <font>
      <b/>
      <sz val="7"/>
      <color rgb="FF333333"/>
      <name val="Arial"/>
      <family val="2"/>
    </font>
    <font>
      <sz val="9"/>
      <color indexed="20"/>
      <name val="Arial"/>
      <family val="2"/>
    </font>
    <font>
      <vertAlign val="superscript"/>
      <sz val="8"/>
      <color indexed="63"/>
      <name val="Arial"/>
      <family val="2"/>
    </font>
    <font>
      <b/>
      <sz val="8"/>
      <color indexed="9"/>
      <name val="Arial"/>
      <family val="2"/>
    </font>
    <font>
      <sz val="7.5"/>
      <color indexed="63"/>
      <name val="Arial"/>
      <family val="2"/>
    </font>
    <font>
      <sz val="7.5"/>
      <name val="Arial"/>
      <family val="2"/>
    </font>
    <font>
      <b/>
      <vertAlign val="superscript"/>
      <sz val="8"/>
      <color indexed="63"/>
      <name val="Arial"/>
      <family val="2"/>
    </font>
    <font>
      <b/>
      <sz val="8"/>
      <color indexed="17"/>
      <name val="Arial"/>
      <family val="2"/>
    </font>
    <font>
      <sz val="10"/>
      <color indexed="17"/>
      <name val="Arial"/>
      <family val="2"/>
    </font>
    <font>
      <b/>
      <sz val="10"/>
      <color indexed="17"/>
      <name val="Arial"/>
      <family val="2"/>
    </font>
    <font>
      <sz val="8"/>
      <color indexed="17"/>
      <name val="Arial"/>
      <family val="2"/>
    </font>
    <font>
      <sz val="9"/>
      <color indexed="17"/>
      <name val="Arial"/>
      <family val="2"/>
    </font>
    <font>
      <sz val="9"/>
      <color indexed="10"/>
      <name val="Arial"/>
      <family val="2"/>
    </font>
    <font>
      <b/>
      <sz val="10"/>
      <color indexed="10"/>
      <name val="Arial"/>
      <family val="2"/>
    </font>
    <font>
      <b/>
      <sz val="8"/>
      <color indexed="8"/>
      <name val="Arial"/>
      <family val="2"/>
    </font>
    <font>
      <b/>
      <sz val="9"/>
      <color indexed="17"/>
      <name val="Arial"/>
      <family val="2"/>
    </font>
    <font>
      <sz val="10"/>
      <color rgb="FF008000"/>
      <name val="Arial"/>
      <family val="2"/>
    </font>
    <font>
      <sz val="9"/>
      <color rgb="FF008000"/>
      <name val="Arial"/>
      <family val="2"/>
    </font>
    <font>
      <vertAlign val="superscript"/>
      <sz val="7.5"/>
      <color indexed="63"/>
      <name val="Arial"/>
      <family val="2"/>
    </font>
    <font>
      <sz val="8"/>
      <color rgb="FFFF0000"/>
      <name val="Arial"/>
      <family val="2"/>
    </font>
    <font>
      <sz val="7"/>
      <color rgb="FFFF0000"/>
      <name val="Arial"/>
      <family val="2"/>
    </font>
    <font>
      <sz val="11"/>
      <color theme="1"/>
      <name val="Franklin Gothic Book"/>
      <family val="2"/>
      <scheme val="minor"/>
    </font>
    <font>
      <b/>
      <sz val="8"/>
      <color theme="3"/>
      <name val="Arial"/>
      <family val="2"/>
    </font>
    <font>
      <sz val="10"/>
      <color theme="3"/>
      <name val="Arial"/>
      <family val="2"/>
    </font>
    <font>
      <sz val="9"/>
      <color theme="3"/>
      <name val="Arial"/>
      <family val="2"/>
    </font>
    <font>
      <sz val="8"/>
      <color theme="3"/>
      <name val="Arial"/>
      <family val="2"/>
    </font>
    <font>
      <b/>
      <sz val="10"/>
      <color theme="3"/>
      <name val="Arial"/>
      <family val="2"/>
    </font>
    <font>
      <b/>
      <sz val="10"/>
      <color theme="1"/>
      <name val="Arial"/>
      <family val="2"/>
    </font>
    <font>
      <sz val="8"/>
      <color theme="5"/>
      <name val="Arial"/>
      <family val="2"/>
    </font>
    <font>
      <vertAlign val="superscript"/>
      <sz val="8"/>
      <color theme="3"/>
      <name val="Arial"/>
      <family val="2"/>
    </font>
    <font>
      <vertAlign val="superscript"/>
      <sz val="8"/>
      <name val="Arial"/>
      <family val="2"/>
    </font>
    <font>
      <b/>
      <sz val="9"/>
      <color theme="3"/>
      <name val="Arial"/>
      <family val="2"/>
    </font>
    <font>
      <b/>
      <sz val="9"/>
      <color theme="5"/>
      <name val="Arial"/>
      <family val="2"/>
    </font>
    <font>
      <b/>
      <sz val="7"/>
      <color theme="3"/>
      <name val="Arial"/>
      <family val="2"/>
    </font>
    <font>
      <sz val="7.5"/>
      <color theme="3"/>
      <name val="Arial"/>
      <family val="2"/>
    </font>
    <font>
      <sz val="7"/>
      <color theme="3"/>
      <name val="Arial"/>
      <family val="2"/>
    </font>
    <font>
      <sz val="8"/>
      <color theme="7"/>
      <name val="Arial"/>
      <family val="2"/>
    </font>
    <font>
      <vertAlign val="superscript"/>
      <sz val="9"/>
      <name val="Arial"/>
      <family val="2"/>
    </font>
    <font>
      <sz val="6"/>
      <color theme="3"/>
      <name val="Arial"/>
      <family val="2"/>
    </font>
    <font>
      <b/>
      <sz val="9"/>
      <color theme="1"/>
      <name val="Arial"/>
      <family val="2"/>
    </font>
    <font>
      <sz val="7"/>
      <color theme="0"/>
      <name val="Arial"/>
      <family val="2"/>
    </font>
    <font>
      <sz val="8"/>
      <color theme="0"/>
      <name val="Arial"/>
      <family val="2"/>
    </font>
    <font>
      <sz val="9"/>
      <color rgb="FFFFFFFF"/>
      <name val="Arial"/>
      <family val="2"/>
    </font>
    <font>
      <b/>
      <vertAlign val="superscript"/>
      <sz val="9"/>
      <color theme="3"/>
      <name val="Arial"/>
      <family val="2"/>
    </font>
    <font>
      <b/>
      <vertAlign val="superscript"/>
      <sz val="10"/>
      <name val="Arial"/>
      <family val="2"/>
    </font>
    <font>
      <u/>
      <sz val="10"/>
      <color indexed="12"/>
      <name val="Arial"/>
      <family val="2"/>
    </font>
    <font>
      <b/>
      <sz val="8"/>
      <color theme="5"/>
      <name val="Arial"/>
      <family val="2"/>
    </font>
    <font>
      <b/>
      <sz val="8"/>
      <color indexed="24"/>
      <name val="Arial"/>
      <family val="2"/>
    </font>
    <font>
      <b/>
      <sz val="8"/>
      <color theme="9"/>
      <name val="Arial"/>
      <family val="2"/>
    </font>
    <font>
      <sz val="10"/>
      <color theme="9"/>
      <name val="Arial"/>
      <family val="2"/>
    </font>
    <font>
      <sz val="10"/>
      <color theme="1"/>
      <name val="Arial"/>
      <family val="2"/>
    </font>
    <font>
      <sz val="7"/>
      <color theme="1"/>
      <name val="Arial"/>
      <family val="2"/>
    </font>
    <font>
      <sz val="8"/>
      <color theme="1"/>
      <name val="Arial"/>
      <family val="2"/>
    </font>
    <font>
      <b/>
      <sz val="8"/>
      <name val="Times New Roman"/>
      <family val="1"/>
    </font>
    <font>
      <sz val="8"/>
      <name val="Times New Roman"/>
      <family val="1"/>
    </font>
    <font>
      <b/>
      <sz val="16"/>
      <name val="Times New Roman"/>
      <family val="1"/>
    </font>
    <font>
      <sz val="10"/>
      <color theme="0" tint="-0.34998626667073579"/>
      <name val="Arial"/>
      <family val="2"/>
    </font>
    <font>
      <sz val="8"/>
      <color theme="0" tint="-0.34998626667073579"/>
      <name val="Arial"/>
      <family val="2"/>
    </font>
    <font>
      <sz val="10"/>
      <color theme="0"/>
      <name val="Arial"/>
      <family val="2"/>
    </font>
    <font>
      <vertAlign val="superscript"/>
      <sz val="9"/>
      <color theme="1"/>
      <name val="Arial"/>
      <family val="2"/>
    </font>
    <font>
      <b/>
      <sz val="24"/>
      <name val="Arial"/>
      <family val="2"/>
    </font>
    <font>
      <sz val="10"/>
      <color rgb="FFFF0000"/>
      <name val="Arial"/>
      <family val="2"/>
    </font>
    <font>
      <sz val="8"/>
      <color rgb="FF1F497D"/>
      <name val="Arial"/>
      <family val="2"/>
    </font>
    <font>
      <sz val="8"/>
      <color rgb="FF008000"/>
      <name val="Arial"/>
      <family val="2"/>
    </font>
    <font>
      <b/>
      <sz val="8"/>
      <color theme="6"/>
      <name val="Arial"/>
      <family val="2"/>
    </font>
    <font>
      <sz val="8"/>
      <color indexed="10"/>
      <name val="Arial"/>
      <family val="2"/>
    </font>
    <font>
      <sz val="10"/>
      <color indexed="8"/>
      <name val="Arial"/>
      <family val="2"/>
    </font>
    <font>
      <b/>
      <sz val="8"/>
      <color rgb="FF333333"/>
      <name val="Arial"/>
      <family val="2"/>
    </font>
    <font>
      <sz val="7"/>
      <color rgb="FF333333"/>
      <name val="Arial"/>
      <family val="2"/>
    </font>
    <font>
      <sz val="10"/>
      <color rgb="FF333333"/>
      <name val="Arial"/>
      <family val="2"/>
    </font>
    <font>
      <sz val="6"/>
      <color rgb="FF333333"/>
      <name val="Arial"/>
      <family val="2"/>
    </font>
    <font>
      <sz val="10"/>
      <name val="Arial"/>
      <family val="2"/>
    </font>
    <font>
      <u/>
      <sz val="8"/>
      <color theme="3"/>
      <name val="Arial"/>
      <family val="2"/>
    </font>
    <font>
      <sz val="12"/>
      <color rgb="FF333333"/>
      <name val="Georgia"/>
      <family val="1"/>
    </font>
    <font>
      <b/>
      <vertAlign val="superscript"/>
      <sz val="8"/>
      <color theme="3"/>
      <name val="Arial"/>
      <family val="2"/>
    </font>
    <font>
      <b/>
      <sz val="8"/>
      <color theme="7"/>
      <name val="Arial"/>
      <family val="2"/>
    </font>
    <font>
      <sz val="6"/>
      <color indexed="63"/>
      <name val="Small Fonts"/>
      <family val="2"/>
    </font>
    <font>
      <u/>
      <sz val="8"/>
      <color theme="7"/>
      <name val="Arial"/>
      <family val="2"/>
    </font>
    <font>
      <vertAlign val="superscript"/>
      <sz val="8"/>
      <color indexed="17"/>
      <name val="Arial"/>
      <family val="2"/>
    </font>
    <font>
      <b/>
      <sz val="8"/>
      <color rgb="FF1F497D"/>
      <name val="Arial"/>
      <family val="2"/>
    </font>
    <font>
      <b/>
      <sz val="10"/>
      <color theme="7"/>
      <name val="Arial"/>
      <family val="2"/>
    </font>
    <font>
      <vertAlign val="superscript"/>
      <sz val="7"/>
      <color indexed="63"/>
      <name val="Arial"/>
      <family val="2"/>
    </font>
    <font>
      <b/>
      <sz val="7"/>
      <color theme="7"/>
      <name val="Arial"/>
      <family val="2"/>
    </font>
    <font>
      <b/>
      <sz val="10"/>
      <color rgb="FF333333"/>
      <name val="Arial"/>
      <family val="2"/>
    </font>
    <font>
      <b/>
      <sz val="9"/>
      <color rgb="FF333333"/>
      <name val="Arial"/>
      <family val="2"/>
    </font>
  </fonts>
  <fills count="4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indexed="55"/>
      </patternFill>
    </fill>
    <fill>
      <patternFill patternType="solid">
        <fgColor indexed="9"/>
        <bgColor indexed="55"/>
      </patternFill>
    </fill>
    <fill>
      <patternFill patternType="solid">
        <fgColor indexed="9"/>
        <bgColor indexed="64"/>
      </patternFill>
    </fill>
    <fill>
      <patternFill patternType="solid">
        <fgColor theme="0"/>
        <bgColor indexed="64"/>
      </patternFill>
    </fill>
    <fill>
      <patternFill patternType="solid">
        <fgColor theme="0"/>
        <bgColor indexed="55"/>
      </patternFill>
    </fill>
    <fill>
      <patternFill patternType="gray125">
        <fgColor indexed="9"/>
        <bgColor indexed="9"/>
      </patternFill>
    </fill>
    <fill>
      <patternFill patternType="solid">
        <fgColor theme="6"/>
        <bgColor indexed="64"/>
      </patternFill>
    </fill>
    <fill>
      <patternFill patternType="solid">
        <fgColor theme="5"/>
        <bgColor indexed="64"/>
      </patternFill>
    </fill>
    <fill>
      <patternFill patternType="solid">
        <fgColor theme="7"/>
        <bgColor indexed="64"/>
      </patternFill>
    </fill>
    <fill>
      <patternFill patternType="solid">
        <fgColor rgb="FF00599D"/>
        <bgColor indexed="64"/>
      </patternFill>
    </fill>
    <fill>
      <patternFill patternType="solid">
        <fgColor rgb="FFEEF3F8"/>
        <bgColor indexed="64"/>
      </patternFill>
    </fill>
    <fill>
      <patternFill patternType="solid">
        <fgColor rgb="FFEEF3F8"/>
        <bgColor indexed="55"/>
      </patternFill>
    </fill>
    <fill>
      <patternFill patternType="solid">
        <fgColor theme="9"/>
        <bgColor indexed="64"/>
      </patternFill>
    </fill>
    <fill>
      <patternFill patternType="solid">
        <fgColor theme="8"/>
        <bgColor indexed="64"/>
      </patternFill>
    </fill>
    <fill>
      <patternFill patternType="solid">
        <fgColor theme="8"/>
        <bgColor indexed="55"/>
      </patternFill>
    </fill>
    <fill>
      <patternFill patternType="solid">
        <fgColor theme="3"/>
        <bgColor indexed="64"/>
      </patternFill>
    </fill>
    <fill>
      <patternFill patternType="solid">
        <fgColor theme="5"/>
        <bgColor indexed="55"/>
      </patternFill>
    </fill>
    <fill>
      <patternFill patternType="solid">
        <fgColor theme="9"/>
        <bgColor indexed="55"/>
      </patternFill>
    </fill>
    <fill>
      <patternFill patternType="solid">
        <fgColor theme="6"/>
        <bgColor indexed="55"/>
      </patternFill>
    </fill>
    <fill>
      <patternFill patternType="mediumGray"/>
    </fill>
    <fill>
      <patternFill patternType="solid">
        <fgColor theme="0"/>
        <bgColor indexed="8"/>
      </patternFill>
    </fill>
    <fill>
      <patternFill patternType="solid">
        <fgColor rgb="FFEBF7FF"/>
        <bgColor indexed="64"/>
      </patternFill>
    </fill>
    <fill>
      <patternFill patternType="solid">
        <fgColor rgb="FFEBF7FF"/>
        <bgColor indexed="55"/>
      </patternFill>
    </fill>
    <fill>
      <patternFill patternType="solid">
        <fgColor theme="0" tint="-0.499984740745262"/>
        <bgColor indexed="64"/>
      </patternFill>
    </fill>
    <fill>
      <patternFill patternType="solid">
        <fgColor indexed="9"/>
        <bgColor indexed="8"/>
      </patternFill>
    </fill>
    <fill>
      <patternFill patternType="gray125">
        <fgColor indexed="9"/>
        <bgColor theme="0"/>
      </patternFill>
    </fill>
  </fills>
  <borders count="90">
    <border>
      <left/>
      <right/>
      <top/>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right/>
      <top style="thin">
        <color indexed="22"/>
      </top>
      <bottom/>
      <diagonal/>
    </border>
    <border>
      <left/>
      <right/>
      <top/>
      <bottom style="thin">
        <color indexed="22"/>
      </bottom>
      <diagonal/>
    </border>
    <border>
      <left/>
      <right/>
      <top style="thin">
        <color indexed="22"/>
      </top>
      <bottom style="thin">
        <color indexed="22"/>
      </bottom>
      <diagonal/>
    </border>
    <border>
      <left/>
      <right/>
      <top style="thin">
        <color theme="0" tint="-0.24994659260841701"/>
      </top>
      <bottom style="thin">
        <color theme="0" tint="-0.24994659260841701"/>
      </bottom>
      <diagonal/>
    </border>
    <border>
      <left style="medium">
        <color theme="5"/>
      </left>
      <right style="medium">
        <color theme="5"/>
      </right>
      <top style="medium">
        <color theme="5"/>
      </top>
      <bottom style="medium">
        <color theme="5"/>
      </bottom>
      <diagonal/>
    </border>
    <border>
      <left style="medium">
        <color theme="5"/>
      </left>
      <right/>
      <top style="medium">
        <color theme="5"/>
      </top>
      <bottom style="medium">
        <color theme="5"/>
      </bottom>
      <diagonal/>
    </border>
    <border>
      <left/>
      <right/>
      <top style="medium">
        <color theme="5"/>
      </top>
      <bottom style="medium">
        <color theme="5"/>
      </bottom>
      <diagonal/>
    </border>
    <border>
      <left/>
      <right style="medium">
        <color theme="5"/>
      </right>
      <top style="medium">
        <color theme="5"/>
      </top>
      <bottom style="medium">
        <color theme="5"/>
      </bottom>
      <diagonal/>
    </border>
    <border>
      <left/>
      <right/>
      <top/>
      <bottom style="thin">
        <color theme="3"/>
      </bottom>
      <diagonal/>
    </border>
    <border>
      <left/>
      <right style="thin">
        <color theme="3"/>
      </right>
      <top/>
      <bottom/>
      <diagonal/>
    </border>
    <border>
      <left style="thin">
        <color theme="3"/>
      </left>
      <right/>
      <top/>
      <bottom/>
      <diagonal/>
    </border>
    <border>
      <left/>
      <right style="thin">
        <color theme="3"/>
      </right>
      <top style="thin">
        <color theme="3"/>
      </top>
      <bottom/>
      <diagonal/>
    </border>
    <border>
      <left/>
      <right/>
      <top style="thin">
        <color theme="3"/>
      </top>
      <bottom/>
      <diagonal/>
    </border>
    <border>
      <left style="thin">
        <color theme="3"/>
      </left>
      <right/>
      <top style="thin">
        <color theme="3"/>
      </top>
      <bottom/>
      <diagonal/>
    </border>
    <border>
      <left style="thin">
        <color theme="5"/>
      </left>
      <right/>
      <top style="thin">
        <color theme="5"/>
      </top>
      <bottom style="thin">
        <color theme="5"/>
      </bottom>
      <diagonal/>
    </border>
    <border>
      <left/>
      <right style="thin">
        <color theme="5"/>
      </right>
      <top style="thin">
        <color theme="5"/>
      </top>
      <bottom style="thin">
        <color theme="5"/>
      </bottom>
      <diagonal/>
    </border>
    <border>
      <left/>
      <right/>
      <top style="thin">
        <color theme="5"/>
      </top>
      <bottom style="thin">
        <color theme="5"/>
      </bottom>
      <diagonal/>
    </border>
    <border>
      <left style="medium">
        <color theme="6"/>
      </left>
      <right/>
      <top style="medium">
        <color theme="6"/>
      </top>
      <bottom style="medium">
        <color theme="6"/>
      </bottom>
      <diagonal/>
    </border>
    <border>
      <left/>
      <right/>
      <top style="medium">
        <color theme="6"/>
      </top>
      <bottom style="medium">
        <color theme="6"/>
      </bottom>
      <diagonal/>
    </border>
    <border>
      <left/>
      <right style="medium">
        <color theme="6"/>
      </right>
      <top style="medium">
        <color theme="6"/>
      </top>
      <bottom style="medium">
        <color theme="6"/>
      </bottom>
      <diagonal/>
    </border>
    <border>
      <left style="medium">
        <color theme="7"/>
      </left>
      <right style="medium">
        <color theme="7"/>
      </right>
      <top style="medium">
        <color theme="7"/>
      </top>
      <bottom style="medium">
        <color theme="7"/>
      </bottom>
      <diagonal/>
    </border>
    <border>
      <left style="medium">
        <color theme="7"/>
      </left>
      <right/>
      <top style="medium">
        <color theme="7"/>
      </top>
      <bottom style="medium">
        <color theme="7"/>
      </bottom>
      <diagonal/>
    </border>
    <border>
      <left/>
      <right/>
      <top style="medium">
        <color theme="7"/>
      </top>
      <bottom style="medium">
        <color theme="7"/>
      </bottom>
      <diagonal/>
    </border>
    <border>
      <left/>
      <right style="medium">
        <color theme="7"/>
      </right>
      <top style="medium">
        <color theme="7"/>
      </top>
      <bottom style="medium">
        <color theme="7"/>
      </bottom>
      <diagonal/>
    </border>
    <border>
      <left style="thin">
        <color theme="7"/>
      </left>
      <right/>
      <top style="thin">
        <color theme="7"/>
      </top>
      <bottom style="thin">
        <color theme="7"/>
      </bottom>
      <diagonal/>
    </border>
    <border>
      <left/>
      <right style="thin">
        <color theme="7"/>
      </right>
      <top style="thin">
        <color theme="7"/>
      </top>
      <bottom style="thin">
        <color theme="7"/>
      </bottom>
      <diagonal/>
    </border>
    <border>
      <left/>
      <right/>
      <top/>
      <bottom style="thin">
        <color theme="7"/>
      </bottom>
      <diagonal/>
    </border>
    <border>
      <left/>
      <right/>
      <top style="thin">
        <color theme="7"/>
      </top>
      <bottom style="thin">
        <color theme="7"/>
      </bottom>
      <diagonal/>
    </border>
    <border>
      <left/>
      <right/>
      <top/>
      <bottom style="thin">
        <color rgb="FF00599D"/>
      </bottom>
      <diagonal/>
    </border>
    <border>
      <left style="medium">
        <color theme="3"/>
      </left>
      <right style="medium">
        <color theme="3"/>
      </right>
      <top style="medium">
        <color theme="3"/>
      </top>
      <bottom style="medium">
        <color theme="3"/>
      </bottom>
      <diagonal/>
    </border>
    <border>
      <left style="medium">
        <color theme="4"/>
      </left>
      <right style="medium">
        <color theme="4"/>
      </right>
      <top style="medium">
        <color theme="4"/>
      </top>
      <bottom style="medium">
        <color theme="4"/>
      </bottom>
      <diagonal/>
    </border>
    <border>
      <left style="thin">
        <color theme="3"/>
      </left>
      <right style="thin">
        <color theme="3"/>
      </right>
      <top style="thin">
        <color theme="3"/>
      </top>
      <bottom style="thin">
        <color theme="3"/>
      </bottom>
      <diagonal/>
    </border>
    <border>
      <left/>
      <right style="thin">
        <color theme="3"/>
      </right>
      <top/>
      <bottom style="thin">
        <color theme="3"/>
      </bottom>
      <diagonal/>
    </border>
    <border>
      <left style="thin">
        <color theme="3"/>
      </left>
      <right/>
      <top/>
      <bottom style="thin">
        <color theme="3"/>
      </bottom>
      <diagonal/>
    </border>
    <border>
      <left style="medium">
        <color theme="3"/>
      </left>
      <right/>
      <top style="medium">
        <color theme="3"/>
      </top>
      <bottom style="medium">
        <color theme="3"/>
      </bottom>
      <diagonal/>
    </border>
    <border>
      <left/>
      <right/>
      <top style="medium">
        <color theme="3"/>
      </top>
      <bottom style="medium">
        <color theme="3"/>
      </bottom>
      <diagonal/>
    </border>
    <border>
      <left/>
      <right style="medium">
        <color theme="3"/>
      </right>
      <top style="medium">
        <color theme="3"/>
      </top>
      <bottom style="medium">
        <color theme="3"/>
      </bottom>
      <diagonal/>
    </border>
    <border>
      <left style="medium">
        <color theme="6"/>
      </left>
      <right style="medium">
        <color theme="6"/>
      </right>
      <top style="medium">
        <color theme="6"/>
      </top>
      <bottom style="medium">
        <color theme="6"/>
      </bottom>
      <diagonal/>
    </border>
    <border>
      <left/>
      <right/>
      <top/>
      <bottom style="medium">
        <color theme="7"/>
      </bottom>
      <diagonal/>
    </border>
    <border>
      <left/>
      <right/>
      <top style="thin">
        <color theme="0" tint="-0.24994659260841701"/>
      </top>
      <bottom/>
      <diagonal/>
    </border>
    <border>
      <left style="medium">
        <color theme="5"/>
      </left>
      <right style="thin">
        <color theme="3"/>
      </right>
      <top/>
      <bottom/>
      <diagonal/>
    </border>
    <border>
      <left/>
      <right/>
      <top style="medium">
        <color theme="7"/>
      </top>
      <bottom/>
      <diagonal/>
    </border>
    <border>
      <left/>
      <right/>
      <top style="thin">
        <color theme="0" tint="-0.24994659260841701"/>
      </top>
      <bottom style="thin">
        <color indexed="22"/>
      </bottom>
      <diagonal/>
    </border>
    <border>
      <left/>
      <right/>
      <top/>
      <bottom style="medium">
        <color theme="6"/>
      </bottom>
      <diagonal/>
    </border>
    <border>
      <left/>
      <right style="thin">
        <color auto="1"/>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dashed">
        <color indexed="22"/>
      </left>
      <right/>
      <top style="thin">
        <color indexed="22"/>
      </top>
      <bottom style="thin">
        <color indexed="22"/>
      </bottom>
      <diagonal/>
    </border>
    <border>
      <left/>
      <right style="dashed">
        <color indexed="22"/>
      </right>
      <top style="thin">
        <color indexed="22"/>
      </top>
      <bottom style="thin">
        <color indexed="22"/>
      </bottom>
      <diagonal/>
    </border>
    <border>
      <left style="dashed">
        <color indexed="22"/>
      </left>
      <right/>
      <top/>
      <bottom style="thin">
        <color indexed="22"/>
      </bottom>
      <diagonal/>
    </border>
    <border>
      <left/>
      <right style="dashed">
        <color indexed="22"/>
      </right>
      <top/>
      <bottom style="thin">
        <color indexed="22"/>
      </bottom>
      <diagonal/>
    </border>
    <border>
      <left style="medium">
        <color theme="3"/>
      </left>
      <right/>
      <top/>
      <bottom/>
      <diagonal/>
    </border>
    <border>
      <left style="medium">
        <color theme="5"/>
      </left>
      <right/>
      <top/>
      <bottom/>
      <diagonal/>
    </border>
    <border>
      <left/>
      <right/>
      <top style="medium">
        <color theme="3"/>
      </top>
      <bottom/>
      <diagonal/>
    </border>
    <border>
      <left/>
      <right/>
      <top/>
      <bottom style="thin">
        <color theme="0" tint="-0.24994659260841701"/>
      </bottom>
      <diagonal/>
    </border>
    <border>
      <left/>
      <right/>
      <top style="medium">
        <color theme="5"/>
      </top>
      <bottom/>
      <diagonal/>
    </border>
    <border>
      <left/>
      <right/>
      <top style="thin">
        <color theme="5"/>
      </top>
      <bottom/>
      <diagonal/>
    </border>
    <border>
      <left/>
      <right/>
      <top style="thin">
        <color theme="7"/>
      </top>
      <bottom/>
      <diagonal/>
    </border>
    <border>
      <left style="medium">
        <color theme="6"/>
      </left>
      <right/>
      <top/>
      <bottom/>
      <diagonal/>
    </border>
    <border>
      <left style="dotted">
        <color indexed="22"/>
      </left>
      <right/>
      <top style="thin">
        <color indexed="22"/>
      </top>
      <bottom style="thin">
        <color indexed="22"/>
      </bottom>
      <diagonal/>
    </border>
    <border>
      <left style="dashed">
        <color indexed="22"/>
      </left>
      <right/>
      <top/>
      <bottom/>
      <diagonal/>
    </border>
    <border>
      <left style="dashed">
        <color theme="0" tint="-0.24994659260841701"/>
      </left>
      <right/>
      <top/>
      <bottom/>
      <diagonal/>
    </border>
    <border>
      <left style="dashed">
        <color theme="0" tint="-0.24994659260841701"/>
      </left>
      <right/>
      <top style="thin">
        <color theme="0" tint="-0.24994659260841701"/>
      </top>
      <bottom style="thin">
        <color theme="0" tint="-0.24994659260841701"/>
      </bottom>
      <diagonal/>
    </border>
    <border>
      <left style="thin">
        <color theme="0"/>
      </left>
      <right/>
      <top style="thin">
        <color theme="0" tint="-0.24994659260841701"/>
      </top>
      <bottom style="thin">
        <color theme="0" tint="-0.24994659260841701"/>
      </bottom>
      <diagonal/>
    </border>
    <border>
      <left style="thin">
        <color theme="6"/>
      </left>
      <right/>
      <top style="thin">
        <color theme="6"/>
      </top>
      <bottom/>
      <diagonal/>
    </border>
    <border>
      <left/>
      <right style="thin">
        <color theme="6"/>
      </right>
      <top style="thin">
        <color theme="6"/>
      </top>
      <bottom/>
      <diagonal/>
    </border>
    <border>
      <left style="dotted">
        <color theme="0" tint="-0.24994659260841701"/>
      </left>
      <right/>
      <top style="thin">
        <color theme="0" tint="-0.24994659260841701"/>
      </top>
      <bottom style="thin">
        <color theme="0" tint="-0.24994659260841701"/>
      </bottom>
      <diagonal/>
    </border>
    <border>
      <left style="dotted">
        <color theme="0" tint="-0.24994659260841701"/>
      </left>
      <right/>
      <top style="thin">
        <color theme="0" tint="-0.24994659260841701"/>
      </top>
      <bottom/>
      <diagonal/>
    </border>
    <border>
      <left style="thin">
        <color theme="6"/>
      </left>
      <right/>
      <top/>
      <bottom style="thin">
        <color theme="6"/>
      </bottom>
      <diagonal/>
    </border>
    <border>
      <left/>
      <right style="thin">
        <color theme="6"/>
      </right>
      <top/>
      <bottom style="thin">
        <color theme="6"/>
      </bottom>
      <diagonal/>
    </border>
    <border>
      <left style="dotted">
        <color theme="0" tint="-0.24994659260841701"/>
      </left>
      <right/>
      <top/>
      <bottom style="thin">
        <color theme="0" tint="-0.24994659260841701"/>
      </bottom>
      <diagonal/>
    </border>
    <border>
      <left style="dashed">
        <color theme="0" tint="-0.24994659260841701"/>
      </left>
      <right/>
      <top/>
      <bottom style="thin">
        <color indexed="22"/>
      </bottom>
      <diagonal/>
    </border>
    <border>
      <left style="thin">
        <color theme="7" tint="-0.24994659260841701"/>
      </left>
      <right/>
      <top style="thin">
        <color theme="7" tint="-0.24994659260841701"/>
      </top>
      <bottom/>
      <diagonal/>
    </border>
    <border>
      <left/>
      <right style="thin">
        <color theme="7" tint="-0.24994659260841701"/>
      </right>
      <top style="thin">
        <color theme="7" tint="-0.24994659260841701"/>
      </top>
      <bottom/>
      <diagonal/>
    </border>
    <border>
      <left/>
      <right style="dashed">
        <color theme="7"/>
      </right>
      <top style="thin">
        <color indexed="22"/>
      </top>
      <bottom style="thin">
        <color indexed="22"/>
      </bottom>
      <diagonal/>
    </border>
    <border>
      <left style="dashed">
        <color theme="7"/>
      </left>
      <right/>
      <top style="thin">
        <color indexed="22"/>
      </top>
      <bottom style="thin">
        <color indexed="22"/>
      </bottom>
      <diagonal/>
    </border>
    <border>
      <left style="thin">
        <color theme="7" tint="-0.24994659260841701"/>
      </left>
      <right/>
      <top/>
      <bottom style="thin">
        <color theme="7" tint="-0.24994659260841701"/>
      </bottom>
      <diagonal/>
    </border>
    <border>
      <left/>
      <right style="thin">
        <color theme="7" tint="-0.24994659260841701"/>
      </right>
      <top/>
      <bottom style="thin">
        <color theme="7" tint="-0.24994659260841701"/>
      </bottom>
      <diagonal/>
    </border>
    <border>
      <left/>
      <right style="dashed">
        <color theme="7"/>
      </right>
      <top style="thin">
        <color indexed="22"/>
      </top>
      <bottom/>
      <diagonal/>
    </border>
    <border>
      <left/>
      <right style="dashed">
        <color theme="7"/>
      </right>
      <top/>
      <bottom/>
      <diagonal/>
    </border>
  </borders>
  <cellStyleXfs count="306">
    <xf numFmtId="0" fontId="0" fillId="0" borderId="0" applyProtection="0"/>
    <xf numFmtId="0" fontId="29" fillId="0" borderId="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5" borderId="0" applyNumberFormat="0" applyBorder="0" applyAlignment="0" applyProtection="0"/>
    <xf numFmtId="0" fontId="5" fillId="8"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5" fillId="0" borderId="1" applyNumberFormat="0" applyFill="0" applyAlignment="0" applyProtection="0"/>
    <xf numFmtId="0" fontId="5"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5" fillId="16" borderId="4" applyNumberFormat="0" applyAlignment="0" applyProtection="0"/>
    <xf numFmtId="0" fontId="5" fillId="0" borderId="5" applyNumberFormat="0" applyFill="0" applyAlignment="0" applyProtection="0"/>
    <xf numFmtId="0" fontId="5" fillId="17" borderId="0" applyNumberFormat="0" applyBorder="0" applyAlignment="0" applyProtection="0"/>
    <xf numFmtId="0" fontId="5" fillId="18" borderId="0" applyNumberFormat="0" applyBorder="0" applyAlignment="0" applyProtection="0"/>
    <xf numFmtId="0" fontId="5" fillId="19"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20" borderId="0" applyNumberFormat="0" applyBorder="0" applyAlignment="0" applyProtection="0"/>
    <xf numFmtId="0" fontId="5" fillId="4" borderId="0" applyNumberFormat="0" applyBorder="0" applyAlignment="0" applyProtection="0"/>
    <xf numFmtId="0" fontId="5" fillId="7" borderId="4" applyNumberFormat="0" applyAlignment="0" applyProtection="0"/>
    <xf numFmtId="44" fontId="5" fillId="0" borderId="0" applyFont="0" applyFill="0" applyBorder="0" applyAlignment="0" applyProtection="0"/>
    <xf numFmtId="0" fontId="5" fillId="3" borderId="0" applyNumberFormat="0" applyBorder="0" applyAlignment="0" applyProtection="0"/>
    <xf numFmtId="0" fontId="5" fillId="21" borderId="0" applyNumberFormat="0" applyBorder="0" applyAlignment="0" applyProtection="0"/>
    <xf numFmtId="0" fontId="39" fillId="0" borderId="0"/>
    <xf numFmtId="0" fontId="29" fillId="0" borderId="0"/>
    <xf numFmtId="0" fontId="29" fillId="0" borderId="0" applyProtection="0"/>
    <xf numFmtId="0" fontId="5" fillId="0" borderId="0"/>
    <xf numFmtId="0" fontId="5" fillId="22" borderId="6" applyNumberFormat="0" applyFont="0" applyAlignment="0" applyProtection="0"/>
    <xf numFmtId="0" fontId="5" fillId="16" borderId="7" applyNumberFormat="0" applyAlignment="0" applyProtection="0"/>
    <xf numFmtId="0" fontId="5" fillId="0" borderId="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8" applyNumberFormat="0" applyFill="0" applyAlignment="0" applyProtection="0"/>
    <xf numFmtId="0" fontId="5" fillId="23" borderId="9" applyNumberFormat="0" applyAlignment="0" applyProtection="0"/>
    <xf numFmtId="43" fontId="29" fillId="0" borderId="0" applyFont="0" applyFill="0" applyBorder="0" applyAlignment="0" applyProtection="0"/>
    <xf numFmtId="0" fontId="40" fillId="0" borderId="0"/>
    <xf numFmtId="0" fontId="5" fillId="0" borderId="0"/>
    <xf numFmtId="0" fontId="5" fillId="0" borderId="0"/>
    <xf numFmtId="0" fontId="5" fillId="0" borderId="0"/>
    <xf numFmtId="0" fontId="5" fillId="0" borderId="0"/>
    <xf numFmtId="43" fontId="5" fillId="0" borderId="0" applyFont="0" applyFill="0" applyBorder="0" applyAlignment="0" applyProtection="0"/>
    <xf numFmtId="43" fontId="42" fillId="0" borderId="0" applyFont="0" applyFill="0" applyBorder="0" applyAlignment="0" applyProtection="0"/>
    <xf numFmtId="0" fontId="5" fillId="0" borderId="0" applyProtection="0"/>
    <xf numFmtId="9" fontId="5" fillId="0" borderId="0" applyFont="0" applyFill="0" applyBorder="0" applyAlignment="0" applyProtection="0"/>
    <xf numFmtId="0" fontId="5" fillId="0" borderId="0"/>
    <xf numFmtId="0" fontId="5" fillId="0" borderId="0"/>
    <xf numFmtId="0" fontId="5" fillId="0" borderId="0"/>
    <xf numFmtId="0" fontId="5" fillId="0" borderId="0" applyProtection="0"/>
    <xf numFmtId="0" fontId="5" fillId="0" borderId="0"/>
    <xf numFmtId="0" fontId="5" fillId="0" borderId="0"/>
    <xf numFmtId="0" fontId="5" fillId="0" borderId="0"/>
    <xf numFmtId="0" fontId="5" fillId="0" borderId="0"/>
    <xf numFmtId="0" fontId="72" fillId="0" borderId="0"/>
    <xf numFmtId="0" fontId="96" fillId="0" borderId="0" applyNumberFormat="0" applyFill="0" applyBorder="0" applyAlignment="0" applyProtection="0">
      <alignment vertical="top"/>
      <protection locked="0"/>
    </xf>
    <xf numFmtId="0" fontId="4" fillId="0" borderId="0"/>
    <xf numFmtId="0" fontId="5" fillId="0" borderId="0" applyProtection="0"/>
    <xf numFmtId="0" fontId="5" fillId="0" borderId="0"/>
    <xf numFmtId="0" fontId="5" fillId="0" borderId="0"/>
    <xf numFmtId="0" fontId="104" fillId="0" borderId="55" applyNumberFormat="0" applyBorder="0" applyProtection="0">
      <alignment horizontal="center"/>
    </xf>
    <xf numFmtId="0" fontId="105" fillId="0" borderId="0" applyFill="0" applyBorder="0" applyProtection="0"/>
    <xf numFmtId="0" fontId="104" fillId="42" borderId="56" applyNumberFormat="0" applyBorder="0" applyProtection="0">
      <alignment horizontal="center"/>
    </xf>
    <xf numFmtId="0" fontId="106" fillId="0" borderId="0" applyNumberFormat="0" applyFill="0" applyProtection="0"/>
    <xf numFmtId="0" fontId="104" fillId="0" borderId="0" applyNumberFormat="0" applyFill="0" applyBorder="0" applyProtection="0">
      <alignment horizontal="left"/>
    </xf>
    <xf numFmtId="0" fontId="5" fillId="0" borderId="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5" borderId="0" applyNumberFormat="0" applyBorder="0" applyAlignment="0" applyProtection="0"/>
    <xf numFmtId="0" fontId="5" fillId="8"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5" fillId="0" borderId="1" applyNumberFormat="0" applyFill="0" applyAlignment="0" applyProtection="0"/>
    <xf numFmtId="0" fontId="5"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5" fillId="16" borderId="4" applyNumberFormat="0" applyAlignment="0" applyProtection="0"/>
    <xf numFmtId="0" fontId="5" fillId="0" borderId="5" applyNumberFormat="0" applyFill="0" applyAlignment="0" applyProtection="0"/>
    <xf numFmtId="0" fontId="5" fillId="17" borderId="0" applyNumberFormat="0" applyBorder="0" applyAlignment="0" applyProtection="0"/>
    <xf numFmtId="0" fontId="5" fillId="18" borderId="0" applyNumberFormat="0" applyBorder="0" applyAlignment="0" applyProtection="0"/>
    <xf numFmtId="0" fontId="5" fillId="19"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20" borderId="0" applyNumberFormat="0" applyBorder="0" applyAlignment="0" applyProtection="0"/>
    <xf numFmtId="0" fontId="5" fillId="4" borderId="0" applyNumberFormat="0" applyBorder="0" applyAlignment="0" applyProtection="0"/>
    <xf numFmtId="0" fontId="5" fillId="7" borderId="4" applyNumberFormat="0" applyAlignment="0" applyProtection="0"/>
    <xf numFmtId="0" fontId="5" fillId="3" borderId="0" applyNumberFormat="0" applyBorder="0" applyAlignment="0" applyProtection="0"/>
    <xf numFmtId="0" fontId="5" fillId="21" borderId="0" applyNumberFormat="0" applyBorder="0" applyAlignment="0" applyProtection="0"/>
    <xf numFmtId="0" fontId="5" fillId="22" borderId="6" applyNumberFormat="0" applyFont="0" applyAlignment="0" applyProtection="0"/>
    <xf numFmtId="0" fontId="5" fillId="16" borderId="7" applyNumberFormat="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8" applyNumberFormat="0" applyFill="0" applyAlignment="0" applyProtection="0"/>
    <xf numFmtId="0" fontId="5" fillId="23" borderId="9" applyNumberFormat="0" applyAlignment="0" applyProtection="0"/>
    <xf numFmtId="0" fontId="5"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43" fontId="5" fillId="0" borderId="0" applyFont="0" applyFill="0" applyBorder="0" applyAlignment="0" applyProtection="0"/>
    <xf numFmtId="43" fontId="5" fillId="0" borderId="0" applyFont="0" applyFill="0" applyBorder="0" applyAlignment="0" applyProtection="0"/>
    <xf numFmtId="175" fontId="5" fillId="0" borderId="0" applyFont="0" applyFill="0" applyBorder="0" applyAlignment="0" applyProtection="0"/>
    <xf numFmtId="176" fontId="5" fillId="0" borderId="0" applyFont="0" applyFill="0" applyBorder="0" applyAlignment="0" applyProtection="0"/>
    <xf numFmtId="176" fontId="3" fillId="0" borderId="0" applyFont="0" applyFill="0" applyBorder="0" applyAlignment="0" applyProtection="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9" fontId="122" fillId="0" borderId="0" applyFont="0" applyFill="0" applyBorder="0" applyAlignment="0" applyProtection="0"/>
    <xf numFmtId="0" fontId="96" fillId="0" borderId="0" applyNumberFormat="0" applyFill="0" applyBorder="0" applyAlignment="0" applyProtection="0">
      <alignment vertical="top"/>
      <protection locked="0"/>
    </xf>
    <xf numFmtId="176" fontId="1" fillId="0" borderId="0" applyFont="0" applyFill="0" applyBorder="0" applyAlignment="0" applyProtection="0"/>
    <xf numFmtId="0" fontId="1" fillId="0" borderId="0"/>
    <xf numFmtId="0" fontId="1" fillId="0" borderId="0"/>
    <xf numFmtId="0" fontId="1" fillId="0" borderId="0"/>
    <xf numFmtId="0" fontId="1" fillId="0" borderId="0"/>
    <xf numFmtId="0" fontId="5" fillId="0" borderId="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1743">
    <xf numFmtId="0" fontId="0" fillId="0" borderId="0" xfId="0"/>
    <xf numFmtId="0" fontId="0" fillId="0" borderId="0" xfId="0" applyBorder="1"/>
    <xf numFmtId="0" fontId="0" fillId="25" borderId="0" xfId="0" applyFill="1"/>
    <xf numFmtId="0" fontId="8" fillId="25" borderId="0" xfId="0" applyFont="1" applyFill="1" applyBorder="1"/>
    <xf numFmtId="0" fontId="0" fillId="25" borderId="0" xfId="0" applyFill="1" applyBorder="1"/>
    <xf numFmtId="0" fontId="10" fillId="25" borderId="0" xfId="0" applyFont="1" applyFill="1" applyBorder="1"/>
    <xf numFmtId="0" fontId="0" fillId="25" borderId="0" xfId="0" applyFill="1" applyAlignment="1">
      <alignment vertical="center"/>
    </xf>
    <xf numFmtId="0" fontId="0" fillId="0" borderId="0" xfId="0" applyAlignment="1">
      <alignment vertical="center"/>
    </xf>
    <xf numFmtId="0" fontId="13" fillId="25" borderId="0" xfId="0" applyFont="1" applyFill="1" applyBorder="1"/>
    <xf numFmtId="0" fontId="14" fillId="25" borderId="0" xfId="0" applyFont="1" applyFill="1" applyBorder="1"/>
    <xf numFmtId="0" fontId="14" fillId="25" borderId="0" xfId="0" applyFont="1" applyFill="1" applyBorder="1" applyAlignment="1">
      <alignment horizontal="center"/>
    </xf>
    <xf numFmtId="164" fontId="15" fillId="24" borderId="0" xfId="40" applyNumberFormat="1" applyFont="1" applyFill="1" applyBorder="1" applyAlignment="1">
      <alignment horizontal="center" wrapText="1"/>
    </xf>
    <xf numFmtId="0" fontId="14" fillId="24" borderId="0" xfId="40" applyFont="1" applyFill="1" applyBorder="1"/>
    <xf numFmtId="0" fontId="15" fillId="25" borderId="0" xfId="0" applyFont="1" applyFill="1" applyBorder="1"/>
    <xf numFmtId="0" fontId="0" fillId="25" borderId="0" xfId="0" applyFill="1" applyBorder="1" applyAlignment="1">
      <alignment vertical="center"/>
    </xf>
    <xf numFmtId="0" fontId="16" fillId="25" borderId="0" xfId="0" applyFont="1" applyFill="1" applyBorder="1"/>
    <xf numFmtId="0" fontId="12" fillId="25" borderId="0" xfId="0" applyFont="1" applyFill="1" applyBorder="1" applyAlignment="1">
      <alignment horizontal="left"/>
    </xf>
    <xf numFmtId="0" fontId="19" fillId="25" borderId="0" xfId="0" applyFont="1" applyFill="1" applyBorder="1" applyAlignment="1">
      <alignment horizontal="right"/>
    </xf>
    <xf numFmtId="164" fontId="21" fillId="25" borderId="0" xfId="0" applyNumberFormat="1" applyFont="1" applyFill="1" applyBorder="1" applyAlignment="1">
      <alignment horizontal="center"/>
    </xf>
    <xf numFmtId="164" fontId="15" fillId="25" borderId="0" xfId="40" applyNumberFormat="1" applyFont="1" applyFill="1" applyBorder="1" applyAlignment="1">
      <alignment horizontal="center" wrapText="1"/>
    </xf>
    <xf numFmtId="0" fontId="25" fillId="25" borderId="0" xfId="0" applyFont="1" applyFill="1" applyBorder="1" applyAlignment="1">
      <alignment horizontal="left"/>
    </xf>
    <xf numFmtId="0" fontId="19" fillId="25" borderId="0" xfId="0" applyFont="1" applyFill="1" applyBorder="1"/>
    <xf numFmtId="0" fontId="6" fillId="25" borderId="0" xfId="0" applyFont="1" applyFill="1" applyBorder="1"/>
    <xf numFmtId="0" fontId="22" fillId="25" borderId="0" xfId="0" applyFont="1" applyFill="1" applyBorder="1" applyAlignment="1">
      <alignment horizontal="justify" vertical="top" wrapText="1"/>
    </xf>
    <xf numFmtId="0" fontId="0" fillId="25" borderId="0" xfId="0" applyFill="1" applyAlignment="1">
      <alignment readingOrder="1"/>
    </xf>
    <xf numFmtId="0" fontId="0" fillId="25" borderId="0" xfId="0" applyFill="1" applyBorder="1" applyAlignment="1">
      <alignment readingOrder="1"/>
    </xf>
    <xf numFmtId="0" fontId="0" fillId="25" borderId="0" xfId="0" applyFill="1" applyBorder="1" applyAlignment="1">
      <alignment readingOrder="2"/>
    </xf>
    <xf numFmtId="0" fontId="0" fillId="0" borderId="0" xfId="0" applyAlignment="1">
      <alignment readingOrder="2"/>
    </xf>
    <xf numFmtId="0" fontId="0" fillId="25" borderId="0" xfId="0" applyFill="1" applyAlignment="1">
      <alignment readingOrder="2"/>
    </xf>
    <xf numFmtId="0" fontId="6" fillId="25" borderId="0" xfId="0" applyFont="1" applyFill="1" applyAlignment="1">
      <alignment readingOrder="1"/>
    </xf>
    <xf numFmtId="0" fontId="6" fillId="25" borderId="0" xfId="0" applyFont="1" applyFill="1" applyBorder="1" applyAlignment="1">
      <alignment readingOrder="1"/>
    </xf>
    <xf numFmtId="0" fontId="6" fillId="25" borderId="0" xfId="0" applyFont="1" applyFill="1" applyAlignment="1">
      <alignment readingOrder="2"/>
    </xf>
    <xf numFmtId="0" fontId="6" fillId="0" borderId="0" xfId="0" applyFont="1" applyAlignment="1">
      <alignment readingOrder="2"/>
    </xf>
    <xf numFmtId="0" fontId="15" fillId="25" borderId="0" xfId="0" applyFont="1" applyFill="1" applyBorder="1" applyAlignment="1">
      <alignment horizontal="center" vertical="top" readingOrder="1"/>
    </xf>
    <xf numFmtId="0" fontId="15" fillId="25" borderId="0" xfId="0" applyFont="1" applyFill="1" applyBorder="1" applyAlignment="1">
      <alignment horizontal="right" readingOrder="1"/>
    </xf>
    <xf numFmtId="0" fontId="15" fillId="25" borderId="0" xfId="0" applyFont="1" applyFill="1" applyBorder="1" applyAlignment="1">
      <alignment horizontal="justify" vertical="top" readingOrder="1"/>
    </xf>
    <xf numFmtId="0" fontId="14" fillId="25" borderId="0" xfId="0" applyFont="1" applyFill="1" applyBorder="1" applyAlignment="1">
      <alignment readingOrder="1"/>
    </xf>
    <xf numFmtId="0" fontId="14" fillId="24" borderId="0" xfId="40" applyFont="1" applyFill="1" applyBorder="1" applyAlignment="1">
      <alignment readingOrder="1"/>
    </xf>
    <xf numFmtId="0" fontId="15" fillId="25" borderId="0" xfId="0" applyFont="1" applyFill="1" applyBorder="1" applyAlignment="1">
      <alignment readingOrder="1"/>
    </xf>
    <xf numFmtId="0" fontId="14" fillId="25" borderId="0" xfId="0" applyFont="1" applyFill="1" applyBorder="1" applyAlignment="1">
      <alignment horizontal="center" readingOrder="1"/>
    </xf>
    <xf numFmtId="164" fontId="15" fillId="24" borderId="0" xfId="40" applyNumberFormat="1" applyFont="1" applyFill="1" applyBorder="1" applyAlignment="1">
      <alignment horizontal="center" readingOrder="1"/>
    </xf>
    <xf numFmtId="0" fontId="6" fillId="0" borderId="0" xfId="0" applyFont="1" applyAlignment="1">
      <alignment horizontal="right" readingOrder="2"/>
    </xf>
    <xf numFmtId="0" fontId="32" fillId="25" borderId="0" xfId="0" applyFont="1" applyFill="1" applyBorder="1"/>
    <xf numFmtId="0" fontId="14" fillId="24" borderId="0" xfId="40" applyFont="1" applyFill="1" applyBorder="1" applyAlignment="1">
      <alignment horizontal="left" indent="1"/>
    </xf>
    <xf numFmtId="0" fontId="15" fillId="25" borderId="0" xfId="0" applyFont="1" applyFill="1" applyBorder="1" applyAlignment="1">
      <alignment horizontal="center" vertical="center" readingOrder="1"/>
    </xf>
    <xf numFmtId="0" fontId="15" fillId="25" borderId="0" xfId="0" applyFont="1" applyFill="1" applyBorder="1" applyAlignment="1">
      <alignment vertical="center" readingOrder="1"/>
    </xf>
    <xf numFmtId="0" fontId="15" fillId="25" borderId="0" xfId="0" applyFont="1" applyFill="1" applyBorder="1" applyAlignment="1">
      <alignment horizontal="right" vertical="center" readingOrder="1"/>
    </xf>
    <xf numFmtId="0" fontId="33" fillId="25" borderId="0" xfId="0" applyFont="1" applyFill="1"/>
    <xf numFmtId="0" fontId="33" fillId="25" borderId="0" xfId="0" applyFont="1" applyFill="1" applyBorder="1"/>
    <xf numFmtId="0" fontId="34" fillId="25" borderId="0" xfId="0" applyFont="1" applyFill="1" applyBorder="1" applyAlignment="1">
      <alignment horizontal="left"/>
    </xf>
    <xf numFmtId="0" fontId="33" fillId="0" borderId="0" xfId="0" applyFont="1"/>
    <xf numFmtId="3" fontId="36" fillId="25" borderId="0" xfId="0" applyNumberFormat="1" applyFont="1" applyFill="1" applyBorder="1" applyAlignment="1">
      <alignment horizontal="center"/>
    </xf>
    <xf numFmtId="0" fontId="28" fillId="24" borderId="0" xfId="40" applyFont="1" applyFill="1" applyBorder="1"/>
    <xf numFmtId="0" fontId="0" fillId="0" borderId="0" xfId="0" applyFill="1"/>
    <xf numFmtId="164" fontId="0" fillId="25" borderId="0" xfId="0" applyNumberFormat="1" applyFill="1" applyBorder="1"/>
    <xf numFmtId="0" fontId="36" fillId="25" borderId="0" xfId="0" applyFont="1" applyFill="1" applyBorder="1" applyAlignment="1">
      <alignment horizontal="left"/>
    </xf>
    <xf numFmtId="3" fontId="38" fillId="25" borderId="0" xfId="0" applyNumberFormat="1" applyFont="1" applyFill="1" applyBorder="1" applyAlignment="1">
      <alignment horizontal="center"/>
    </xf>
    <xf numFmtId="3" fontId="36" fillId="25" borderId="0" xfId="0" applyNumberFormat="1" applyFont="1" applyFill="1" applyBorder="1" applyAlignment="1">
      <alignment horizontal="right"/>
    </xf>
    <xf numFmtId="0" fontId="33" fillId="25" borderId="0" xfId="0" applyFont="1" applyFill="1" applyAlignment="1">
      <alignment vertical="center"/>
    </xf>
    <xf numFmtId="0" fontId="36" fillId="25" borderId="0" xfId="0" applyFont="1" applyFill="1" applyBorder="1" applyAlignment="1">
      <alignment horizontal="left" vertical="center"/>
    </xf>
    <xf numFmtId="0" fontId="34" fillId="25" borderId="0" xfId="0" applyFont="1" applyFill="1" applyBorder="1" applyAlignment="1">
      <alignment horizontal="left" vertical="center"/>
    </xf>
    <xf numFmtId="3" fontId="36" fillId="25" borderId="0" xfId="0" applyNumberFormat="1" applyFont="1" applyFill="1" applyBorder="1" applyAlignment="1">
      <alignment horizontal="right" vertical="center"/>
    </xf>
    <xf numFmtId="0" fontId="33" fillId="0" borderId="0" xfId="0" applyFont="1" applyAlignment="1">
      <alignment vertical="center"/>
    </xf>
    <xf numFmtId="3" fontId="15" fillId="25" borderId="0" xfId="0" applyNumberFormat="1" applyFont="1" applyFill="1" applyBorder="1" applyAlignment="1">
      <alignment horizontal="right"/>
    </xf>
    <xf numFmtId="0" fontId="35" fillId="25" borderId="0" xfId="0" applyFont="1" applyFill="1" applyBorder="1"/>
    <xf numFmtId="0" fontId="30" fillId="25" borderId="0" xfId="0" applyFont="1" applyFill="1"/>
    <xf numFmtId="0" fontId="30" fillId="25" borderId="0" xfId="0" applyFont="1" applyFill="1" applyBorder="1"/>
    <xf numFmtId="0" fontId="30" fillId="0" borderId="0" xfId="0" applyFont="1"/>
    <xf numFmtId="3" fontId="19" fillId="25" borderId="0" xfId="0" applyNumberFormat="1" applyFont="1" applyFill="1"/>
    <xf numFmtId="0" fontId="32" fillId="24" borderId="0" xfId="40" applyFont="1" applyFill="1" applyBorder="1" applyAlignment="1">
      <alignment horizontal="left" vertical="center" indent="1"/>
    </xf>
    <xf numFmtId="3" fontId="19" fillId="25" borderId="0" xfId="0" applyNumberFormat="1" applyFont="1" applyFill="1" applyBorder="1" applyAlignment="1">
      <alignment horizontal="right"/>
    </xf>
    <xf numFmtId="0" fontId="16" fillId="25" borderId="0" xfId="0" applyFont="1" applyFill="1" applyBorder="1" applyAlignment="1">
      <alignment vertical="center"/>
    </xf>
    <xf numFmtId="0" fontId="37" fillId="25" borderId="0" xfId="0" applyFont="1" applyFill="1" applyBorder="1" applyAlignment="1">
      <alignment horizontal="justify" vertical="center" readingOrder="1"/>
    </xf>
    <xf numFmtId="0" fontId="35" fillId="25" borderId="0" xfId="0" applyFont="1" applyFill="1" applyBorder="1" applyAlignment="1">
      <alignment vertical="center"/>
    </xf>
    <xf numFmtId="3" fontId="15" fillId="25" borderId="0" xfId="0" applyNumberFormat="1" applyFont="1" applyFill="1" applyBorder="1"/>
    <xf numFmtId="3" fontId="19" fillId="25" borderId="0" xfId="0" applyNumberFormat="1" applyFont="1" applyFill="1" applyBorder="1"/>
    <xf numFmtId="3" fontId="6" fillId="25" borderId="0" xfId="0" applyNumberFormat="1" applyFont="1" applyFill="1" applyBorder="1"/>
    <xf numFmtId="0" fontId="18" fillId="25" borderId="0" xfId="0" applyFont="1" applyFill="1" applyBorder="1" applyAlignment="1">
      <alignment vertical="center"/>
    </xf>
    <xf numFmtId="0" fontId="7" fillId="25" borderId="0" xfId="0" applyFont="1" applyFill="1" applyBorder="1" applyAlignment="1">
      <alignment vertical="center"/>
    </xf>
    <xf numFmtId="0" fontId="33" fillId="25" borderId="0" xfId="0" applyFont="1" applyFill="1" applyBorder="1" applyAlignment="1">
      <alignment vertical="center"/>
    </xf>
    <xf numFmtId="164" fontId="15" fillId="26" borderId="0" xfId="40" applyNumberFormat="1" applyFont="1" applyFill="1" applyBorder="1" applyAlignment="1">
      <alignment horizontal="center" wrapText="1"/>
    </xf>
    <xf numFmtId="1" fontId="14" fillId="24" borderId="0" xfId="40" applyNumberFormat="1" applyFont="1" applyFill="1" applyBorder="1" applyAlignment="1">
      <alignment horizontal="center" wrapText="1"/>
    </xf>
    <xf numFmtId="1" fontId="14" fillId="24" borderId="12" xfId="40" applyNumberFormat="1" applyFont="1" applyFill="1" applyBorder="1" applyAlignment="1">
      <alignment horizontal="center" wrapText="1"/>
    </xf>
    <xf numFmtId="0" fontId="32" fillId="24" borderId="0" xfId="40" applyFont="1" applyFill="1" applyBorder="1"/>
    <xf numFmtId="167" fontId="15" fillId="24" borderId="0" xfId="40" applyNumberFormat="1" applyFont="1" applyFill="1" applyBorder="1" applyAlignment="1">
      <alignment horizontal="center" wrapText="1"/>
    </xf>
    <xf numFmtId="164" fontId="19" fillId="27" borderId="0" xfId="40" applyNumberFormat="1" applyFont="1" applyFill="1" applyBorder="1" applyAlignment="1">
      <alignment horizontal="center" wrapText="1"/>
    </xf>
    <xf numFmtId="3" fontId="14" fillId="27" borderId="0" xfId="40" applyNumberFormat="1" applyFont="1" applyFill="1" applyBorder="1" applyAlignment="1">
      <alignment horizontal="right" wrapText="1"/>
    </xf>
    <xf numFmtId="3" fontId="15" fillId="27" borderId="0" xfId="40" applyNumberFormat="1" applyFont="1" applyFill="1" applyBorder="1" applyAlignment="1">
      <alignment horizontal="right" wrapText="1"/>
    </xf>
    <xf numFmtId="3" fontId="14" fillId="24" borderId="0" xfId="40" applyNumberFormat="1" applyFont="1" applyFill="1" applyBorder="1" applyAlignment="1">
      <alignment horizontal="right" wrapText="1"/>
    </xf>
    <xf numFmtId="0" fontId="32" fillId="24" borderId="0" xfId="40" applyFont="1" applyFill="1" applyBorder="1" applyAlignment="1">
      <alignment wrapText="1"/>
    </xf>
    <xf numFmtId="0" fontId="19" fillId="24" borderId="0" xfId="40" applyFont="1" applyFill="1" applyBorder="1"/>
    <xf numFmtId="0" fontId="14" fillId="24" borderId="0" xfId="40" applyFont="1" applyFill="1" applyBorder="1" applyAlignment="1">
      <alignment horizontal="left" vertical="center" indent="1"/>
    </xf>
    <xf numFmtId="3" fontId="15" fillId="26" borderId="0" xfId="40" applyNumberFormat="1" applyFont="1" applyFill="1" applyBorder="1" applyAlignment="1">
      <alignment horizontal="right" wrapText="1"/>
    </xf>
    <xf numFmtId="0" fontId="19" fillId="27" borderId="0" xfId="40" applyFont="1" applyFill="1" applyBorder="1"/>
    <xf numFmtId="0" fontId="45" fillId="24" borderId="0" xfId="40" applyFont="1" applyFill="1" applyBorder="1" applyAlignment="1">
      <alignment wrapText="1"/>
    </xf>
    <xf numFmtId="0" fontId="59" fillId="25" borderId="0" xfId="0" applyFont="1" applyFill="1"/>
    <xf numFmtId="0" fontId="0" fillId="0" borderId="0" xfId="0"/>
    <xf numFmtId="0" fontId="15" fillId="24" borderId="0" xfId="40" applyFont="1" applyFill="1" applyBorder="1" applyAlignment="1">
      <alignment horizontal="left"/>
    </xf>
    <xf numFmtId="0" fontId="19" fillId="24" borderId="0" xfId="40" applyFont="1" applyFill="1" applyBorder="1" applyAlignment="1">
      <alignment horizontal="left" indent="1"/>
    </xf>
    <xf numFmtId="0" fontId="14" fillId="24" borderId="0" xfId="40" applyFont="1" applyFill="1" applyBorder="1" applyAlignment="1">
      <alignment horizontal="left" indent="1"/>
    </xf>
    <xf numFmtId="0" fontId="0" fillId="25" borderId="0" xfId="51" applyFont="1" applyFill="1"/>
    <xf numFmtId="0" fontId="0" fillId="0" borderId="0" xfId="51" applyFont="1"/>
    <xf numFmtId="0" fontId="0" fillId="26" borderId="0" xfId="51" applyFont="1" applyFill="1"/>
    <xf numFmtId="0" fontId="0" fillId="25" borderId="0" xfId="51" applyFont="1" applyFill="1" applyBorder="1"/>
    <xf numFmtId="0" fontId="0" fillId="25" borderId="0" xfId="51" applyFont="1" applyFill="1" applyAlignment="1">
      <alignment vertical="center"/>
    </xf>
    <xf numFmtId="0" fontId="0" fillId="0" borderId="0" xfId="51" applyFont="1" applyAlignment="1">
      <alignment vertical="center"/>
    </xf>
    <xf numFmtId="0" fontId="13" fillId="25" borderId="0" xfId="51" applyFont="1" applyFill="1" applyBorder="1"/>
    <xf numFmtId="49" fontId="14" fillId="25" borderId="12" xfId="51" applyNumberFormat="1" applyFont="1" applyFill="1" applyBorder="1" applyAlignment="1">
      <alignment horizontal="center" vertical="center" wrapText="1"/>
    </xf>
    <xf numFmtId="49" fontId="0" fillId="25" borderId="0" xfId="51" applyNumberFormat="1" applyFont="1" applyFill="1"/>
    <xf numFmtId="0" fontId="14" fillId="24" borderId="0" xfId="61" applyFont="1" applyFill="1" applyBorder="1" applyAlignment="1">
      <alignment horizontal="left" indent="1"/>
    </xf>
    <xf numFmtId="0" fontId="16" fillId="26" borderId="0" xfId="51" applyFont="1" applyFill="1"/>
    <xf numFmtId="0" fontId="15" fillId="24" borderId="0" xfId="61" applyFont="1" applyFill="1" applyBorder="1" applyAlignment="1">
      <alignment horizontal="left" indent="1"/>
    </xf>
    <xf numFmtId="4" fontId="15" fillId="27" borderId="0" xfId="61" applyNumberFormat="1" applyFont="1" applyFill="1" applyBorder="1" applyAlignment="1">
      <alignment horizontal="right" wrapText="1" indent="4"/>
    </xf>
    <xf numFmtId="0" fontId="16" fillId="0" borderId="0" xfId="51" applyFont="1"/>
    <xf numFmtId="0" fontId="27" fillId="26" borderId="0" xfId="51" applyFont="1" applyFill="1"/>
    <xf numFmtId="0" fontId="27" fillId="0" borderId="0" xfId="51" applyFont="1"/>
    <xf numFmtId="0" fontId="46" fillId="26" borderId="0" xfId="51" applyFont="1" applyFill="1" applyAlignment="1">
      <alignment horizontal="center"/>
    </xf>
    <xf numFmtId="0" fontId="46" fillId="0" borderId="0" xfId="51" applyFont="1" applyAlignment="1">
      <alignment horizontal="center"/>
    </xf>
    <xf numFmtId="0" fontId="5" fillId="26" borderId="0" xfId="51" applyFont="1" applyFill="1"/>
    <xf numFmtId="0" fontId="5" fillId="0" borderId="0" xfId="51" applyFont="1"/>
    <xf numFmtId="0" fontId="44" fillId="26" borderId="0" xfId="51" applyFont="1" applyFill="1"/>
    <xf numFmtId="0" fontId="44" fillId="0" borderId="0" xfId="51" applyFont="1"/>
    <xf numFmtId="0" fontId="67" fillId="26" borderId="0" xfId="51" applyFont="1" applyFill="1"/>
    <xf numFmtId="0" fontId="67" fillId="0" borderId="0" xfId="51" applyFont="1"/>
    <xf numFmtId="0" fontId="59" fillId="26" borderId="0" xfId="51" applyFont="1" applyFill="1"/>
    <xf numFmtId="0" fontId="59" fillId="25" borderId="0" xfId="51" applyFont="1" applyFill="1"/>
    <xf numFmtId="0" fontId="59" fillId="0" borderId="0" xfId="51" applyFont="1"/>
    <xf numFmtId="0" fontId="5" fillId="24" borderId="0" xfId="61" applyFont="1" applyFill="1" applyBorder="1" applyAlignment="1">
      <alignment horizontal="left" indent="1"/>
    </xf>
    <xf numFmtId="0" fontId="19" fillId="24" borderId="0" xfId="61" applyFont="1" applyFill="1" applyBorder="1" applyAlignment="1">
      <alignment horizontal="left" indent="1"/>
    </xf>
    <xf numFmtId="1" fontId="19" fillId="24" borderId="0" xfId="61" applyNumberFormat="1" applyFont="1" applyFill="1" applyBorder="1" applyAlignment="1">
      <alignment horizontal="center" wrapText="1"/>
    </xf>
    <xf numFmtId="165" fontId="19" fillId="24" borderId="0" xfId="61" applyNumberFormat="1" applyFont="1" applyFill="1" applyBorder="1" applyAlignment="1">
      <alignment horizontal="center" wrapText="1"/>
    </xf>
    <xf numFmtId="0" fontId="12" fillId="25" borderId="0" xfId="51" applyFont="1" applyFill="1"/>
    <xf numFmtId="0" fontId="12" fillId="0" borderId="0" xfId="51" applyFont="1"/>
    <xf numFmtId="0" fontId="37" fillId="24" borderId="0" xfId="61" applyFont="1" applyFill="1" applyBorder="1"/>
    <xf numFmtId="0" fontId="14" fillId="24" borderId="0" xfId="61" applyFont="1" applyFill="1" applyBorder="1"/>
    <xf numFmtId="0" fontId="5" fillId="25" borderId="0" xfId="62" applyFill="1"/>
    <xf numFmtId="0" fontId="5" fillId="0" borderId="0" xfId="62"/>
    <xf numFmtId="0" fontId="5" fillId="25" borderId="0" xfId="62" applyFill="1" applyBorder="1"/>
    <xf numFmtId="0" fontId="16" fillId="25" borderId="0" xfId="62" applyFont="1" applyFill="1" applyBorder="1"/>
    <xf numFmtId="0" fontId="5" fillId="25" borderId="0" xfId="62" applyFill="1" applyAlignment="1">
      <alignment vertical="center"/>
    </xf>
    <xf numFmtId="0" fontId="5" fillId="25" borderId="0" xfId="62" applyFill="1" applyBorder="1" applyAlignment="1">
      <alignment vertical="center"/>
    </xf>
    <xf numFmtId="0" fontId="5" fillId="0" borderId="0" xfId="62" applyAlignment="1">
      <alignment vertical="center"/>
    </xf>
    <xf numFmtId="0" fontId="15" fillId="25" borderId="0" xfId="62" applyFont="1" applyFill="1" applyBorder="1" applyAlignment="1">
      <alignment vertical="center"/>
    </xf>
    <xf numFmtId="0" fontId="13" fillId="25" borderId="0" xfId="62" applyFont="1" applyFill="1" applyBorder="1"/>
    <xf numFmtId="0" fontId="8" fillId="25" borderId="0" xfId="62" applyFont="1" applyFill="1" applyBorder="1"/>
    <xf numFmtId="0" fontId="15" fillId="25" borderId="0" xfId="62" applyFont="1" applyFill="1" applyBorder="1"/>
    <xf numFmtId="0" fontId="16" fillId="25" borderId="0" xfId="62" applyFont="1" applyFill="1"/>
    <xf numFmtId="0" fontId="16" fillId="0" borderId="0" xfId="62" applyFont="1"/>
    <xf numFmtId="167" fontId="15" fillId="25" borderId="0" xfId="62" applyNumberFormat="1" applyFont="1" applyFill="1" applyBorder="1" applyAlignment="1">
      <alignment horizontal="center"/>
    </xf>
    <xf numFmtId="167" fontId="15" fillId="25" borderId="0" xfId="62" applyNumberFormat="1" applyFont="1" applyFill="1" applyBorder="1" applyAlignment="1">
      <alignment horizontal="right" indent="2"/>
    </xf>
    <xf numFmtId="0" fontId="43" fillId="25" borderId="0" xfId="62" applyFont="1" applyFill="1" applyBorder="1" applyAlignment="1">
      <alignment horizontal="left" vertical="center"/>
    </xf>
    <xf numFmtId="0" fontId="6" fillId="25" borderId="0" xfId="62" applyFont="1" applyFill="1" applyBorder="1"/>
    <xf numFmtId="164" fontId="19" fillId="25" borderId="0" xfId="40" applyNumberFormat="1" applyFont="1" applyFill="1" applyBorder="1" applyAlignment="1">
      <alignment horizontal="right" wrapText="1"/>
    </xf>
    <xf numFmtId="3" fontId="19" fillId="25" borderId="0" xfId="40" applyNumberFormat="1" applyFont="1" applyFill="1" applyBorder="1" applyAlignment="1">
      <alignment horizontal="right" wrapText="1"/>
    </xf>
    <xf numFmtId="167" fontId="55" fillId="24" borderId="0" xfId="40" applyNumberFormat="1" applyFont="1" applyFill="1" applyBorder="1" applyAlignment="1">
      <alignment horizontal="center" wrapText="1"/>
    </xf>
    <xf numFmtId="164" fontId="14" fillId="24" borderId="0" xfId="40" applyNumberFormat="1" applyFont="1" applyFill="1" applyBorder="1" applyAlignment="1">
      <alignment horizontal="right" wrapText="1" indent="2"/>
    </xf>
    <xf numFmtId="0" fontId="19" fillId="24" borderId="0" xfId="40" applyFont="1" applyFill="1" applyBorder="1" applyAlignment="1">
      <alignment vertical="top" wrapText="1"/>
    </xf>
    <xf numFmtId="0" fontId="19" fillId="0" borderId="0" xfId="40" applyFont="1" applyFill="1" applyBorder="1" applyAlignment="1">
      <alignment vertical="top" wrapText="1"/>
    </xf>
    <xf numFmtId="0" fontId="48" fillId="25" borderId="0" xfId="62" applyFont="1" applyFill="1"/>
    <xf numFmtId="0" fontId="48" fillId="25" borderId="0" xfId="62" applyFont="1" applyFill="1" applyBorder="1"/>
    <xf numFmtId="0" fontId="48" fillId="0" borderId="0" xfId="62" applyFont="1"/>
    <xf numFmtId="0" fontId="5" fillId="25" borderId="0" xfId="62" applyFill="1" applyBorder="1" applyAlignment="1"/>
    <xf numFmtId="164" fontId="19" fillId="26" borderId="0" xfId="40" applyNumberFormat="1" applyFont="1" applyFill="1" applyBorder="1" applyAlignment="1">
      <alignment horizontal="right" wrapText="1"/>
    </xf>
    <xf numFmtId="0" fontId="59" fillId="25" borderId="0" xfId="62" applyFont="1" applyFill="1"/>
    <xf numFmtId="0" fontId="59" fillId="25" borderId="0" xfId="62" applyFont="1" applyFill="1" applyBorder="1" applyAlignment="1">
      <alignment vertical="center"/>
    </xf>
    <xf numFmtId="3" fontId="14" fillId="25" borderId="0" xfId="62" applyNumberFormat="1" applyFont="1" applyFill="1" applyBorder="1" applyAlignment="1">
      <alignment horizontal="right" indent="2"/>
    </xf>
    <xf numFmtId="3" fontId="15" fillId="25" borderId="0" xfId="62" applyNumberFormat="1" applyFont="1" applyFill="1" applyBorder="1" applyAlignment="1">
      <alignment horizontal="right" indent="2"/>
    </xf>
    <xf numFmtId="0" fontId="59" fillId="0" borderId="0" xfId="62" applyFont="1" applyAlignment="1"/>
    <xf numFmtId="0" fontId="59" fillId="25" borderId="0" xfId="62" applyFont="1" applyFill="1" applyAlignment="1"/>
    <xf numFmtId="0" fontId="59" fillId="25" borderId="0" xfId="62" applyFont="1" applyFill="1" applyBorder="1" applyAlignment="1"/>
    <xf numFmtId="3" fontId="21" fillId="25" borderId="0" xfId="62" applyNumberFormat="1" applyFont="1" applyFill="1" applyBorder="1" applyAlignment="1">
      <alignment horizontal="right"/>
    </xf>
    <xf numFmtId="0" fontId="59" fillId="0" borderId="0" xfId="62" applyFont="1"/>
    <xf numFmtId="0" fontId="59" fillId="25" borderId="0" xfId="62" applyFont="1" applyFill="1" applyBorder="1"/>
    <xf numFmtId="0" fontId="15" fillId="25" borderId="0" xfId="0" applyNumberFormat="1" applyFont="1" applyFill="1" applyBorder="1" applyAlignment="1"/>
    <xf numFmtId="0" fontId="15" fillId="25" borderId="0" xfId="62" applyFont="1" applyFill="1" applyBorder="1" applyAlignment="1">
      <alignment horizontal="right"/>
    </xf>
    <xf numFmtId="0" fontId="12" fillId="25" borderId="0" xfId="63" applyFont="1" applyFill="1" applyBorder="1" applyAlignment="1">
      <alignment horizontal="left"/>
    </xf>
    <xf numFmtId="0" fontId="14" fillId="24" borderId="0" xfId="40" applyFont="1" applyFill="1" applyBorder="1"/>
    <xf numFmtId="0" fontId="5" fillId="25" borderId="0" xfId="63" applyFill="1" applyAlignment="1"/>
    <xf numFmtId="0" fontId="5" fillId="0" borderId="0" xfId="63" applyAlignment="1"/>
    <xf numFmtId="0" fontId="5" fillId="25" borderId="0" xfId="63" applyFill="1" applyBorder="1" applyAlignment="1"/>
    <xf numFmtId="0" fontId="5" fillId="25" borderId="0" xfId="63" applyFill="1" applyBorder="1"/>
    <xf numFmtId="3" fontId="19" fillId="26" borderId="0" xfId="40" applyNumberFormat="1" applyFont="1" applyFill="1" applyBorder="1" applyAlignment="1">
      <alignment horizontal="right" wrapText="1"/>
    </xf>
    <xf numFmtId="167" fontId="19" fillId="26" borderId="0" xfId="40" applyNumberFormat="1" applyFont="1" applyFill="1" applyBorder="1" applyAlignment="1">
      <alignment horizontal="right" wrapText="1"/>
    </xf>
    <xf numFmtId="0" fontId="15" fillId="25" borderId="0" xfId="0" applyFont="1" applyFill="1" applyBorder="1" applyAlignment="1"/>
    <xf numFmtId="0" fontId="12" fillId="25" borderId="0" xfId="62" applyFont="1" applyFill="1" applyBorder="1" applyAlignment="1">
      <alignment horizontal="right"/>
    </xf>
    <xf numFmtId="164" fontId="54" fillId="27" borderId="0" xfId="40" applyNumberFormat="1" applyFont="1" applyFill="1" applyBorder="1" applyAlignment="1">
      <alignment horizontal="center" wrapText="1"/>
    </xf>
    <xf numFmtId="165" fontId="49" fillId="26" borderId="0" xfId="40" applyNumberFormat="1" applyFont="1" applyFill="1" applyBorder="1" applyAlignment="1">
      <alignment horizontal="center" wrapText="1"/>
    </xf>
    <xf numFmtId="165" fontId="15" fillId="26" borderId="0" xfId="40" applyNumberFormat="1" applyFont="1" applyFill="1" applyBorder="1" applyAlignment="1">
      <alignment horizontal="center" wrapText="1"/>
    </xf>
    <xf numFmtId="165" fontId="15" fillId="27" borderId="0" xfId="40" applyNumberFormat="1" applyFont="1" applyFill="1" applyBorder="1" applyAlignment="1">
      <alignment horizontal="center" wrapText="1"/>
    </xf>
    <xf numFmtId="1" fontId="15" fillId="25" borderId="0" xfId="62" applyNumberFormat="1" applyFont="1" applyFill="1" applyBorder="1" applyAlignment="1">
      <alignment horizontal="center"/>
    </xf>
    <xf numFmtId="0" fontId="19" fillId="24" borderId="0" xfId="40" applyFont="1" applyFill="1" applyBorder="1" applyAlignment="1">
      <alignment vertical="center"/>
    </xf>
    <xf numFmtId="0" fontId="56" fillId="25" borderId="0" xfId="62" applyFont="1" applyFill="1" applyBorder="1"/>
    <xf numFmtId="0" fontId="14" fillId="24" borderId="0" xfId="40" applyFont="1" applyFill="1" applyBorder="1" applyAlignment="1"/>
    <xf numFmtId="3" fontId="55" fillId="25" borderId="0" xfId="62" applyNumberFormat="1" applyFont="1" applyFill="1" applyBorder="1" applyAlignment="1">
      <alignment horizontal="right"/>
    </xf>
    <xf numFmtId="0" fontId="52" fillId="25" borderId="0" xfId="62" applyFont="1" applyFill="1" applyBorder="1"/>
    <xf numFmtId="0" fontId="56" fillId="25" borderId="0" xfId="62" applyFont="1" applyFill="1" applyBorder="1" applyAlignment="1">
      <alignment vertical="center"/>
    </xf>
    <xf numFmtId="0" fontId="14" fillId="24" borderId="0" xfId="40" applyFont="1" applyFill="1" applyBorder="1" applyAlignment="1">
      <alignment horizontal="center" vertical="center"/>
    </xf>
    <xf numFmtId="2" fontId="15" fillId="24" borderId="0" xfId="40" applyNumberFormat="1" applyFont="1" applyFill="1" applyBorder="1" applyAlignment="1">
      <alignment horizontal="center" wrapText="1"/>
    </xf>
    <xf numFmtId="165" fontId="21" fillId="24" borderId="0" xfId="58" applyNumberFormat="1" applyFont="1" applyFill="1" applyBorder="1" applyAlignment="1">
      <alignment horizontal="center" wrapText="1"/>
    </xf>
    <xf numFmtId="49" fontId="19" fillId="24" borderId="0" xfId="40" applyNumberFormat="1" applyFont="1" applyFill="1" applyBorder="1" applyAlignment="1">
      <alignment horizontal="center" vertical="center" wrapText="1"/>
    </xf>
    <xf numFmtId="3" fontId="19" fillId="24" borderId="0" xfId="40" applyNumberFormat="1" applyFont="1" applyFill="1" applyBorder="1" applyAlignment="1">
      <alignment horizontal="center" wrapText="1"/>
    </xf>
    <xf numFmtId="49" fontId="5" fillId="25" borderId="0" xfId="62" applyNumberFormat="1" applyFill="1" applyBorder="1" applyAlignment="1">
      <alignment vertical="center"/>
    </xf>
    <xf numFmtId="49" fontId="15" fillId="25" borderId="0" xfId="62" applyNumberFormat="1" applyFont="1" applyFill="1" applyBorder="1" applyAlignment="1">
      <alignment vertical="center"/>
    </xf>
    <xf numFmtId="165" fontId="21" fillId="24" borderId="0" xfId="40" applyNumberFormat="1" applyFont="1" applyFill="1" applyBorder="1" applyAlignment="1">
      <alignment horizontal="center" vertical="center" wrapText="1"/>
    </xf>
    <xf numFmtId="165" fontId="15" fillId="27" borderId="0" xfId="40" applyNumberFormat="1" applyFont="1" applyFill="1" applyBorder="1" applyAlignment="1">
      <alignment horizontal="left" wrapText="1"/>
    </xf>
    <xf numFmtId="0" fontId="14" fillId="24" borderId="0" xfId="40" applyFont="1" applyFill="1" applyBorder="1" applyAlignment="1">
      <alignment horizontal="left"/>
    </xf>
    <xf numFmtId="0" fontId="15" fillId="25" borderId="0" xfId="63" applyFont="1" applyFill="1" applyBorder="1" applyAlignment="1">
      <alignment horizontal="center" vertical="center" wrapText="1"/>
    </xf>
    <xf numFmtId="0" fontId="15" fillId="0" borderId="0" xfId="63" applyFont="1" applyBorder="1" applyAlignment="1">
      <alignment horizontal="center" vertical="center" wrapText="1"/>
    </xf>
    <xf numFmtId="0" fontId="5" fillId="28" borderId="0" xfId="63" applyFont="1" applyFill="1" applyBorder="1" applyAlignment="1">
      <alignment horizontal="center"/>
    </xf>
    <xf numFmtId="0" fontId="5" fillId="25" borderId="0" xfId="63" applyFont="1" applyFill="1" applyBorder="1"/>
    <xf numFmtId="0" fontId="20" fillId="25" borderId="0" xfId="0" applyFont="1" applyFill="1" applyBorder="1" applyAlignment="1"/>
    <xf numFmtId="164" fontId="25" fillId="24" borderId="0" xfId="40" applyNumberFormat="1" applyFont="1" applyFill="1" applyBorder="1" applyAlignment="1">
      <alignment wrapText="1"/>
    </xf>
    <xf numFmtId="164" fontId="20" fillId="24" borderId="0" xfId="40" applyNumberFormat="1" applyFont="1" applyFill="1" applyBorder="1" applyAlignment="1">
      <alignment wrapText="1"/>
    </xf>
    <xf numFmtId="0" fontId="14" fillId="25" borderId="0" xfId="0" applyFont="1" applyFill="1" applyBorder="1" applyAlignment="1">
      <alignment horizontal="justify" vertical="center" readingOrder="1"/>
    </xf>
    <xf numFmtId="0" fontId="15" fillId="25" borderId="0" xfId="0" applyFont="1" applyFill="1" applyBorder="1" applyAlignment="1">
      <alignment horizontal="justify" vertical="center" readingOrder="1"/>
    </xf>
    <xf numFmtId="0" fontId="12" fillId="25" borderId="0" xfId="0" applyFont="1" applyFill="1" applyBorder="1" applyAlignment="1">
      <alignment horizontal="left"/>
    </xf>
    <xf numFmtId="0" fontId="0" fillId="25" borderId="18" xfId="0" applyFill="1" applyBorder="1"/>
    <xf numFmtId="0" fontId="0" fillId="25" borderId="18" xfId="0" applyFill="1" applyBorder="1" applyAlignment="1">
      <alignment horizontal="left"/>
    </xf>
    <xf numFmtId="0" fontId="0" fillId="25" borderId="19" xfId="0" applyFill="1" applyBorder="1"/>
    <xf numFmtId="0" fontId="0" fillId="25" borderId="19" xfId="0" applyFill="1" applyBorder="1" applyAlignment="1">
      <alignment vertical="center"/>
    </xf>
    <xf numFmtId="0" fontId="17" fillId="30" borderId="20" xfId="0" applyFont="1" applyFill="1" applyBorder="1" applyAlignment="1">
      <alignment horizontal="center" vertical="center"/>
    </xf>
    <xf numFmtId="0" fontId="14" fillId="25" borderId="18" xfId="0" applyFont="1" applyFill="1" applyBorder="1" applyAlignment="1">
      <alignment horizontal="right"/>
    </xf>
    <xf numFmtId="0" fontId="73" fillId="24" borderId="0" xfId="40" applyFont="1" applyFill="1" applyBorder="1"/>
    <xf numFmtId="0" fontId="12" fillId="25" borderId="23" xfId="0" applyFont="1" applyFill="1" applyBorder="1" applyAlignment="1">
      <alignment horizontal="left"/>
    </xf>
    <xf numFmtId="0" fontId="12" fillId="25" borderId="20" xfId="0" applyFont="1" applyFill="1" applyBorder="1" applyAlignment="1">
      <alignment horizontal="left"/>
    </xf>
    <xf numFmtId="0" fontId="0" fillId="25" borderId="20" xfId="0" applyFill="1" applyBorder="1" applyAlignment="1">
      <alignment vertical="center"/>
    </xf>
    <xf numFmtId="0" fontId="0" fillId="25" borderId="20" xfId="0" applyFill="1" applyBorder="1"/>
    <xf numFmtId="0" fontId="59" fillId="25" borderId="20" xfId="0" applyFont="1" applyFill="1" applyBorder="1"/>
    <xf numFmtId="0" fontId="74" fillId="25" borderId="0" xfId="62" applyFont="1" applyFill="1" applyBorder="1"/>
    <xf numFmtId="0" fontId="44" fillId="25" borderId="0" xfId="62" applyFont="1" applyFill="1" applyBorder="1" applyAlignment="1">
      <alignment horizontal="left"/>
    </xf>
    <xf numFmtId="0" fontId="5" fillId="25" borderId="18" xfId="62" applyFill="1" applyBorder="1"/>
    <xf numFmtId="0" fontId="5" fillId="25" borderId="22" xfId="62" applyFill="1" applyBorder="1"/>
    <xf numFmtId="0" fontId="5" fillId="25" borderId="21" xfId="62" applyFill="1" applyBorder="1"/>
    <xf numFmtId="0" fontId="5" fillId="25" borderId="19" xfId="62" applyFill="1" applyBorder="1"/>
    <xf numFmtId="0" fontId="16" fillId="0" borderId="0" xfId="62" applyFont="1" applyBorder="1"/>
    <xf numFmtId="0" fontId="59" fillId="0" borderId="0" xfId="62" applyFont="1" applyBorder="1" applyAlignment="1"/>
    <xf numFmtId="0" fontId="5" fillId="25" borderId="19" xfId="62" applyFill="1" applyBorder="1" applyAlignment="1"/>
    <xf numFmtId="0" fontId="27" fillId="25" borderId="0" xfId="62" applyFont="1" applyFill="1" applyBorder="1"/>
    <xf numFmtId="0" fontId="14" fillId="25" borderId="18" xfId="63" applyFont="1" applyFill="1" applyBorder="1" applyAlignment="1">
      <alignment horizontal="left"/>
    </xf>
    <xf numFmtId="0" fontId="9" fillId="25" borderId="21" xfId="63" applyFont="1" applyFill="1" applyBorder="1"/>
    <xf numFmtId="0" fontId="9" fillId="25" borderId="19" xfId="63" applyFont="1" applyFill="1" applyBorder="1"/>
    <xf numFmtId="0" fontId="5" fillId="25" borderId="18" xfId="62" applyFill="1" applyBorder="1" applyAlignment="1">
      <alignment horizontal="left"/>
    </xf>
    <xf numFmtId="0" fontId="12" fillId="25" borderId="23" xfId="62" applyFont="1" applyFill="1" applyBorder="1" applyAlignment="1">
      <alignment horizontal="left"/>
    </xf>
    <xf numFmtId="0" fontId="5" fillId="25" borderId="20" xfId="62" applyFill="1" applyBorder="1"/>
    <xf numFmtId="0" fontId="5" fillId="25" borderId="20" xfId="62" applyFill="1" applyBorder="1" applyAlignment="1">
      <alignment vertical="center"/>
    </xf>
    <xf numFmtId="49" fontId="5" fillId="25" borderId="20" xfId="62" applyNumberFormat="1" applyFill="1" applyBorder="1" applyAlignment="1">
      <alignment vertical="center"/>
    </xf>
    <xf numFmtId="0" fontId="16" fillId="25" borderId="20" xfId="62" applyFont="1" applyFill="1" applyBorder="1"/>
    <xf numFmtId="0" fontId="17" fillId="31" borderId="20" xfId="62" applyFont="1" applyFill="1" applyBorder="1" applyAlignment="1">
      <alignment horizontal="center" vertical="center"/>
    </xf>
    <xf numFmtId="0" fontId="73" fillId="24" borderId="0" xfId="40" applyFont="1" applyFill="1" applyBorder="1" applyAlignment="1">
      <alignment horizontal="left" indent="1"/>
    </xf>
    <xf numFmtId="0" fontId="75" fillId="25" borderId="0" xfId="62" applyFont="1" applyFill="1" applyBorder="1"/>
    <xf numFmtId="3" fontId="85" fillId="25" borderId="0" xfId="62" applyNumberFormat="1" applyFont="1" applyFill="1" applyBorder="1" applyAlignment="1">
      <alignment horizontal="right"/>
    </xf>
    <xf numFmtId="167" fontId="76" fillId="25" borderId="0" xfId="62" applyNumberFormat="1" applyFont="1" applyFill="1" applyBorder="1" applyAlignment="1">
      <alignment horizontal="center"/>
    </xf>
    <xf numFmtId="167" fontId="76" fillId="25" borderId="0" xfId="62" applyNumberFormat="1" applyFont="1" applyFill="1" applyBorder="1" applyAlignment="1">
      <alignment horizontal="right" indent="2"/>
    </xf>
    <xf numFmtId="167" fontId="73" fillId="24" borderId="0" xfId="40" applyNumberFormat="1" applyFont="1" applyFill="1" applyBorder="1" applyAlignment="1">
      <alignment horizontal="center" wrapText="1"/>
    </xf>
    <xf numFmtId="0" fontId="76" fillId="25" borderId="0" xfId="62" applyFont="1" applyFill="1" applyBorder="1"/>
    <xf numFmtId="165" fontId="73" fillId="24" borderId="0" xfId="58" applyNumberFormat="1" applyFont="1" applyFill="1" applyBorder="1" applyAlignment="1">
      <alignment horizontal="center" wrapText="1"/>
    </xf>
    <xf numFmtId="167" fontId="76" fillId="24" borderId="0" xfId="40" applyNumberFormat="1" applyFont="1" applyFill="1" applyBorder="1" applyAlignment="1">
      <alignment horizontal="center" wrapText="1"/>
    </xf>
    <xf numFmtId="0" fontId="44" fillId="26" borderId="31" xfId="62" applyFont="1" applyFill="1" applyBorder="1" applyAlignment="1">
      <alignment vertical="center"/>
    </xf>
    <xf numFmtId="0" fontId="5" fillId="26" borderId="32" xfId="62" applyFont="1" applyFill="1" applyBorder="1" applyAlignment="1">
      <alignment vertical="center"/>
    </xf>
    <xf numFmtId="0" fontId="5" fillId="26" borderId="33" xfId="62" applyFont="1" applyFill="1" applyBorder="1" applyAlignment="1">
      <alignment vertical="center"/>
    </xf>
    <xf numFmtId="0" fontId="44" fillId="26" borderId="32" xfId="62" applyFont="1" applyFill="1" applyBorder="1" applyAlignment="1">
      <alignment vertical="center"/>
    </xf>
    <xf numFmtId="0" fontId="44" fillId="26" borderId="33" xfId="62" applyFont="1" applyFill="1" applyBorder="1" applyAlignment="1">
      <alignment vertical="center"/>
    </xf>
    <xf numFmtId="0" fontId="17" fillId="31" borderId="19" xfId="62" applyFont="1" applyFill="1" applyBorder="1" applyAlignment="1">
      <alignment horizontal="center" vertical="center"/>
    </xf>
    <xf numFmtId="0" fontId="0" fillId="0" borderId="18" xfId="0" applyBorder="1"/>
    <xf numFmtId="0" fontId="5" fillId="32" borderId="0" xfId="62" applyFill="1"/>
    <xf numFmtId="0" fontId="12" fillId="32" borderId="0" xfId="62" applyFont="1" applyFill="1" applyBorder="1" applyAlignment="1"/>
    <xf numFmtId="0" fontId="13" fillId="32" borderId="0" xfId="62" applyFont="1" applyFill="1" applyBorder="1" applyAlignment="1">
      <alignment horizontal="justify" vertical="top" wrapText="1"/>
    </xf>
    <xf numFmtId="0" fontId="5" fillId="32" borderId="0" xfId="62" applyFill="1" applyBorder="1"/>
    <xf numFmtId="0" fontId="92" fillId="32" borderId="0" xfId="62" applyFont="1" applyFill="1" applyBorder="1" applyAlignment="1">
      <alignment horizontal="right"/>
    </xf>
    <xf numFmtId="0" fontId="13" fillId="33" borderId="0" xfId="62" applyFont="1" applyFill="1" applyBorder="1" applyAlignment="1">
      <alignment horizontal="justify" vertical="top" wrapText="1"/>
    </xf>
    <xf numFmtId="0" fontId="5" fillId="33" borderId="0" xfId="62" applyFill="1" applyBorder="1"/>
    <xf numFmtId="0" fontId="19" fillId="33" borderId="0" xfId="62" applyFont="1" applyFill="1" applyBorder="1" applyAlignment="1">
      <alignment horizontal="right"/>
    </xf>
    <xf numFmtId="0" fontId="5" fillId="0" borderId="0" xfId="62" applyAlignment="1">
      <alignment horizontal="right"/>
    </xf>
    <xf numFmtId="0" fontId="5" fillId="33" borderId="0" xfId="62" applyFill="1"/>
    <xf numFmtId="0" fontId="23" fillId="33" borderId="0" xfId="62" applyFont="1" applyFill="1" applyBorder="1" applyAlignment="1">
      <alignment horizontal="center" vertical="center"/>
    </xf>
    <xf numFmtId="0" fontId="6" fillId="33" borderId="0" xfId="62" applyFont="1" applyFill="1" applyBorder="1"/>
    <xf numFmtId="164" fontId="21" fillId="33" borderId="0" xfId="62" applyNumberFormat="1" applyFont="1" applyFill="1" applyBorder="1" applyAlignment="1">
      <alignment horizontal="center"/>
    </xf>
    <xf numFmtId="164" fontId="15" fillId="33" borderId="0" xfId="40" applyNumberFormat="1" applyFont="1" applyFill="1" applyBorder="1" applyAlignment="1">
      <alignment horizontal="center" wrapText="1"/>
    </xf>
    <xf numFmtId="164" fontId="15" fillId="34" borderId="0" xfId="40" applyNumberFormat="1" applyFont="1" applyFill="1" applyBorder="1" applyAlignment="1">
      <alignment horizontal="center" wrapText="1"/>
    </xf>
    <xf numFmtId="0" fontId="15" fillId="33" borderId="0" xfId="62" applyFont="1" applyFill="1" applyBorder="1"/>
    <xf numFmtId="0" fontId="14" fillId="33" borderId="0" xfId="62" applyFont="1" applyFill="1" applyBorder="1" applyAlignment="1">
      <alignment horizontal="center"/>
    </xf>
    <xf numFmtId="0" fontId="5" fillId="33" borderId="0" xfId="62" applyFill="1" applyAlignment="1">
      <alignment horizontal="center" vertical="center"/>
    </xf>
    <xf numFmtId="0" fontId="13" fillId="35" borderId="0" xfId="62" applyFont="1" applyFill="1" applyBorder="1" applyAlignment="1">
      <alignment horizontal="justify" vertical="top" wrapText="1"/>
    </xf>
    <xf numFmtId="0" fontId="13" fillId="36" borderId="0" xfId="62" applyFont="1" applyFill="1" applyBorder="1" applyAlignment="1">
      <alignment horizontal="justify" vertical="top" wrapText="1"/>
    </xf>
    <xf numFmtId="0" fontId="15" fillId="36" borderId="0" xfId="62" applyFont="1" applyFill="1" applyBorder="1"/>
    <xf numFmtId="0" fontId="13" fillId="36" borderId="0" xfId="62" applyFont="1" applyFill="1" applyBorder="1"/>
    <xf numFmtId="0" fontId="5" fillId="36" borderId="0" xfId="62" applyFill="1"/>
    <xf numFmtId="0" fontId="5" fillId="36" borderId="0" xfId="62" applyFill="1" applyBorder="1"/>
    <xf numFmtId="0" fontId="5" fillId="36" borderId="0" xfId="62" applyFill="1" applyAlignment="1">
      <alignment vertical="center"/>
    </xf>
    <xf numFmtId="164" fontId="15" fillId="36" borderId="0" xfId="40" applyNumberFormat="1" applyFont="1" applyFill="1" applyBorder="1" applyAlignment="1">
      <alignment horizontal="center" wrapText="1"/>
    </xf>
    <xf numFmtId="164" fontId="14" fillId="36" borderId="0" xfId="40" applyNumberFormat="1" applyFont="1" applyFill="1" applyBorder="1" applyAlignment="1">
      <alignment horizontal="left" wrapText="1"/>
    </xf>
    <xf numFmtId="0" fontId="15" fillId="36" borderId="0" xfId="62" applyFont="1" applyFill="1" applyBorder="1" applyAlignment="1">
      <alignment vertical="center"/>
    </xf>
    <xf numFmtId="164" fontId="31" fillId="36" borderId="0" xfId="40" applyNumberFormat="1" applyFont="1" applyFill="1" applyBorder="1" applyAlignment="1">
      <alignment horizontal="left" vertical="center" wrapText="1"/>
    </xf>
    <xf numFmtId="0" fontId="16" fillId="36" borderId="0" xfId="62" applyFont="1" applyFill="1" applyBorder="1"/>
    <xf numFmtId="0" fontId="15" fillId="36" borderId="0" xfId="62" applyFont="1" applyFill="1" applyBorder="1" applyAlignment="1">
      <alignment vertical="center" wrapText="1"/>
    </xf>
    <xf numFmtId="0" fontId="31" fillId="36" borderId="0" xfId="62" applyFont="1" applyFill="1" applyBorder="1" applyAlignment="1">
      <alignment vertical="center"/>
    </xf>
    <xf numFmtId="0" fontId="5" fillId="36" borderId="38" xfId="62" applyFill="1" applyBorder="1"/>
    <xf numFmtId="0" fontId="15" fillId="36" borderId="38" xfId="62" applyFont="1" applyFill="1" applyBorder="1"/>
    <xf numFmtId="0" fontId="15" fillId="36" borderId="0" xfId="62" applyFont="1" applyFill="1" applyBorder="1" applyAlignment="1">
      <alignment horizontal="justify" vertical="top"/>
    </xf>
    <xf numFmtId="0" fontId="6" fillId="36" borderId="0" xfId="62" applyFont="1" applyFill="1" applyBorder="1"/>
    <xf numFmtId="164" fontId="21" fillId="36" borderId="0" xfId="62" applyNumberFormat="1" applyFont="1" applyFill="1" applyBorder="1" applyAlignment="1">
      <alignment horizontal="center"/>
    </xf>
    <xf numFmtId="0" fontId="13" fillId="36" borderId="38" xfId="62" applyFont="1" applyFill="1" applyBorder="1" applyAlignment="1">
      <alignment horizontal="justify" vertical="top" wrapText="1"/>
    </xf>
    <xf numFmtId="0" fontId="13" fillId="36" borderId="0" xfId="62" applyFont="1" applyFill="1" applyBorder="1" applyAlignment="1">
      <alignment horizontal="justify" vertical="center" wrapText="1"/>
    </xf>
    <xf numFmtId="0" fontId="27" fillId="36" borderId="38" xfId="62" applyFont="1" applyFill="1" applyBorder="1"/>
    <xf numFmtId="0" fontId="93" fillId="38" borderId="0" xfId="62" applyFont="1" applyFill="1" applyBorder="1" applyAlignment="1">
      <alignment horizontal="center" vertical="center"/>
    </xf>
    <xf numFmtId="0" fontId="5" fillId="36" borderId="39" xfId="62" applyFill="1" applyBorder="1"/>
    <xf numFmtId="0" fontId="5" fillId="31" borderId="30" xfId="62" applyFill="1" applyBorder="1"/>
    <xf numFmtId="0" fontId="5" fillId="30" borderId="14" xfId="62" applyFill="1" applyBorder="1"/>
    <xf numFmtId="0" fontId="5" fillId="36" borderId="40" xfId="62" applyFill="1" applyBorder="1"/>
    <xf numFmtId="0" fontId="5" fillId="36" borderId="14" xfId="62" applyFill="1" applyBorder="1"/>
    <xf numFmtId="0" fontId="0" fillId="0" borderId="41" xfId="0" applyFill="1" applyBorder="1"/>
    <xf numFmtId="164" fontId="20" fillId="24" borderId="43" xfId="40" applyNumberFormat="1" applyFont="1" applyFill="1" applyBorder="1" applyAlignment="1">
      <alignment horizontal="left" wrapText="1"/>
    </xf>
    <xf numFmtId="164" fontId="20" fillId="24" borderId="18" xfId="40" applyNumberFormat="1" applyFont="1" applyFill="1" applyBorder="1" applyAlignment="1">
      <alignment horizontal="left" wrapText="1"/>
    </xf>
    <xf numFmtId="164" fontId="15" fillId="24" borderId="18" xfId="40" applyNumberFormat="1" applyFont="1" applyFill="1" applyBorder="1" applyAlignment="1">
      <alignment horizontal="center" wrapText="1"/>
    </xf>
    <xf numFmtId="0" fontId="15" fillId="25" borderId="22" xfId="0" applyFont="1" applyFill="1" applyBorder="1"/>
    <xf numFmtId="0" fontId="15" fillId="25" borderId="21" xfId="0" applyFont="1" applyFill="1" applyBorder="1"/>
    <xf numFmtId="0" fontId="15" fillId="25" borderId="19" xfId="0" applyFont="1" applyFill="1" applyBorder="1"/>
    <xf numFmtId="164" fontId="15" fillId="24" borderId="19" xfId="40" applyNumberFormat="1" applyFont="1" applyFill="1" applyBorder="1" applyAlignment="1">
      <alignment horizontal="center" wrapText="1"/>
    </xf>
    <xf numFmtId="164" fontId="15" fillId="24" borderId="41" xfId="40" applyNumberFormat="1" applyFont="1" applyFill="1" applyBorder="1" applyAlignment="1">
      <alignment horizontal="center" readingOrder="1"/>
    </xf>
    <xf numFmtId="0" fontId="15" fillId="25" borderId="18" xfId="0" applyFont="1" applyFill="1" applyBorder="1" applyAlignment="1">
      <alignment readingOrder="1"/>
    </xf>
    <xf numFmtId="164" fontId="15" fillId="24" borderId="18" xfId="40" applyNumberFormat="1" applyFont="1" applyFill="1" applyBorder="1" applyAlignment="1">
      <alignment horizontal="center" readingOrder="1"/>
    </xf>
    <xf numFmtId="0" fontId="14" fillId="24" borderId="42" xfId="40" applyFont="1" applyFill="1" applyBorder="1" applyAlignment="1">
      <alignment horizontal="right" readingOrder="1"/>
    </xf>
    <xf numFmtId="0" fontId="15" fillId="25" borderId="23" xfId="0" applyFont="1" applyFill="1" applyBorder="1" applyAlignment="1">
      <alignment readingOrder="1"/>
    </xf>
    <xf numFmtId="0" fontId="20" fillId="25" borderId="20" xfId="0" applyFont="1" applyFill="1" applyBorder="1" applyAlignment="1">
      <alignment horizontal="left" indent="1" readingOrder="1"/>
    </xf>
    <xf numFmtId="164" fontId="15" fillId="24" borderId="23" xfId="40" applyNumberFormat="1" applyFont="1" applyFill="1" applyBorder="1" applyAlignment="1">
      <alignment horizontal="center" readingOrder="1"/>
    </xf>
    <xf numFmtId="164" fontId="15" fillId="24" borderId="22" xfId="40" applyNumberFormat="1" applyFont="1" applyFill="1" applyBorder="1" applyAlignment="1">
      <alignment horizontal="center" readingOrder="1"/>
    </xf>
    <xf numFmtId="164" fontId="15" fillId="24" borderId="20" xfId="40" applyNumberFormat="1" applyFont="1" applyFill="1" applyBorder="1" applyAlignment="1">
      <alignment horizontal="center" readingOrder="1"/>
    </xf>
    <xf numFmtId="0" fontId="0" fillId="0" borderId="0" xfId="0" applyBorder="1" applyAlignment="1">
      <alignment readingOrder="2"/>
    </xf>
    <xf numFmtId="0" fontId="12" fillId="25" borderId="22" xfId="0" applyFont="1" applyFill="1" applyBorder="1" applyAlignment="1">
      <alignment readingOrder="1"/>
    </xf>
    <xf numFmtId="0" fontId="0" fillId="25" borderId="22" xfId="0" applyFill="1" applyBorder="1" applyAlignment="1">
      <alignment readingOrder="1"/>
    </xf>
    <xf numFmtId="0" fontId="0" fillId="25" borderId="21" xfId="0" applyFill="1" applyBorder="1" applyAlignment="1">
      <alignment readingOrder="1"/>
    </xf>
    <xf numFmtId="0" fontId="6" fillId="25" borderId="19" xfId="0" applyFont="1" applyFill="1" applyBorder="1" applyAlignment="1">
      <alignment readingOrder="1"/>
    </xf>
    <xf numFmtId="0" fontId="12" fillId="25" borderId="0" xfId="0" applyFont="1" applyFill="1" applyBorder="1" applyAlignment="1">
      <alignment horizontal="left" readingOrder="1"/>
    </xf>
    <xf numFmtId="0" fontId="0" fillId="36" borderId="0" xfId="0" applyFill="1"/>
    <xf numFmtId="0" fontId="0" fillId="36" borderId="0" xfId="0" applyFill="1" applyBorder="1"/>
    <xf numFmtId="0" fontId="15" fillId="36" borderId="0" xfId="0" applyFont="1" applyFill="1" applyBorder="1"/>
    <xf numFmtId="0" fontId="14" fillId="37" borderId="0" xfId="40" applyFont="1" applyFill="1" applyBorder="1"/>
    <xf numFmtId="0" fontId="33" fillId="25" borderId="20" xfId="0" applyFont="1" applyFill="1" applyBorder="1" applyAlignment="1">
      <alignment vertical="center"/>
    </xf>
    <xf numFmtId="3" fontId="15" fillId="25" borderId="0" xfId="59" applyNumberFormat="1" applyFont="1" applyFill="1" applyBorder="1" applyAlignment="1">
      <alignment horizontal="right"/>
    </xf>
    <xf numFmtId="167" fontId="15" fillId="25" borderId="0" xfId="59" applyNumberFormat="1" applyFont="1" applyFill="1" applyBorder="1" applyAlignment="1">
      <alignment horizontal="right"/>
    </xf>
    <xf numFmtId="0" fontId="33" fillId="25" borderId="20" xfId="0" applyFont="1" applyFill="1" applyBorder="1"/>
    <xf numFmtId="3" fontId="15" fillId="25" borderId="0" xfId="59" applyNumberFormat="1" applyFont="1" applyFill="1" applyBorder="1"/>
    <xf numFmtId="0" fontId="0" fillId="25" borderId="21" xfId="51" applyFont="1" applyFill="1" applyBorder="1"/>
    <xf numFmtId="0" fontId="0" fillId="26" borderId="0" xfId="51" applyFont="1" applyFill="1" applyBorder="1"/>
    <xf numFmtId="0" fontId="0" fillId="25" borderId="19" xfId="51" applyFont="1" applyFill="1" applyBorder="1"/>
    <xf numFmtId="49" fontId="8" fillId="25" borderId="19" xfId="51" applyNumberFormat="1" applyFont="1" applyFill="1" applyBorder="1"/>
    <xf numFmtId="0" fontId="13" fillId="26" borderId="19" xfId="51" applyFont="1" applyFill="1" applyBorder="1"/>
    <xf numFmtId="0" fontId="8" fillId="26" borderId="19" xfId="51" applyFont="1" applyFill="1" applyBorder="1"/>
    <xf numFmtId="0" fontId="31" fillId="26" borderId="19" xfId="51" applyFont="1" applyFill="1" applyBorder="1"/>
    <xf numFmtId="0" fontId="46" fillId="26" borderId="19" xfId="51" applyFont="1" applyFill="1" applyBorder="1" applyAlignment="1">
      <alignment horizontal="center"/>
    </xf>
    <xf numFmtId="0" fontId="5" fillId="26" borderId="0" xfId="51" applyFont="1" applyFill="1" applyBorder="1"/>
    <xf numFmtId="0" fontId="44" fillId="26" borderId="0" xfId="51" applyFont="1" applyFill="1" applyBorder="1"/>
    <xf numFmtId="0" fontId="9" fillId="26" borderId="19" xfId="51" applyFont="1" applyFill="1" applyBorder="1"/>
    <xf numFmtId="0" fontId="67" fillId="26" borderId="0" xfId="51" applyFont="1" applyFill="1" applyBorder="1"/>
    <xf numFmtId="0" fontId="68" fillId="26" borderId="19" xfId="51" applyFont="1" applyFill="1" applyBorder="1"/>
    <xf numFmtId="0" fontId="62" fillId="26" borderId="19" xfId="51" applyFont="1" applyFill="1" applyBorder="1"/>
    <xf numFmtId="0" fontId="12" fillId="25" borderId="19" xfId="51" applyFont="1" applyFill="1" applyBorder="1"/>
    <xf numFmtId="0" fontId="8" fillId="25" borderId="19" xfId="51" applyFont="1" applyFill="1" applyBorder="1"/>
    <xf numFmtId="0" fontId="62" fillId="25" borderId="19" xfId="51" applyFont="1" applyFill="1" applyBorder="1"/>
    <xf numFmtId="0" fontId="73" fillId="24" borderId="0" xfId="40" applyFont="1" applyFill="1" applyBorder="1" applyAlignment="1">
      <alignment vertical="center"/>
    </xf>
    <xf numFmtId="165" fontId="73" fillId="27" borderId="0" xfId="40" applyNumberFormat="1" applyFont="1" applyFill="1" applyBorder="1" applyAlignment="1">
      <alignment horizontal="right"/>
    </xf>
    <xf numFmtId="0" fontId="33" fillId="25" borderId="19" xfId="0" applyFont="1" applyFill="1" applyBorder="1" applyAlignment="1">
      <alignment vertical="center"/>
    </xf>
    <xf numFmtId="0" fontId="33" fillId="25" borderId="19" xfId="0" applyFont="1" applyFill="1" applyBorder="1"/>
    <xf numFmtId="0" fontId="30" fillId="25" borderId="19" xfId="0" applyFont="1" applyFill="1" applyBorder="1"/>
    <xf numFmtId="0" fontId="30" fillId="25" borderId="20" xfId="0" applyFont="1" applyFill="1" applyBorder="1"/>
    <xf numFmtId="0" fontId="32" fillId="27" borderId="0" xfId="40" applyFont="1" applyFill="1" applyBorder="1" applyAlignment="1">
      <alignment horizontal="left" vertical="top" wrapText="1"/>
    </xf>
    <xf numFmtId="0" fontId="12" fillId="26" borderId="41" xfId="0" applyFont="1" applyFill="1" applyBorder="1" applyAlignment="1">
      <alignment horizontal="center" vertical="center"/>
    </xf>
    <xf numFmtId="0" fontId="12" fillId="26" borderId="41" xfId="0" applyFont="1" applyFill="1" applyBorder="1" applyAlignment="1">
      <alignment horizontal="center" vertical="center" readingOrder="1"/>
    </xf>
    <xf numFmtId="0" fontId="19" fillId="26" borderId="41" xfId="0" applyFont="1" applyFill="1" applyBorder="1" applyAlignment="1">
      <alignment horizontal="center" vertical="center"/>
    </xf>
    <xf numFmtId="164" fontId="15" fillId="38" borderId="39" xfId="40" applyNumberFormat="1" applyFont="1" applyFill="1" applyBorder="1" applyAlignment="1">
      <alignment horizontal="center" wrapText="1"/>
    </xf>
    <xf numFmtId="0" fontId="15" fillId="36" borderId="0" xfId="62" applyFont="1" applyFill="1" applyBorder="1" applyAlignment="1">
      <alignment horizontal="left" vertical="center"/>
    </xf>
    <xf numFmtId="0" fontId="13" fillId="36" borderId="0" xfId="62" applyFont="1" applyFill="1" applyBorder="1" applyAlignment="1">
      <alignment horizontal="left" vertical="center"/>
    </xf>
    <xf numFmtId="0" fontId="14" fillId="25" borderId="0" xfId="0" applyFont="1" applyFill="1" applyBorder="1" applyAlignment="1">
      <alignment horizontal="center"/>
    </xf>
    <xf numFmtId="0" fontId="14" fillId="39" borderId="0" xfId="40" applyFont="1" applyFill="1" applyBorder="1"/>
    <xf numFmtId="0" fontId="14" fillId="41" borderId="0" xfId="40" applyFont="1" applyFill="1" applyBorder="1"/>
    <xf numFmtId="0" fontId="14" fillId="31" borderId="0" xfId="0" applyFont="1" applyFill="1" applyBorder="1"/>
    <xf numFmtId="0" fontId="0" fillId="35" borderId="0" xfId="0" applyFill="1" applyBorder="1"/>
    <xf numFmtId="0" fontId="14" fillId="40" borderId="0" xfId="40" applyFont="1" applyFill="1" applyBorder="1"/>
    <xf numFmtId="0" fontId="15" fillId="35" borderId="0" xfId="0" applyFont="1" applyFill="1" applyBorder="1"/>
    <xf numFmtId="0" fontId="31" fillId="35" borderId="0" xfId="0" applyFont="1" applyFill="1" applyBorder="1"/>
    <xf numFmtId="0" fontId="14" fillId="35" borderId="0" xfId="0" applyFont="1" applyFill="1" applyBorder="1"/>
    <xf numFmtId="0" fontId="0" fillId="35" borderId="18" xfId="0" applyFill="1" applyBorder="1"/>
    <xf numFmtId="0" fontId="14" fillId="35" borderId="18" xfId="0" applyFont="1" applyFill="1" applyBorder="1"/>
    <xf numFmtId="0" fontId="15" fillId="35" borderId="18" xfId="0" applyFont="1" applyFill="1" applyBorder="1"/>
    <xf numFmtId="0" fontId="97" fillId="40" borderId="0" xfId="40" applyFont="1" applyFill="1" applyBorder="1"/>
    <xf numFmtId="0" fontId="5" fillId="29" borderId="47" xfId="62" applyFill="1" applyBorder="1"/>
    <xf numFmtId="3" fontId="73" fillId="25" borderId="0" xfId="59" applyNumberFormat="1" applyFont="1" applyFill="1" applyBorder="1" applyAlignment="1">
      <alignment horizontal="right"/>
    </xf>
    <xf numFmtId="0" fontId="0" fillId="26" borderId="0" xfId="51" applyFont="1" applyFill="1" applyBorder="1" applyAlignment="1">
      <alignment vertical="center"/>
    </xf>
    <xf numFmtId="0" fontId="16" fillId="26" borderId="0" xfId="51" applyFont="1" applyFill="1" applyBorder="1"/>
    <xf numFmtId="0" fontId="27" fillId="26" borderId="0" xfId="51" applyFont="1" applyFill="1" applyBorder="1"/>
    <xf numFmtId="0" fontId="46" fillId="26" borderId="0" xfId="51" applyFont="1" applyFill="1" applyBorder="1" applyAlignment="1">
      <alignment horizontal="center"/>
    </xf>
    <xf numFmtId="0" fontId="99" fillId="27" borderId="0" xfId="61" applyFont="1" applyFill="1" applyBorder="1" applyAlignment="1">
      <alignment horizontal="left" indent="1"/>
    </xf>
    <xf numFmtId="0" fontId="59" fillId="26" borderId="0" xfId="51" applyFont="1" applyFill="1" applyBorder="1"/>
    <xf numFmtId="0" fontId="100" fillId="26" borderId="0" xfId="51" applyFont="1" applyFill="1" applyBorder="1"/>
    <xf numFmtId="0" fontId="12" fillId="26" borderId="0" xfId="51" applyFont="1" applyFill="1" applyBorder="1"/>
    <xf numFmtId="0" fontId="97" fillId="27" borderId="0" xfId="61" applyFont="1" applyFill="1" applyBorder="1" applyAlignment="1">
      <alignment horizontal="left" indent="1"/>
    </xf>
    <xf numFmtId="0" fontId="78" fillId="26" borderId="15" xfId="62" applyFont="1" applyFill="1" applyBorder="1" applyAlignment="1">
      <alignment vertical="center"/>
    </xf>
    <xf numFmtId="3" fontId="73" fillId="24" borderId="0" xfId="40" applyNumberFormat="1" applyFont="1" applyFill="1" applyBorder="1" applyAlignment="1">
      <alignment horizontal="right" wrapText="1"/>
    </xf>
    <xf numFmtId="3" fontId="73" fillId="24" borderId="0" xfId="40" applyNumberFormat="1" applyFont="1" applyFill="1" applyBorder="1" applyAlignment="1">
      <alignment horizontal="right" vertical="center" wrapText="1"/>
    </xf>
    <xf numFmtId="0" fontId="44" fillId="26" borderId="33" xfId="63" applyFont="1" applyFill="1" applyBorder="1" applyAlignment="1">
      <alignment horizontal="left" vertical="center"/>
    </xf>
    <xf numFmtId="0" fontId="78" fillId="26" borderId="15" xfId="0" applyFont="1" applyFill="1" applyBorder="1" applyAlignment="1">
      <alignment vertical="center"/>
    </xf>
    <xf numFmtId="0" fontId="16" fillId="26" borderId="16" xfId="62" applyFont="1" applyFill="1" applyBorder="1" applyAlignment="1">
      <alignment vertical="center"/>
    </xf>
    <xf numFmtId="0" fontId="7" fillId="26" borderId="16" xfId="62" applyFont="1" applyFill="1" applyBorder="1" applyAlignment="1">
      <alignment vertical="center"/>
    </xf>
    <xf numFmtId="0" fontId="7" fillId="26" borderId="17" xfId="62" applyFont="1" applyFill="1" applyBorder="1" applyAlignment="1">
      <alignment vertical="center"/>
    </xf>
    <xf numFmtId="0" fontId="17" fillId="30" borderId="50" xfId="62" applyFont="1" applyFill="1" applyBorder="1" applyAlignment="1">
      <alignment horizontal="center" vertical="center"/>
    </xf>
    <xf numFmtId="0" fontId="12" fillId="25" borderId="0" xfId="62" applyFont="1" applyFill="1" applyBorder="1" applyAlignment="1">
      <alignment horizontal="left"/>
    </xf>
    <xf numFmtId="164" fontId="86" fillId="25" borderId="0" xfId="40" applyNumberFormat="1" applyFont="1" applyFill="1" applyBorder="1" applyAlignment="1">
      <alignment horizontal="right" wrapText="1"/>
    </xf>
    <xf numFmtId="164" fontId="86" fillId="26" borderId="0" xfId="40" applyNumberFormat="1" applyFont="1" applyFill="1" applyBorder="1" applyAlignment="1">
      <alignment horizontal="right" wrapText="1"/>
    </xf>
    <xf numFmtId="0" fontId="17" fillId="31" borderId="19" xfId="63" applyFont="1" applyFill="1" applyBorder="1" applyAlignment="1">
      <alignment horizontal="center" vertical="center"/>
    </xf>
    <xf numFmtId="0" fontId="14" fillId="25" borderId="0" xfId="62" applyFont="1" applyFill="1" applyBorder="1" applyAlignment="1">
      <alignment horizontal="center"/>
    </xf>
    <xf numFmtId="0" fontId="5" fillId="25" borderId="0" xfId="70" applyFill="1"/>
    <xf numFmtId="0" fontId="5" fillId="25" borderId="18" xfId="70" applyFill="1" applyBorder="1" applyAlignment="1">
      <alignment horizontal="left"/>
    </xf>
    <xf numFmtId="0" fontId="6" fillId="25" borderId="18" xfId="70" applyFont="1" applyFill="1" applyBorder="1"/>
    <xf numFmtId="0" fontId="6" fillId="0" borderId="18" xfId="70" applyFont="1" applyBorder="1"/>
    <xf numFmtId="0" fontId="5" fillId="25" borderId="18" xfId="70" applyFill="1" applyBorder="1"/>
    <xf numFmtId="0" fontId="5" fillId="0" borderId="0" xfId="70"/>
    <xf numFmtId="0" fontId="11" fillId="25" borderId="0" xfId="70" applyFont="1" applyFill="1" applyBorder="1" applyAlignment="1">
      <alignment horizontal="left"/>
    </xf>
    <xf numFmtId="0" fontId="6" fillId="25" borderId="0" xfId="70" applyFont="1" applyFill="1" applyBorder="1"/>
    <xf numFmtId="0" fontId="15" fillId="25" borderId="0" xfId="70" applyFont="1" applyFill="1" applyBorder="1"/>
    <xf numFmtId="0" fontId="5" fillId="25" borderId="21" xfId="70" applyFill="1" applyBorder="1"/>
    <xf numFmtId="0" fontId="5" fillId="25" borderId="0" xfId="70" applyFill="1" applyBorder="1"/>
    <xf numFmtId="0" fontId="8" fillId="25" borderId="19" xfId="70" applyFont="1" applyFill="1" applyBorder="1"/>
    <xf numFmtId="0" fontId="5" fillId="25" borderId="0" xfId="70" applyFill="1" applyAlignment="1">
      <alignment vertical="center"/>
    </xf>
    <xf numFmtId="0" fontId="5" fillId="25" borderId="0" xfId="70" applyFill="1" applyBorder="1" applyAlignment="1">
      <alignment vertical="center"/>
    </xf>
    <xf numFmtId="0" fontId="5" fillId="0" borderId="0" xfId="70" applyAlignment="1">
      <alignment vertical="center"/>
    </xf>
    <xf numFmtId="0" fontId="13" fillId="25" borderId="0" xfId="70" applyFont="1" applyFill="1" applyBorder="1"/>
    <xf numFmtId="0" fontId="6" fillId="0" borderId="0" xfId="70" applyFont="1"/>
    <xf numFmtId="0" fontId="14" fillId="25" borderId="0" xfId="70" applyFont="1" applyFill="1" applyBorder="1" applyAlignment="1"/>
    <xf numFmtId="0" fontId="14" fillId="25" borderId="0" xfId="70" applyFont="1" applyFill="1" applyBorder="1" applyAlignment="1">
      <alignment horizontal="center"/>
    </xf>
    <xf numFmtId="0" fontId="13" fillId="25" borderId="0" xfId="70" applyFont="1" applyFill="1" applyBorder="1" applyAlignment="1">
      <alignment vertical="center"/>
    </xf>
    <xf numFmtId="0" fontId="33" fillId="25" borderId="0" xfId="70" applyFont="1" applyFill="1"/>
    <xf numFmtId="0" fontId="33" fillId="25" borderId="0" xfId="70" applyFont="1" applyFill="1" applyBorder="1"/>
    <xf numFmtId="3" fontId="36" fillId="25" borderId="0" xfId="70" applyNumberFormat="1" applyFont="1" applyFill="1" applyBorder="1" applyAlignment="1">
      <alignment horizontal="right"/>
    </xf>
    <xf numFmtId="0" fontId="33" fillId="0" borderId="0" xfId="70" applyFont="1"/>
    <xf numFmtId="0" fontId="14" fillId="25" borderId="0" xfId="70" applyFont="1" applyFill="1" applyBorder="1"/>
    <xf numFmtId="0" fontId="15" fillId="25" borderId="0" xfId="70" applyFont="1" applyFill="1" applyBorder="1" applyAlignment="1">
      <alignment horizontal="left" indent="2"/>
    </xf>
    <xf numFmtId="3" fontId="15" fillId="26" borderId="0" xfId="70" applyNumberFormat="1" applyFont="1" applyFill="1"/>
    <xf numFmtId="0" fontId="15" fillId="25" borderId="0" xfId="70" applyFont="1" applyFill="1" applyBorder="1" applyAlignment="1">
      <alignment horizontal="right"/>
    </xf>
    <xf numFmtId="0" fontId="35" fillId="25" borderId="19" xfId="70" applyFont="1" applyFill="1" applyBorder="1"/>
    <xf numFmtId="0" fontId="15" fillId="26" borderId="0" xfId="70" applyFont="1" applyFill="1" applyBorder="1"/>
    <xf numFmtId="0" fontId="5" fillId="0" borderId="0" xfId="70" applyFill="1"/>
    <xf numFmtId="0" fontId="5" fillId="25" borderId="0" xfId="70" applyFill="1" applyAlignment="1">
      <alignment vertical="top"/>
    </xf>
    <xf numFmtId="0" fontId="5" fillId="25" borderId="0" xfId="70" applyFill="1" applyBorder="1" applyAlignment="1">
      <alignment vertical="top"/>
    </xf>
    <xf numFmtId="0" fontId="8" fillId="25" borderId="19" xfId="70" applyFont="1" applyFill="1" applyBorder="1" applyAlignment="1">
      <alignment vertical="top"/>
    </xf>
    <xf numFmtId="0" fontId="47" fillId="25" borderId="0" xfId="70" applyFont="1" applyFill="1" applyBorder="1" applyAlignment="1">
      <alignment vertical="top" wrapText="1"/>
    </xf>
    <xf numFmtId="0" fontId="5" fillId="0" borderId="0" xfId="70" applyAlignment="1">
      <alignment vertical="top"/>
    </xf>
    <xf numFmtId="0" fontId="47" fillId="25" borderId="0" xfId="70" applyFont="1" applyFill="1" applyBorder="1" applyAlignment="1">
      <alignment wrapText="1"/>
    </xf>
    <xf numFmtId="0" fontId="14" fillId="25" borderId="0" xfId="70" applyFont="1" applyFill="1" applyBorder="1" applyAlignment="1">
      <alignment horizontal="right"/>
    </xf>
    <xf numFmtId="0" fontId="5" fillId="25" borderId="0" xfId="70" applyFill="1" applyAlignment="1"/>
    <xf numFmtId="0" fontId="5" fillId="25" borderId="0" xfId="70" applyFill="1" applyBorder="1" applyAlignment="1"/>
    <xf numFmtId="3" fontId="73" fillId="26" borderId="0" xfId="70" applyNumberFormat="1" applyFont="1" applyFill="1" applyBorder="1" applyAlignment="1">
      <alignment horizontal="right"/>
    </xf>
    <xf numFmtId="0" fontId="8" fillId="25" borderId="19" xfId="70" applyFont="1" applyFill="1" applyBorder="1" applyAlignment="1"/>
    <xf numFmtId="0" fontId="5" fillId="0" borderId="0" xfId="70" applyAlignment="1"/>
    <xf numFmtId="0" fontId="8" fillId="25" borderId="19" xfId="70" applyFont="1" applyFill="1" applyBorder="1" applyAlignment="1">
      <alignment vertical="center"/>
    </xf>
    <xf numFmtId="3" fontId="103" fillId="26" borderId="0" xfId="70" applyNumberFormat="1" applyFont="1" applyFill="1" applyBorder="1" applyAlignment="1">
      <alignment horizontal="right"/>
    </xf>
    <xf numFmtId="4" fontId="15" fillId="26" borderId="0" xfId="70" applyNumberFormat="1" applyFont="1" applyFill="1" applyBorder="1" applyAlignment="1">
      <alignment horizontal="right"/>
    </xf>
    <xf numFmtId="0" fontId="13" fillId="26" borderId="0" xfId="70" applyFont="1" applyFill="1" applyBorder="1"/>
    <xf numFmtId="0" fontId="14" fillId="26" borderId="0" xfId="70" applyFont="1" applyFill="1" applyBorder="1" applyAlignment="1">
      <alignment horizontal="right"/>
    </xf>
    <xf numFmtId="0" fontId="32" fillId="25" borderId="0" xfId="70" applyFont="1" applyFill="1" applyBorder="1" applyAlignment="1">
      <alignment vertical="center"/>
    </xf>
    <xf numFmtId="0" fontId="76" fillId="25" borderId="0" xfId="70" applyFont="1" applyFill="1" applyBorder="1" applyAlignment="1">
      <alignment horizontal="left" vertical="center"/>
    </xf>
    <xf numFmtId="0" fontId="17" fillId="38" borderId="19" xfId="70" applyFont="1" applyFill="1" applyBorder="1" applyAlignment="1">
      <alignment horizontal="center" vertical="center"/>
    </xf>
    <xf numFmtId="0" fontId="15" fillId="0" borderId="0" xfId="70" applyFont="1"/>
    <xf numFmtId="0" fontId="5" fillId="0" borderId="0" xfId="62" applyBorder="1"/>
    <xf numFmtId="0" fontId="5" fillId="26" borderId="0" xfId="71" applyFill="1" applyBorder="1"/>
    <xf numFmtId="0" fontId="5" fillId="25" borderId="21" xfId="72" applyFill="1" applyBorder="1"/>
    <xf numFmtId="0" fontId="5" fillId="25" borderId="19" xfId="72" applyFill="1" applyBorder="1"/>
    <xf numFmtId="0" fontId="50" fillId="0" borderId="0" xfId="70" applyFont="1"/>
    <xf numFmtId="0" fontId="5" fillId="25" borderId="22" xfId="70" applyFill="1" applyBorder="1"/>
    <xf numFmtId="0" fontId="5" fillId="26" borderId="0" xfId="70" applyFill="1" applyBorder="1"/>
    <xf numFmtId="0" fontId="14" fillId="24" borderId="0" xfId="40" applyFont="1" applyFill="1" applyBorder="1" applyAlignment="1">
      <alignment vertical="center"/>
    </xf>
    <xf numFmtId="164" fontId="19" fillId="25" borderId="0" xfId="40" applyNumberFormat="1" applyFont="1" applyFill="1" applyBorder="1" applyAlignment="1">
      <alignment horizontal="right" vertical="center" wrapText="1"/>
    </xf>
    <xf numFmtId="164" fontId="19" fillId="26" borderId="0" xfId="40" applyNumberFormat="1" applyFont="1" applyFill="1" applyBorder="1" applyAlignment="1">
      <alignment horizontal="right" vertical="center" wrapText="1"/>
    </xf>
    <xf numFmtId="0" fontId="14" fillId="24" borderId="0" xfId="40" applyFont="1" applyFill="1" applyBorder="1" applyAlignment="1">
      <alignment horizontal="justify" vertical="center"/>
    </xf>
    <xf numFmtId="0" fontId="14" fillId="27" borderId="0" xfId="40" applyFont="1" applyFill="1" applyBorder="1" applyAlignment="1">
      <alignment horizontal="left"/>
    </xf>
    <xf numFmtId="0" fontId="16" fillId="25" borderId="0" xfId="70" applyFont="1" applyFill="1" applyBorder="1"/>
    <xf numFmtId="0" fontId="19" fillId="27" borderId="0" xfId="40" applyFont="1" applyFill="1" applyBorder="1" applyAlignment="1">
      <alignment horizontal="left" indent="1"/>
    </xf>
    <xf numFmtId="0" fontId="14" fillId="26" borderId="0" xfId="70" applyFont="1" applyFill="1" applyBorder="1" applyAlignment="1">
      <alignment horizontal="left"/>
    </xf>
    <xf numFmtId="0" fontId="5" fillId="0" borderId="0" xfId="70" applyBorder="1"/>
    <xf numFmtId="0" fontId="5" fillId="25" borderId="20" xfId="70" applyFill="1" applyBorder="1"/>
    <xf numFmtId="0" fontId="15" fillId="27" borderId="0" xfId="40" applyFont="1" applyFill="1" applyBorder="1" applyAlignment="1">
      <alignment horizontal="left"/>
    </xf>
    <xf numFmtId="0" fontId="19" fillId="25" borderId="0" xfId="70" applyFont="1" applyFill="1" applyBorder="1" applyAlignment="1">
      <alignment horizontal="left"/>
    </xf>
    <xf numFmtId="0" fontId="19" fillId="26" borderId="0" xfId="70" applyFont="1" applyFill="1" applyBorder="1" applyAlignment="1">
      <alignment horizontal="right"/>
    </xf>
    <xf numFmtId="167" fontId="86" fillId="26" borderId="0" xfId="40" applyNumberFormat="1" applyFont="1" applyFill="1" applyBorder="1" applyAlignment="1">
      <alignment horizontal="right" wrapText="1"/>
    </xf>
    <xf numFmtId="0" fontId="32" fillId="25" borderId="0" xfId="70" applyFont="1" applyFill="1" applyBorder="1"/>
    <xf numFmtId="0" fontId="0" fillId="26" borderId="0" xfId="0" applyFill="1"/>
    <xf numFmtId="0" fontId="17" fillId="30" borderId="54" xfId="52" applyFont="1" applyFill="1" applyBorder="1" applyAlignment="1">
      <alignment horizontal="center" vertical="center"/>
    </xf>
    <xf numFmtId="0" fontId="14" fillId="25" borderId="11" xfId="62" applyFont="1" applyFill="1" applyBorder="1" applyAlignment="1">
      <alignment horizontal="center"/>
    </xf>
    <xf numFmtId="0" fontId="15" fillId="25" borderId="0" xfId="62" applyFont="1" applyFill="1" applyBorder="1" applyAlignment="1">
      <alignment horizontal="left" indent="1"/>
    </xf>
    <xf numFmtId="0" fontId="73" fillId="25" borderId="0" xfId="62" applyFont="1" applyFill="1" applyBorder="1" applyAlignment="1">
      <alignment horizontal="left"/>
    </xf>
    <xf numFmtId="0" fontId="12" fillId="25" borderId="0" xfId="70" applyFont="1" applyFill="1" applyBorder="1" applyAlignment="1">
      <alignment horizontal="right"/>
    </xf>
    <xf numFmtId="0" fontId="48" fillId="25" borderId="0" xfId="70" applyFont="1" applyFill="1"/>
    <xf numFmtId="0" fontId="48" fillId="25" borderId="20" xfId="70" applyFont="1" applyFill="1" applyBorder="1"/>
    <xf numFmtId="1" fontId="86" fillId="26" borderId="0" xfId="70" applyNumberFormat="1" applyFont="1" applyFill="1" applyBorder="1" applyAlignment="1">
      <alignment horizontal="right"/>
    </xf>
    <xf numFmtId="0" fontId="48" fillId="25" borderId="0" xfId="70" applyFont="1" applyFill="1" applyBorder="1"/>
    <xf numFmtId="0" fontId="48" fillId="0" borderId="0" xfId="70" applyFont="1"/>
    <xf numFmtId="0" fontId="16" fillId="25" borderId="0" xfId="70" applyFont="1" applyFill="1"/>
    <xf numFmtId="0" fontId="16" fillId="25" borderId="20" xfId="70" applyFont="1" applyFill="1" applyBorder="1"/>
    <xf numFmtId="1" fontId="19" fillId="26" borderId="0" xfId="70" applyNumberFormat="1" applyFont="1" applyFill="1" applyBorder="1" applyAlignment="1">
      <alignment horizontal="right"/>
    </xf>
    <xf numFmtId="0" fontId="16" fillId="0" borderId="0" xfId="70" applyFont="1"/>
    <xf numFmtId="0" fontId="15" fillId="26" borderId="0" xfId="70" applyFont="1" applyFill="1" applyBorder="1" applyAlignment="1">
      <alignment horizontal="left"/>
    </xf>
    <xf numFmtId="0" fontId="50" fillId="25" borderId="0" xfId="70" applyFont="1" applyFill="1"/>
    <xf numFmtId="0" fontId="77" fillId="25" borderId="20" xfId="70" applyFont="1" applyFill="1" applyBorder="1"/>
    <xf numFmtId="0" fontId="82" fillId="25" borderId="0" xfId="70" applyFont="1" applyFill="1" applyBorder="1" applyAlignment="1">
      <alignment horizontal="left"/>
    </xf>
    <xf numFmtId="0" fontId="32" fillId="25" borderId="0" xfId="70" applyFont="1" applyFill="1"/>
    <xf numFmtId="0" fontId="84" fillId="25" borderId="20" xfId="70" applyFont="1" applyFill="1" applyBorder="1"/>
    <xf numFmtId="3" fontId="86" fillId="26" borderId="0" xfId="70" applyNumberFormat="1" applyFont="1" applyFill="1" applyBorder="1" applyAlignment="1">
      <alignment horizontal="right"/>
    </xf>
    <xf numFmtId="0" fontId="32" fillId="0" borderId="0" xfId="70" applyFont="1"/>
    <xf numFmtId="3" fontId="8" fillId="25" borderId="0" xfId="70" applyNumberFormat="1" applyFont="1" applyFill="1" applyBorder="1"/>
    <xf numFmtId="0" fontId="74" fillId="25" borderId="20" xfId="70" applyFont="1" applyFill="1" applyBorder="1"/>
    <xf numFmtId="0" fontId="32" fillId="25" borderId="0" xfId="70" applyFont="1" applyFill="1" applyBorder="1" applyAlignment="1"/>
    <xf numFmtId="0" fontId="50" fillId="25" borderId="0" xfId="70" applyFont="1" applyFill="1" applyBorder="1" applyAlignment="1"/>
    <xf numFmtId="0" fontId="5" fillId="26" borderId="20" xfId="70" applyFill="1" applyBorder="1"/>
    <xf numFmtId="0" fontId="51" fillId="26" borderId="0" xfId="70" applyFont="1" applyFill="1" applyBorder="1" applyAlignment="1"/>
    <xf numFmtId="0" fontId="32" fillId="26" borderId="0" xfId="70" applyFont="1" applyFill="1" applyBorder="1"/>
    <xf numFmtId="0" fontId="19" fillId="26" borderId="0" xfId="70" applyFont="1" applyFill="1" applyBorder="1" applyAlignment="1">
      <alignment horizontal="left" wrapText="1"/>
    </xf>
    <xf numFmtId="0" fontId="8" fillId="26" borderId="0" xfId="70" applyFont="1" applyFill="1" applyBorder="1"/>
    <xf numFmtId="0" fontId="50" fillId="26" borderId="0" xfId="70" applyFont="1" applyFill="1" applyBorder="1"/>
    <xf numFmtId="0" fontId="14" fillId="26" borderId="0" xfId="70" applyFont="1" applyFill="1" applyBorder="1" applyAlignment="1">
      <alignment horizontal="center"/>
    </xf>
    <xf numFmtId="0" fontId="14" fillId="26" borderId="0" xfId="70" applyFont="1" applyFill="1" applyBorder="1" applyAlignment="1"/>
    <xf numFmtId="0" fontId="21" fillId="26" borderId="0" xfId="70" applyFont="1" applyFill="1" applyBorder="1" applyAlignment="1">
      <alignment horizontal="left"/>
    </xf>
    <xf numFmtId="0" fontId="13" fillId="25" borderId="0" xfId="70" applyFont="1" applyFill="1"/>
    <xf numFmtId="0" fontId="13" fillId="26" borderId="20" xfId="70" applyFont="1" applyFill="1" applyBorder="1"/>
    <xf numFmtId="0" fontId="14" fillId="26" borderId="0" xfId="70" applyFont="1" applyFill="1" applyBorder="1" applyAlignment="1">
      <alignment horizontal="left" indent="1"/>
    </xf>
    <xf numFmtId="0" fontId="13" fillId="0" borderId="0" xfId="70" applyFont="1"/>
    <xf numFmtId="167" fontId="15" fillId="26" borderId="0" xfId="70" applyNumberFormat="1" applyFont="1" applyFill="1" applyBorder="1" applyAlignment="1">
      <alignment horizontal="center"/>
    </xf>
    <xf numFmtId="165" fontId="12" fillId="26" borderId="0" xfId="70" applyNumberFormat="1" applyFont="1" applyFill="1" applyBorder="1" applyAlignment="1">
      <alignment horizontal="center"/>
    </xf>
    <xf numFmtId="0" fontId="16" fillId="26" borderId="20" xfId="70" applyFont="1" applyFill="1" applyBorder="1"/>
    <xf numFmtId="0" fontId="15" fillId="26" borderId="20" xfId="70" applyFont="1" applyFill="1" applyBorder="1"/>
    <xf numFmtId="0" fontId="6" fillId="26" borderId="0" xfId="70" applyFont="1" applyFill="1" applyBorder="1" applyAlignment="1">
      <alignment horizontal="center" wrapText="1"/>
    </xf>
    <xf numFmtId="0" fontId="6" fillId="26" borderId="0" xfId="70" applyFont="1" applyFill="1" applyBorder="1"/>
    <xf numFmtId="0" fontId="12" fillId="26" borderId="0" xfId="70" applyFont="1" applyFill="1" applyBorder="1" applyAlignment="1">
      <alignment horizontal="left" indent="1"/>
    </xf>
    <xf numFmtId="0" fontId="6" fillId="26" borderId="20" xfId="70" applyFont="1" applyFill="1" applyBorder="1"/>
    <xf numFmtId="0" fontId="87" fillId="26" borderId="0" xfId="70" applyFont="1" applyFill="1" applyBorder="1" applyAlignment="1">
      <alignment horizontal="left"/>
    </xf>
    <xf numFmtId="0" fontId="12" fillId="25" borderId="23" xfId="70" applyFont="1" applyFill="1" applyBorder="1" applyAlignment="1">
      <alignment horizontal="left"/>
    </xf>
    <xf numFmtId="0" fontId="12" fillId="25" borderId="22" xfId="70" applyFont="1" applyFill="1" applyBorder="1" applyAlignment="1">
      <alignment horizontal="left"/>
    </xf>
    <xf numFmtId="0" fontId="8" fillId="25" borderId="0" xfId="70" applyFont="1" applyFill="1" applyBorder="1"/>
    <xf numFmtId="0" fontId="59" fillId="0" borderId="0" xfId="0" applyFont="1"/>
    <xf numFmtId="0" fontId="62" fillId="25" borderId="0" xfId="0" applyFont="1" applyFill="1" applyBorder="1"/>
    <xf numFmtId="0" fontId="0" fillId="25" borderId="21" xfId="0" applyFill="1" applyBorder="1"/>
    <xf numFmtId="0" fontId="8" fillId="25" borderId="19" xfId="0" applyFont="1" applyFill="1" applyBorder="1"/>
    <xf numFmtId="0" fontId="0" fillId="26" borderId="0" xfId="0" applyFill="1" applyBorder="1" applyAlignment="1">
      <alignment vertical="justify" wrapText="1"/>
    </xf>
    <xf numFmtId="0" fontId="48" fillId="25" borderId="0" xfId="0" applyFont="1" applyFill="1"/>
    <xf numFmtId="0" fontId="48" fillId="25" borderId="0" xfId="0" applyFont="1" applyFill="1" applyBorder="1"/>
    <xf numFmtId="0" fontId="48" fillId="0" borderId="0" xfId="0" applyFont="1"/>
    <xf numFmtId="2" fontId="19" fillId="26" borderId="0" xfId="0" applyNumberFormat="1" applyFont="1" applyFill="1" applyBorder="1" applyAlignment="1">
      <alignment horizontal="right"/>
    </xf>
    <xf numFmtId="0" fontId="0" fillId="0" borderId="0" xfId="0" applyAlignment="1"/>
    <xf numFmtId="0" fontId="19" fillId="26" borderId="0" xfId="0" applyFont="1" applyFill="1" applyBorder="1" applyAlignment="1">
      <alignment horizontal="right"/>
    </xf>
    <xf numFmtId="164" fontId="19" fillId="25" borderId="0" xfId="0" applyNumberFormat="1" applyFont="1" applyFill="1" applyBorder="1" applyAlignment="1">
      <alignment horizontal="right"/>
    </xf>
    <xf numFmtId="0" fontId="101" fillId="26" borderId="16" xfId="0" applyFont="1" applyFill="1" applyBorder="1" applyAlignment="1">
      <alignment vertical="center"/>
    </xf>
    <xf numFmtId="0" fontId="101" fillId="26" borderId="17" xfId="0" applyFont="1" applyFill="1" applyBorder="1" applyAlignment="1">
      <alignment vertical="center"/>
    </xf>
    <xf numFmtId="164" fontId="86" fillId="25" borderId="0" xfId="0" applyNumberFormat="1" applyFont="1" applyFill="1" applyBorder="1" applyAlignment="1">
      <alignment horizontal="right"/>
    </xf>
    <xf numFmtId="164" fontId="86" fillId="26" borderId="0" xfId="0" applyNumberFormat="1" applyFont="1" applyFill="1" applyBorder="1" applyAlignment="1">
      <alignment horizontal="right"/>
    </xf>
    <xf numFmtId="0" fontId="0" fillId="25" borderId="0" xfId="0" applyFill="1" applyAlignment="1"/>
    <xf numFmtId="0" fontId="0" fillId="25" borderId="20" xfId="0" applyFill="1" applyBorder="1" applyAlignment="1"/>
    <xf numFmtId="0" fontId="0" fillId="26" borderId="0" xfId="0" applyFill="1" applyAlignment="1"/>
    <xf numFmtId="0" fontId="8" fillId="25" borderId="0" xfId="0" applyFont="1" applyFill="1" applyBorder="1" applyAlignment="1"/>
    <xf numFmtId="0" fontId="59" fillId="25" borderId="0" xfId="0" applyFont="1" applyFill="1" applyAlignment="1"/>
    <xf numFmtId="0" fontId="59" fillId="25" borderId="20" xfId="0" applyFont="1" applyFill="1" applyBorder="1" applyAlignment="1"/>
    <xf numFmtId="0" fontId="86" fillId="25" borderId="0" xfId="0" applyFont="1" applyFill="1" applyBorder="1" applyAlignment="1"/>
    <xf numFmtId="0" fontId="86" fillId="26" borderId="0" xfId="0" applyFont="1" applyFill="1" applyBorder="1" applyAlignment="1"/>
    <xf numFmtId="0" fontId="75" fillId="25" borderId="0" xfId="0" applyFont="1" applyFill="1" applyBorder="1" applyAlignment="1"/>
    <xf numFmtId="0" fontId="59" fillId="0" borderId="0" xfId="0" applyFont="1" applyAlignment="1"/>
    <xf numFmtId="0" fontId="62" fillId="25" borderId="0" xfId="0" applyFont="1" applyFill="1" applyBorder="1" applyAlignment="1"/>
    <xf numFmtId="0" fontId="0" fillId="26" borderId="20" xfId="0" applyFill="1" applyBorder="1" applyAlignment="1"/>
    <xf numFmtId="0" fontId="45" fillId="25" borderId="0" xfId="0" applyFont="1" applyFill="1" applyBorder="1" applyAlignment="1">
      <alignment vertical="top"/>
    </xf>
    <xf numFmtId="0" fontId="12" fillId="25" borderId="0" xfId="0" applyFont="1" applyFill="1" applyBorder="1"/>
    <xf numFmtId="0" fontId="102" fillId="26" borderId="16" xfId="0" applyFont="1" applyFill="1" applyBorder="1" applyAlignment="1">
      <alignment vertical="center"/>
    </xf>
    <xf numFmtId="0" fontId="102" fillId="26" borderId="17" xfId="0" applyFont="1" applyFill="1" applyBorder="1" applyAlignment="1">
      <alignment vertical="center"/>
    </xf>
    <xf numFmtId="0" fontId="12" fillId="26" borderId="0" xfId="0" applyFont="1" applyFill="1" applyBorder="1"/>
    <xf numFmtId="0" fontId="69" fillId="25" borderId="0" xfId="0" applyFont="1" applyFill="1" applyBorder="1" applyAlignment="1">
      <alignment vertical="center"/>
    </xf>
    <xf numFmtId="0" fontId="49" fillId="25" borderId="0" xfId="0" applyFont="1" applyFill="1" applyBorder="1"/>
    <xf numFmtId="0" fontId="24" fillId="25" borderId="0" xfId="0" applyFont="1" applyFill="1" applyBorder="1"/>
    <xf numFmtId="164" fontId="15" fillId="27" borderId="0" xfId="40" applyNumberFormat="1" applyFont="1" applyFill="1" applyBorder="1" applyAlignment="1">
      <alignment horizontal="center" wrapText="1"/>
    </xf>
    <xf numFmtId="49" fontId="45" fillId="24" borderId="0" xfId="40" applyNumberFormat="1" applyFont="1" applyFill="1" applyBorder="1" applyAlignment="1">
      <alignment horizontal="center" vertical="center" wrapText="1"/>
    </xf>
    <xf numFmtId="167" fontId="73" fillId="27" borderId="0" xfId="40" applyNumberFormat="1" applyFont="1" applyFill="1" applyBorder="1" applyAlignment="1">
      <alignment horizontal="right" wrapText="1" indent="1"/>
    </xf>
    <xf numFmtId="167" fontId="15" fillId="27" borderId="0" xfId="40" applyNumberFormat="1" applyFont="1" applyFill="1" applyBorder="1" applyAlignment="1">
      <alignment horizontal="right" wrapText="1" indent="1"/>
    </xf>
    <xf numFmtId="165" fontId="73" fillId="27" borderId="0" xfId="58" applyNumberFormat="1" applyFont="1" applyFill="1" applyBorder="1" applyAlignment="1">
      <alignment horizontal="right" wrapText="1" indent="1"/>
    </xf>
    <xf numFmtId="2" fontId="15" fillId="27" borderId="0" xfId="40" applyNumberFormat="1" applyFont="1" applyFill="1" applyBorder="1" applyAlignment="1">
      <alignment horizontal="right" wrapText="1" indent="1"/>
    </xf>
    <xf numFmtId="0" fontId="19" fillId="25" borderId="0" xfId="62" applyFont="1" applyFill="1" applyBorder="1" applyAlignment="1">
      <alignment horizontal="right"/>
    </xf>
    <xf numFmtId="0" fontId="5" fillId="25" borderId="0" xfId="62" applyFill="1" applyBorder="1" applyAlignment="1">
      <alignment vertical="top"/>
    </xf>
    <xf numFmtId="0" fontId="19" fillId="24" borderId="0" xfId="40" applyFont="1" applyFill="1" applyBorder="1" applyAlignment="1">
      <alignment vertical="top"/>
    </xf>
    <xf numFmtId="0" fontId="5" fillId="25" borderId="20" xfId="70" applyFill="1" applyBorder="1" applyAlignment="1">
      <alignment vertical="center"/>
    </xf>
    <xf numFmtId="0" fontId="14" fillId="25" borderId="0" xfId="70" applyFont="1" applyFill="1" applyBorder="1" applyAlignment="1">
      <alignment vertical="center"/>
    </xf>
    <xf numFmtId="0" fontId="14" fillId="25" borderId="0" xfId="62" applyFont="1" applyFill="1" applyBorder="1" applyAlignment="1">
      <alignment horizontal="left" indent="1"/>
    </xf>
    <xf numFmtId="167" fontId="15" fillId="27" borderId="0" xfId="40" applyNumberFormat="1" applyFont="1" applyFill="1" applyBorder="1" applyAlignment="1">
      <alignment horizontal="center" wrapText="1"/>
    </xf>
    <xf numFmtId="0" fontId="15" fillId="25" borderId="0" xfId="70" applyFont="1" applyFill="1" applyBorder="1" applyAlignment="1">
      <alignment horizontal="left"/>
    </xf>
    <xf numFmtId="0" fontId="5" fillId="26" borderId="0" xfId="70" applyFill="1"/>
    <xf numFmtId="0" fontId="19" fillId="25" borderId="0" xfId="70" applyFont="1" applyFill="1" applyBorder="1" applyAlignment="1">
      <alignment horizontal="right"/>
    </xf>
    <xf numFmtId="0" fontId="5" fillId="0" borderId="18" xfId="70" applyFill="1" applyBorder="1"/>
    <xf numFmtId="0" fontId="44" fillId="25" borderId="0" xfId="70" applyFont="1" applyFill="1" applyBorder="1" applyAlignment="1">
      <alignment horizontal="left"/>
    </xf>
    <xf numFmtId="0" fontId="5" fillId="0" borderId="0" xfId="70" applyAlignment="1">
      <alignment horizontal="center"/>
    </xf>
    <xf numFmtId="0" fontId="5" fillId="26" borderId="0" xfId="70" applyFill="1" applyBorder="1" applyAlignment="1">
      <alignment vertical="center"/>
    </xf>
    <xf numFmtId="3" fontId="15" fillId="25" borderId="0" xfId="70" applyNumberFormat="1" applyFont="1" applyFill="1" applyBorder="1" applyAlignment="1">
      <alignment horizontal="right"/>
    </xf>
    <xf numFmtId="0" fontId="6" fillId="25" borderId="0" xfId="70" applyFont="1" applyFill="1" applyAlignment="1">
      <alignment vertical="top"/>
    </xf>
    <xf numFmtId="0" fontId="6" fillId="25" borderId="20" xfId="70" applyFont="1" applyFill="1" applyBorder="1" applyAlignment="1">
      <alignment vertical="top"/>
    </xf>
    <xf numFmtId="0" fontId="6" fillId="0" borderId="0" xfId="70" applyFont="1" applyAlignment="1">
      <alignment vertical="top"/>
    </xf>
    <xf numFmtId="0" fontId="6" fillId="25" borderId="0" xfId="70" applyFont="1" applyFill="1" applyBorder="1" applyAlignment="1">
      <alignment horizontal="center"/>
    </xf>
    <xf numFmtId="0" fontId="8" fillId="25" borderId="0" xfId="70" applyFont="1" applyFill="1" applyBorder="1" applyAlignment="1">
      <alignment vertical="top"/>
    </xf>
    <xf numFmtId="0" fontId="17" fillId="29" borderId="20" xfId="70" applyFont="1" applyFill="1" applyBorder="1" applyAlignment="1">
      <alignment horizontal="center" vertical="center"/>
    </xf>
    <xf numFmtId="0" fontId="5" fillId="0" borderId="0" xfId="70" applyFill="1" applyAlignment="1">
      <alignment vertical="top"/>
    </xf>
    <xf numFmtId="0" fontId="5" fillId="0" borderId="0" xfId="70" applyFill="1" applyBorder="1" applyAlignment="1">
      <alignment vertical="top"/>
    </xf>
    <xf numFmtId="0" fontId="32" fillId="0" borderId="0" xfId="70" applyFont="1" applyFill="1" applyBorder="1"/>
    <xf numFmtId="0" fontId="8" fillId="0" borderId="0" xfId="70" applyFont="1" applyFill="1" applyBorder="1" applyAlignment="1">
      <alignment vertical="top"/>
    </xf>
    <xf numFmtId="0" fontId="96" fillId="35" borderId="0" xfId="68" applyFill="1" applyBorder="1" applyAlignment="1" applyProtection="1"/>
    <xf numFmtId="0" fontId="32" fillId="25" borderId="0" xfId="70" applyFont="1" applyFill="1" applyBorder="1" applyAlignment="1">
      <alignment vertical="top"/>
    </xf>
    <xf numFmtId="0" fontId="15" fillId="25" borderId="0" xfId="70" applyFont="1" applyFill="1" applyBorder="1" applyAlignment="1">
      <alignment vertical="top"/>
    </xf>
    <xf numFmtId="0" fontId="14" fillId="25" borderId="0" xfId="62" applyFont="1" applyFill="1" applyBorder="1" applyAlignment="1">
      <alignment horizontal="left" indent="1"/>
    </xf>
    <xf numFmtId="0" fontId="12" fillId="25" borderId="22" xfId="62" applyFont="1" applyFill="1" applyBorder="1" applyAlignment="1">
      <alignment horizontal="left"/>
    </xf>
    <xf numFmtId="0" fontId="52" fillId="25" borderId="19" xfId="0" applyFont="1" applyFill="1" applyBorder="1"/>
    <xf numFmtId="0" fontId="8" fillId="25" borderId="19" xfId="0" applyFont="1" applyFill="1" applyBorder="1" applyAlignment="1"/>
    <xf numFmtId="0" fontId="5" fillId="0" borderId="0" xfId="62" applyFill="1" applyBorder="1"/>
    <xf numFmtId="3" fontId="5" fillId="25" borderId="0" xfId="70" applyNumberFormat="1" applyFill="1"/>
    <xf numFmtId="0" fontId="14" fillId="25" borderId="18" xfId="70" applyFont="1" applyFill="1" applyBorder="1" applyAlignment="1"/>
    <xf numFmtId="167" fontId="70" fillId="26" borderId="0" xfId="62" applyNumberFormat="1" applyFont="1" applyFill="1" applyBorder="1" applyAlignment="1">
      <alignment horizontal="center"/>
    </xf>
    <xf numFmtId="167" fontId="15" fillId="26" borderId="0" xfId="62" applyNumberFormat="1" applyFont="1" applyFill="1" applyBorder="1" applyAlignment="1">
      <alignment horizontal="center"/>
    </xf>
    <xf numFmtId="164" fontId="54" fillId="26" borderId="0" xfId="40" applyNumberFormat="1" applyFont="1" applyFill="1" applyBorder="1" applyAlignment="1">
      <alignment horizontal="center" wrapText="1"/>
    </xf>
    <xf numFmtId="165" fontId="91" fillId="26" borderId="0" xfId="70" applyNumberFormat="1" applyFont="1" applyFill="1" applyBorder="1"/>
    <xf numFmtId="0" fontId="12" fillId="26" borderId="0" xfId="62" applyFont="1" applyFill="1" applyBorder="1" applyAlignment="1">
      <alignment horizontal="left" indent="1"/>
    </xf>
    <xf numFmtId="0" fontId="12" fillId="26" borderId="0" xfId="62" applyFont="1" applyFill="1" applyBorder="1" applyAlignment="1"/>
    <xf numFmtId="0" fontId="71" fillId="26" borderId="0" xfId="62" applyFont="1" applyFill="1" applyBorder="1" applyAlignment="1">
      <alignment horizontal="left" indent="1"/>
    </xf>
    <xf numFmtId="0" fontId="12" fillId="26" borderId="36" xfId="62" applyFont="1" applyFill="1" applyBorder="1" applyAlignment="1">
      <alignment horizontal="left" indent="1"/>
    </xf>
    <xf numFmtId="0" fontId="12" fillId="26" borderId="36" xfId="62" applyFont="1" applyFill="1" applyBorder="1" applyAlignment="1"/>
    <xf numFmtId="165" fontId="15" fillId="26" borderId="0" xfId="70" applyNumberFormat="1" applyFont="1" applyFill="1" applyBorder="1" applyAlignment="1">
      <alignment horizontal="center"/>
    </xf>
    <xf numFmtId="0" fontId="19" fillId="25" borderId="0" xfId="0" applyFont="1" applyFill="1" applyBorder="1" applyAlignment="1">
      <alignment horizontal="right"/>
    </xf>
    <xf numFmtId="0" fontId="14" fillId="25" borderId="11" xfId="0" applyFont="1" applyFill="1" applyBorder="1" applyAlignment="1">
      <alignment horizontal="center"/>
    </xf>
    <xf numFmtId="0" fontId="73" fillId="25" borderId="0" xfId="0" applyFont="1" applyFill="1" applyBorder="1" applyAlignment="1">
      <alignment horizontal="left"/>
    </xf>
    <xf numFmtId="0" fontId="19" fillId="25" borderId="0" xfId="0" applyFont="1" applyFill="1" applyBorder="1" applyAlignment="1">
      <alignment vertical="top"/>
    </xf>
    <xf numFmtId="0" fontId="8" fillId="25" borderId="0" xfId="0" applyFont="1" applyFill="1" applyBorder="1"/>
    <xf numFmtId="0" fontId="15" fillId="25" borderId="0" xfId="0" applyFont="1" applyFill="1" applyBorder="1" applyAlignment="1">
      <alignment horizontal="right"/>
    </xf>
    <xf numFmtId="0" fontId="12" fillId="25" borderId="0" xfId="70" applyFont="1" applyFill="1" applyBorder="1" applyAlignment="1">
      <alignment horizontal="left"/>
    </xf>
    <xf numFmtId="0" fontId="13" fillId="25" borderId="0" xfId="0" applyFont="1" applyFill="1" applyBorder="1"/>
    <xf numFmtId="0" fontId="5" fillId="25" borderId="19" xfId="70" applyFill="1" applyBorder="1"/>
    <xf numFmtId="0" fontId="78" fillId="26" borderId="15" xfId="70" applyFont="1" applyFill="1" applyBorder="1" applyAlignment="1">
      <alignment vertical="center"/>
    </xf>
    <xf numFmtId="0" fontId="101" fillId="26" borderId="16" xfId="70" applyFont="1" applyFill="1" applyBorder="1" applyAlignment="1">
      <alignment vertical="center"/>
    </xf>
    <xf numFmtId="0" fontId="101" fillId="26" borderId="17" xfId="70" applyFont="1" applyFill="1" applyBorder="1" applyAlignment="1">
      <alignment vertical="center"/>
    </xf>
    <xf numFmtId="0" fontId="59" fillId="25" borderId="0" xfId="70" applyFont="1" applyFill="1"/>
    <xf numFmtId="0" fontId="59" fillId="25" borderId="0" xfId="70" applyFont="1" applyFill="1" applyBorder="1"/>
    <xf numFmtId="0" fontId="62" fillId="25" borderId="19" xfId="70" applyFont="1" applyFill="1" applyBorder="1"/>
    <xf numFmtId="0" fontId="59" fillId="0" borderId="0" xfId="70" applyFont="1"/>
    <xf numFmtId="0" fontId="60" fillId="0" borderId="0" xfId="70" applyFont="1"/>
    <xf numFmtId="0" fontId="60" fillId="25" borderId="0" xfId="70" applyFont="1" applyFill="1"/>
    <xf numFmtId="0" fontId="60" fillId="25" borderId="0" xfId="70" applyFont="1" applyFill="1" applyBorder="1"/>
    <xf numFmtId="0" fontId="66" fillId="25" borderId="19" xfId="70" applyFont="1" applyFill="1" applyBorder="1"/>
    <xf numFmtId="0" fontId="60" fillId="26" borderId="0" xfId="70" applyFont="1" applyFill="1"/>
    <xf numFmtId="0" fontId="8" fillId="25" borderId="0" xfId="70" applyFont="1" applyFill="1" applyBorder="1" applyAlignment="1">
      <alignment vertical="center"/>
    </xf>
    <xf numFmtId="0" fontId="5" fillId="0" borderId="0" xfId="70" applyBorder="1" applyAlignment="1">
      <alignment vertical="center"/>
    </xf>
    <xf numFmtId="0" fontId="17" fillId="30" borderId="19" xfId="70" applyFont="1" applyFill="1" applyBorder="1" applyAlignment="1">
      <alignment horizontal="center" vertical="center"/>
    </xf>
    <xf numFmtId="3" fontId="6" fillId="25" borderId="22" xfId="70" applyNumberFormat="1" applyFont="1" applyFill="1" applyBorder="1" applyAlignment="1">
      <alignment horizontal="center"/>
    </xf>
    <xf numFmtId="0" fontId="6" fillId="25" borderId="22" xfId="70" applyFont="1" applyFill="1" applyBorder="1" applyAlignment="1">
      <alignment horizontal="center"/>
    </xf>
    <xf numFmtId="3" fontId="6" fillId="25" borderId="0" xfId="70" applyNumberFormat="1" applyFont="1" applyFill="1" applyBorder="1" applyAlignment="1">
      <alignment horizontal="center"/>
    </xf>
    <xf numFmtId="0" fontId="18" fillId="26" borderId="16" xfId="70" applyFont="1" applyFill="1" applyBorder="1" applyAlignment="1">
      <alignment vertical="center"/>
    </xf>
    <xf numFmtId="0" fontId="54" fillId="26" borderId="16" xfId="70" applyFont="1" applyFill="1" applyBorder="1" applyAlignment="1">
      <alignment horizontal="center" vertical="center"/>
    </xf>
    <xf numFmtId="0" fontId="54" fillId="26" borderId="17" xfId="70" applyFont="1" applyFill="1" applyBorder="1" applyAlignment="1">
      <alignment horizontal="center" vertical="center"/>
    </xf>
    <xf numFmtId="0" fontId="18" fillId="25" borderId="0" xfId="70" applyFont="1" applyFill="1" applyBorder="1" applyAlignment="1">
      <alignment vertical="center"/>
    </xf>
    <xf numFmtId="0" fontId="54" fillId="25" borderId="0" xfId="70" applyFont="1" applyFill="1" applyBorder="1" applyAlignment="1">
      <alignment horizontal="center" vertical="center"/>
    </xf>
    <xf numFmtId="0" fontId="74" fillId="25" borderId="0" xfId="70" applyFont="1" applyFill="1"/>
    <xf numFmtId="0" fontId="74" fillId="0" borderId="0" xfId="70" applyFont="1"/>
    <xf numFmtId="0" fontId="74" fillId="0" borderId="0" xfId="70" applyFont="1" applyFill="1"/>
    <xf numFmtId="165" fontId="76" fillId="26" borderId="0" xfId="70" applyNumberFormat="1" applyFont="1" applyFill="1" applyBorder="1" applyAlignment="1">
      <alignment horizontal="right" vertical="center"/>
    </xf>
    <xf numFmtId="165" fontId="15" fillId="26" borderId="0" xfId="70" applyNumberFormat="1" applyFont="1" applyFill="1" applyBorder="1" applyAlignment="1">
      <alignment horizontal="right" vertical="center"/>
    </xf>
    <xf numFmtId="165" fontId="6" fillId="25" borderId="0" xfId="70" applyNumberFormat="1" applyFont="1" applyFill="1" applyBorder="1" applyAlignment="1">
      <alignment horizontal="right" vertical="center"/>
    </xf>
    <xf numFmtId="0" fontId="73" fillId="25" borderId="0" xfId="70" applyFont="1" applyFill="1" applyBorder="1" applyAlignment="1">
      <alignment horizontal="center" vertical="center"/>
    </xf>
    <xf numFmtId="165" fontId="76" fillId="25" borderId="0" xfId="70" applyNumberFormat="1" applyFont="1" applyFill="1" applyBorder="1" applyAlignment="1">
      <alignment horizontal="center" vertical="center"/>
    </xf>
    <xf numFmtId="165" fontId="73" fillId="26" borderId="0" xfId="70" applyNumberFormat="1" applyFont="1" applyFill="1" applyBorder="1" applyAlignment="1">
      <alignment horizontal="right" vertical="center" wrapText="1"/>
    </xf>
    <xf numFmtId="0" fontId="77" fillId="25" borderId="0" xfId="70" applyFont="1" applyFill="1" applyAlignment="1">
      <alignment vertical="center"/>
    </xf>
    <xf numFmtId="0" fontId="77" fillId="25" borderId="20" xfId="70" applyFont="1" applyFill="1" applyBorder="1" applyAlignment="1">
      <alignment vertical="center"/>
    </xf>
    <xf numFmtId="0" fontId="77" fillId="0" borderId="0" xfId="70" applyFont="1" applyFill="1" applyBorder="1" applyAlignment="1">
      <alignment vertical="center"/>
    </xf>
    <xf numFmtId="165" fontId="73" fillId="26" borderId="0" xfId="70" applyNumberFormat="1" applyFont="1" applyFill="1" applyBorder="1" applyAlignment="1">
      <alignment horizontal="right" vertical="center"/>
    </xf>
    <xf numFmtId="0" fontId="77" fillId="0" borderId="0" xfId="70" applyFont="1" applyAlignment="1">
      <alignment vertical="center"/>
    </xf>
    <xf numFmtId="0" fontId="77" fillId="0" borderId="0" xfId="70" applyFont="1" applyFill="1" applyAlignment="1">
      <alignment vertical="center"/>
    </xf>
    <xf numFmtId="49" fontId="15" fillId="25" borderId="0" xfId="70" applyNumberFormat="1" applyFont="1" applyFill="1" applyBorder="1" applyAlignment="1">
      <alignment horizontal="left" indent="1"/>
    </xf>
    <xf numFmtId="165" fontId="6" fillId="25" borderId="0" xfId="70" applyNumberFormat="1" applyFont="1" applyFill="1" applyBorder="1" applyAlignment="1">
      <alignment horizontal="center" vertical="center"/>
    </xf>
    <xf numFmtId="49" fontId="76" fillId="25" borderId="0" xfId="70" applyNumberFormat="1" applyFont="1" applyFill="1" applyBorder="1" applyAlignment="1">
      <alignment horizontal="left" indent="1"/>
    </xf>
    <xf numFmtId="0" fontId="73" fillId="0" borderId="0" xfId="70" applyFont="1"/>
    <xf numFmtId="0" fontId="27" fillId="25" borderId="0" xfId="70" applyFont="1" applyFill="1"/>
    <xf numFmtId="0" fontId="27" fillId="25" borderId="20" xfId="70" applyFont="1" applyFill="1" applyBorder="1"/>
    <xf numFmtId="49" fontId="14" fillId="25" borderId="0" xfId="70" applyNumberFormat="1" applyFont="1" applyFill="1" applyBorder="1" applyAlignment="1">
      <alignment horizontal="left" indent="1"/>
    </xf>
    <xf numFmtId="0" fontId="27" fillId="0" borderId="0" xfId="70" applyFont="1"/>
    <xf numFmtId="0" fontId="27" fillId="0" borderId="0" xfId="70" applyFont="1" applyFill="1"/>
    <xf numFmtId="0" fontId="73" fillId="25" borderId="0" xfId="70" applyFont="1" applyFill="1"/>
    <xf numFmtId="0" fontId="73" fillId="25" borderId="20" xfId="70" applyFont="1" applyFill="1" applyBorder="1"/>
    <xf numFmtId="49" fontId="73" fillId="25" borderId="0" xfId="70" applyNumberFormat="1" applyFont="1" applyFill="1" applyBorder="1" applyAlignment="1">
      <alignment horizontal="left" indent="1"/>
    </xf>
    <xf numFmtId="0" fontId="73" fillId="0" borderId="0" xfId="70" applyFont="1" applyFill="1"/>
    <xf numFmtId="0" fontId="59" fillId="25" borderId="20" xfId="70" applyFont="1" applyFill="1" applyBorder="1"/>
    <xf numFmtId="0" fontId="58" fillId="25" borderId="0" xfId="70" applyFont="1" applyFill="1" applyBorder="1" applyAlignment="1">
      <alignment horizontal="left"/>
    </xf>
    <xf numFmtId="0" fontId="58" fillId="25" borderId="0" xfId="70" applyFont="1" applyFill="1" applyBorder="1" applyAlignment="1">
      <alignment horizontal="justify" vertical="center"/>
    </xf>
    <xf numFmtId="165" fontId="58" fillId="25" borderId="0" xfId="70" applyNumberFormat="1" applyFont="1" applyFill="1" applyBorder="1" applyAlignment="1">
      <alignment horizontal="center" vertical="center"/>
    </xf>
    <xf numFmtId="165" fontId="58" fillId="25" borderId="0" xfId="70" applyNumberFormat="1" applyFont="1" applyFill="1" applyBorder="1" applyAlignment="1">
      <alignment horizontal="right" vertical="center" wrapText="1"/>
    </xf>
    <xf numFmtId="0" fontId="17" fillId="30" borderId="20" xfId="70" applyFont="1" applyFill="1" applyBorder="1" applyAlignment="1">
      <alignment horizontal="center" vertical="center"/>
    </xf>
    <xf numFmtId="49" fontId="6" fillId="25" borderId="0" xfId="70" applyNumberFormat="1" applyFont="1" applyFill="1" applyBorder="1" applyAlignment="1">
      <alignment horizontal="center"/>
    </xf>
    <xf numFmtId="49" fontId="15" fillId="25" borderId="0" xfId="70" applyNumberFormat="1" applyFont="1" applyFill="1" applyBorder="1" applyAlignment="1">
      <alignment horizontal="center"/>
    </xf>
    <xf numFmtId="0" fontId="15" fillId="25" borderId="0" xfId="70" applyNumberFormat="1" applyFont="1" applyFill="1" applyBorder="1" applyAlignment="1">
      <alignment horizontal="center"/>
    </xf>
    <xf numFmtId="3" fontId="5" fillId="0" borderId="0" xfId="70" applyNumberFormat="1" applyAlignment="1">
      <alignment horizontal="center"/>
    </xf>
    <xf numFmtId="0" fontId="73" fillId="25" borderId="0" xfId="70" applyFont="1" applyFill="1" applyBorder="1" applyAlignment="1">
      <alignment horizontal="left"/>
    </xf>
    <xf numFmtId="0" fontId="33" fillId="25" borderId="0" xfId="70" applyFont="1" applyFill="1" applyAlignment="1">
      <alignment vertical="center"/>
    </xf>
    <xf numFmtId="0" fontId="33" fillId="25" borderId="20" xfId="70" applyFont="1" applyFill="1" applyBorder="1" applyAlignment="1">
      <alignment vertical="center"/>
    </xf>
    <xf numFmtId="0" fontId="73" fillId="25" borderId="0" xfId="70" applyFont="1" applyFill="1" applyBorder="1" applyAlignment="1">
      <alignment horizontal="left" vertical="center"/>
    </xf>
    <xf numFmtId="0" fontId="82" fillId="25" borderId="0" xfId="70" applyFont="1" applyFill="1" applyBorder="1" applyAlignment="1">
      <alignment horizontal="left" vertical="center"/>
    </xf>
    <xf numFmtId="0" fontId="33" fillId="0" borderId="0" xfId="70" applyFont="1" applyAlignment="1">
      <alignment vertical="center"/>
    </xf>
    <xf numFmtId="0" fontId="33" fillId="26" borderId="0" xfId="70" applyFont="1" applyFill="1" applyBorder="1" applyAlignment="1">
      <alignment vertical="center"/>
    </xf>
    <xf numFmtId="0" fontId="35" fillId="26" borderId="0" xfId="70" applyFont="1" applyFill="1" applyBorder="1" applyAlignment="1">
      <alignment vertical="center"/>
    </xf>
    <xf numFmtId="0" fontId="33" fillId="0" borderId="0" xfId="70" applyFont="1" applyBorder="1" applyAlignment="1">
      <alignment vertical="center"/>
    </xf>
    <xf numFmtId="164" fontId="5" fillId="26" borderId="0" xfId="70" applyNumberFormat="1" applyFill="1" applyBorder="1"/>
    <xf numFmtId="0" fontId="16" fillId="25" borderId="0" xfId="70" applyFont="1" applyFill="1" applyBorder="1" applyAlignment="1">
      <alignment vertical="center"/>
    </xf>
    <xf numFmtId="0" fontId="7" fillId="25" borderId="0" xfId="70" applyFont="1" applyFill="1" applyBorder="1" applyAlignment="1">
      <alignment vertical="center"/>
    </xf>
    <xf numFmtId="0" fontId="33" fillId="25" borderId="20" xfId="70" applyFont="1" applyFill="1" applyBorder="1"/>
    <xf numFmtId="0" fontId="35" fillId="25" borderId="0" xfId="70" applyFont="1" applyFill="1" applyBorder="1"/>
    <xf numFmtId="3" fontId="15" fillId="25" borderId="0" xfId="70" applyNumberFormat="1" applyFont="1" applyFill="1" applyBorder="1"/>
    <xf numFmtId="0" fontId="12" fillId="25" borderId="0" xfId="70" applyFont="1" applyFill="1" applyAlignment="1"/>
    <xf numFmtId="0" fontId="12" fillId="25" borderId="20" xfId="70" applyFont="1" applyFill="1" applyBorder="1" applyAlignment="1"/>
    <xf numFmtId="0" fontId="12" fillId="0" borderId="0" xfId="70" applyFont="1" applyAlignment="1"/>
    <xf numFmtId="3" fontId="6" fillId="25" borderId="0" xfId="70" applyNumberFormat="1" applyFont="1" applyFill="1" applyBorder="1"/>
    <xf numFmtId="0" fontId="5" fillId="0" borderId="20" xfId="70" applyBorder="1"/>
    <xf numFmtId="0" fontId="19" fillId="25" borderId="0" xfId="70" applyFont="1" applyFill="1" applyBorder="1" applyAlignment="1">
      <alignment vertical="center"/>
    </xf>
    <xf numFmtId="0" fontId="15" fillId="25" borderId="0" xfId="70" applyFont="1" applyFill="1" applyBorder="1" applyAlignment="1">
      <alignment horizontal="left" vertical="center"/>
    </xf>
    <xf numFmtId="0" fontId="17" fillId="38" borderId="20" xfId="70" applyFont="1" applyFill="1" applyBorder="1" applyAlignment="1">
      <alignment horizontal="center" vertical="center"/>
    </xf>
    <xf numFmtId="0" fontId="14" fillId="24" borderId="0" xfId="40" applyFont="1" applyFill="1" applyBorder="1" applyAlignment="1">
      <alignment horizontal="left" indent="2"/>
    </xf>
    <xf numFmtId="0" fontId="14" fillId="25" borderId="18" xfId="70" applyFont="1" applyFill="1" applyBorder="1" applyAlignment="1">
      <alignment horizontal="right"/>
    </xf>
    <xf numFmtId="0" fontId="82" fillId="26" borderId="0" xfId="70" applyFont="1" applyFill="1" applyBorder="1" applyAlignment="1">
      <alignment horizontal="left"/>
    </xf>
    <xf numFmtId="0" fontId="32" fillId="24" borderId="0" xfId="40" applyFont="1" applyFill="1" applyBorder="1" applyAlignment="1">
      <alignment horizontal="left" vertical="top" wrapText="1"/>
    </xf>
    <xf numFmtId="3" fontId="82" fillId="26" borderId="0" xfId="70" applyNumberFormat="1" applyFont="1" applyFill="1" applyBorder="1" applyAlignment="1">
      <alignment horizontal="left"/>
    </xf>
    <xf numFmtId="49" fontId="15" fillId="25" borderId="0" xfId="70" applyNumberFormat="1" applyFont="1" applyFill="1" applyBorder="1" applyAlignment="1">
      <alignment horizontal="left"/>
    </xf>
    <xf numFmtId="3" fontId="5" fillId="0" borderId="0" xfId="70" applyNumberFormat="1" applyFill="1" applyAlignment="1">
      <alignment horizontal="center"/>
    </xf>
    <xf numFmtId="3" fontId="14" fillId="26" borderId="0" xfId="40" applyNumberFormat="1" applyFont="1" applyFill="1" applyBorder="1" applyAlignment="1">
      <alignment horizontal="right" wrapText="1"/>
    </xf>
    <xf numFmtId="3" fontId="12" fillId="26" borderId="10" xfId="70" applyNumberFormat="1" applyFont="1" applyFill="1" applyBorder="1" applyAlignment="1">
      <alignment horizontal="center"/>
    </xf>
    <xf numFmtId="3" fontId="5" fillId="26" borderId="0" xfId="70" applyNumberFormat="1" applyFill="1" applyBorder="1" applyAlignment="1">
      <alignment horizontal="center"/>
    </xf>
    <xf numFmtId="164" fontId="73" fillId="26" borderId="0" xfId="40" applyNumberFormat="1" applyFont="1" applyFill="1" applyBorder="1" applyAlignment="1">
      <alignment horizontal="right" indent="1"/>
    </xf>
    <xf numFmtId="0" fontId="74" fillId="26" borderId="0" xfId="70" applyFont="1" applyFill="1"/>
    <xf numFmtId="165" fontId="74" fillId="26" borderId="0" xfId="70" applyNumberFormat="1" applyFont="1" applyFill="1" applyBorder="1" applyAlignment="1">
      <alignment horizontal="center" vertical="center"/>
    </xf>
    <xf numFmtId="165" fontId="5" fillId="26" borderId="0" xfId="70" applyNumberFormat="1" applyFont="1" applyFill="1" applyBorder="1" applyAlignment="1">
      <alignment horizontal="center" vertical="center"/>
    </xf>
    <xf numFmtId="0" fontId="77" fillId="26" borderId="0" xfId="70" applyFont="1" applyFill="1" applyAlignment="1">
      <alignment vertical="center"/>
    </xf>
    <xf numFmtId="165" fontId="27" fillId="26" borderId="0" xfId="70" applyNumberFormat="1" applyFont="1" applyFill="1" applyBorder="1" applyAlignment="1">
      <alignment horizontal="center" vertical="center"/>
    </xf>
    <xf numFmtId="165" fontId="73" fillId="26" borderId="0" xfId="70" applyNumberFormat="1" applyFont="1" applyFill="1" applyBorder="1" applyAlignment="1">
      <alignment horizontal="center" vertical="center"/>
    </xf>
    <xf numFmtId="0" fontId="15" fillId="26" borderId="0" xfId="70" applyNumberFormat="1" applyFont="1" applyFill="1" applyBorder="1" applyAlignment="1">
      <alignment horizontal="right"/>
    </xf>
    <xf numFmtId="164" fontId="5" fillId="0" borderId="0" xfId="70" applyNumberFormat="1"/>
    <xf numFmtId="0" fontId="14" fillId="25" borderId="59" xfId="62" applyFont="1" applyFill="1" applyBorder="1" applyAlignment="1">
      <alignment horizontal="center"/>
    </xf>
    <xf numFmtId="0" fontId="14" fillId="25" borderId="60" xfId="62" applyFont="1" applyFill="1" applyBorder="1" applyAlignment="1">
      <alignment horizontal="center"/>
    </xf>
    <xf numFmtId="0" fontId="15" fillId="25" borderId="0" xfId="0" applyFont="1" applyFill="1" applyBorder="1" applyAlignment="1">
      <alignment horizontal="left"/>
    </xf>
    <xf numFmtId="0" fontId="19" fillId="25" borderId="0" xfId="0" applyFont="1" applyFill="1" applyBorder="1" applyAlignment="1">
      <alignment horizontal="right"/>
    </xf>
    <xf numFmtId="0" fontId="14" fillId="25" borderId="11" xfId="0" applyFont="1" applyFill="1" applyBorder="1" applyAlignment="1">
      <alignment horizontal="center"/>
    </xf>
    <xf numFmtId="0" fontId="8" fillId="25" borderId="0" xfId="0" applyFont="1" applyFill="1" applyBorder="1"/>
    <xf numFmtId="0" fontId="13" fillId="25" borderId="0" xfId="0" applyFont="1" applyFill="1" applyBorder="1"/>
    <xf numFmtId="0" fontId="27" fillId="26" borderId="0" xfId="62" applyFont="1" applyFill="1" applyBorder="1"/>
    <xf numFmtId="3" fontId="15" fillId="26" borderId="0" xfId="62" applyNumberFormat="1" applyFont="1" applyFill="1" applyBorder="1" applyAlignment="1">
      <alignment horizontal="right" indent="2"/>
    </xf>
    <xf numFmtId="0" fontId="59" fillId="26" borderId="0" xfId="62" applyFont="1" applyFill="1" applyBorder="1" applyAlignment="1"/>
    <xf numFmtId="0" fontId="16" fillId="26" borderId="0" xfId="62" applyFont="1" applyFill="1" applyBorder="1"/>
    <xf numFmtId="0" fontId="15" fillId="26" borderId="0" xfId="0" applyFont="1" applyFill="1" applyBorder="1" applyAlignment="1">
      <alignment horizontal="left"/>
    </xf>
    <xf numFmtId="0" fontId="19" fillId="26" borderId="0" xfId="70" applyFont="1" applyFill="1" applyBorder="1" applyAlignment="1">
      <alignment horizontal="left"/>
    </xf>
    <xf numFmtId="0" fontId="73" fillId="25" borderId="0" xfId="70" applyFont="1" applyFill="1" applyBorder="1" applyAlignment="1"/>
    <xf numFmtId="167" fontId="33" fillId="0" borderId="0" xfId="70" applyNumberFormat="1" applyFont="1" applyBorder="1" applyAlignment="1">
      <alignment vertical="center"/>
    </xf>
    <xf numFmtId="0" fontId="73" fillId="25" borderId="20" xfId="70" applyFont="1" applyFill="1" applyBorder="1" applyAlignment="1">
      <alignment horizontal="left" indent="1"/>
    </xf>
    <xf numFmtId="0" fontId="5" fillId="44" borderId="0" xfId="70" applyFill="1" applyBorder="1"/>
    <xf numFmtId="0" fontId="15" fillId="44" borderId="0" xfId="70" applyFont="1" applyFill="1" applyBorder="1"/>
    <xf numFmtId="164" fontId="15" fillId="45" borderId="0" xfId="40" applyNumberFormat="1" applyFont="1" applyFill="1" applyBorder="1" applyAlignment="1">
      <alignment horizontal="center" wrapText="1"/>
    </xf>
    <xf numFmtId="0" fontId="8" fillId="44" borderId="0" xfId="70" applyFont="1" applyFill="1" applyBorder="1"/>
    <xf numFmtId="0" fontId="5" fillId="35" borderId="0" xfId="70" applyFill="1" applyBorder="1"/>
    <xf numFmtId="164" fontId="5" fillId="35" borderId="0" xfId="70" applyNumberFormat="1" applyFill="1" applyBorder="1"/>
    <xf numFmtId="0" fontId="19" fillId="35" borderId="0" xfId="70" applyFont="1" applyFill="1" applyBorder="1" applyAlignment="1">
      <alignment horizontal="right"/>
    </xf>
    <xf numFmtId="0" fontId="8" fillId="35" borderId="0" xfId="70" applyFont="1" applyFill="1" applyBorder="1"/>
    <xf numFmtId="0" fontId="107" fillId="0" borderId="0" xfId="70" applyFont="1" applyBorder="1" applyAlignment="1">
      <alignment vertical="center"/>
    </xf>
    <xf numFmtId="0" fontId="107" fillId="0" borderId="0" xfId="70" applyFont="1" applyBorder="1"/>
    <xf numFmtId="0" fontId="108" fillId="0" borderId="0" xfId="70" applyFont="1" applyBorder="1" applyAlignment="1">
      <alignment wrapText="1"/>
    </xf>
    <xf numFmtId="0" fontId="107" fillId="0" borderId="0" xfId="70" applyFont="1"/>
    <xf numFmtId="167" fontId="107" fillId="0" borderId="0" xfId="70" applyNumberFormat="1" applyFont="1" applyBorder="1" applyAlignment="1">
      <alignment vertical="center"/>
    </xf>
    <xf numFmtId="165" fontId="107" fillId="0" borderId="0" xfId="70" applyNumberFormat="1" applyFont="1" applyBorder="1" applyAlignment="1">
      <alignment vertical="center"/>
    </xf>
    <xf numFmtId="0" fontId="5" fillId="0" borderId="0" xfId="70" applyFill="1" applyAlignment="1">
      <alignment vertical="center"/>
    </xf>
    <xf numFmtId="0" fontId="5" fillId="0" borderId="20" xfId="70" applyFill="1" applyBorder="1" applyAlignment="1">
      <alignment vertical="center"/>
    </xf>
    <xf numFmtId="0" fontId="5" fillId="0" borderId="0" xfId="70" applyFill="1" applyBorder="1" applyAlignment="1">
      <alignment vertical="center"/>
    </xf>
    <xf numFmtId="0" fontId="107" fillId="0" borderId="0" xfId="70" applyFont="1" applyFill="1" applyBorder="1" applyAlignment="1">
      <alignment vertical="center"/>
    </xf>
    <xf numFmtId="0" fontId="5" fillId="26" borderId="0" xfId="70" applyFill="1" applyAlignment="1">
      <alignment vertical="center"/>
    </xf>
    <xf numFmtId="0" fontId="14" fillId="26" borderId="11" xfId="62" applyFont="1" applyFill="1" applyBorder="1" applyAlignment="1">
      <alignment horizontal="center" vertical="center"/>
    </xf>
    <xf numFmtId="0" fontId="33" fillId="0" borderId="0" xfId="70" applyFont="1" applyFill="1"/>
    <xf numFmtId="0" fontId="109" fillId="46" borderId="0" xfId="70" applyFont="1" applyFill="1" applyBorder="1"/>
    <xf numFmtId="0" fontId="109" fillId="46" borderId="0" xfId="70" applyFont="1" applyFill="1" applyBorder="1" applyAlignment="1">
      <alignment vertical="center"/>
    </xf>
    <xf numFmtId="167" fontId="73" fillId="26" borderId="0" xfId="59" applyNumberFormat="1" applyFont="1" applyFill="1" applyBorder="1" applyAlignment="1">
      <alignment horizontal="right"/>
    </xf>
    <xf numFmtId="167" fontId="15" fillId="26" borderId="0" xfId="59" applyNumberFormat="1" applyFont="1" applyFill="1" applyBorder="1" applyAlignment="1">
      <alignment horizontal="right"/>
    </xf>
    <xf numFmtId="167" fontId="15" fillId="26" borderId="0" xfId="59" applyNumberFormat="1" applyFont="1" applyFill="1" applyBorder="1" applyAlignment="1">
      <alignment horizontal="right" indent="1"/>
    </xf>
    <xf numFmtId="0" fontId="14" fillId="25" borderId="11" xfId="70" applyFont="1" applyFill="1" applyBorder="1" applyAlignment="1">
      <alignment horizontal="center"/>
    </xf>
    <xf numFmtId="2" fontId="12" fillId="26" borderId="0" xfId="62" applyNumberFormat="1" applyFont="1" applyFill="1" applyBorder="1" applyAlignment="1">
      <alignment horizontal="left" indent="1"/>
    </xf>
    <xf numFmtId="0" fontId="19" fillId="25" borderId="0" xfId="70" applyFont="1" applyFill="1" applyBorder="1" applyAlignment="1">
      <alignment horizontal="right"/>
    </xf>
    <xf numFmtId="0" fontId="5" fillId="25" borderId="20" xfId="70" applyFill="1" applyBorder="1" applyAlignment="1"/>
    <xf numFmtId="0" fontId="15" fillId="24" borderId="0" xfId="61" applyFont="1" applyFill="1" applyBorder="1" applyAlignment="1">
      <alignment horizontal="left"/>
    </xf>
    <xf numFmtId="0" fontId="97" fillId="27" borderId="0" xfId="61" applyFont="1" applyFill="1" applyBorder="1" applyAlignment="1">
      <alignment horizontal="left"/>
    </xf>
    <xf numFmtId="0" fontId="15" fillId="24" borderId="0" xfId="61" applyFont="1" applyFill="1" applyBorder="1" applyAlignment="1"/>
    <xf numFmtId="0" fontId="14" fillId="24" borderId="0" xfId="40" applyFont="1" applyFill="1" applyBorder="1" applyAlignment="1" applyProtection="1">
      <alignment horizontal="left" indent="1"/>
    </xf>
    <xf numFmtId="0" fontId="19" fillId="24" borderId="0" xfId="40" applyFont="1" applyFill="1" applyBorder="1" applyAlignment="1" applyProtection="1">
      <alignment horizontal="left" indent="1"/>
    </xf>
    <xf numFmtId="168" fontId="15" fillId="24" borderId="0" xfId="40" applyNumberFormat="1" applyFont="1" applyFill="1" applyBorder="1" applyAlignment="1" applyProtection="1">
      <alignment horizontal="right" wrapText="1"/>
    </xf>
    <xf numFmtId="0" fontId="14" fillId="24" borderId="0" xfId="40" applyFont="1" applyFill="1" applyBorder="1" applyProtection="1"/>
    <xf numFmtId="0" fontId="15" fillId="24" borderId="0" xfId="40" applyFont="1" applyFill="1" applyBorder="1" applyProtection="1"/>
    <xf numFmtId="0" fontId="73" fillId="24" borderId="0" xfId="40" applyFont="1" applyFill="1" applyBorder="1" applyProtection="1"/>
    <xf numFmtId="0" fontId="14" fillId="24" borderId="0" xfId="40" applyFont="1" applyFill="1" applyBorder="1" applyAlignment="1" applyProtection="1">
      <alignment horizontal="left"/>
    </xf>
    <xf numFmtId="0" fontId="73" fillId="44" borderId="0" xfId="70" applyFont="1" applyFill="1" applyBorder="1" applyAlignment="1">
      <alignment horizontal="right"/>
    </xf>
    <xf numFmtId="167" fontId="73" fillId="25" borderId="0" xfId="59" applyNumberFormat="1" applyFont="1" applyFill="1" applyBorder="1" applyAlignment="1">
      <alignment horizontal="right" indent="1"/>
    </xf>
    <xf numFmtId="170" fontId="14" fillId="25" borderId="11" xfId="70" applyNumberFormat="1" applyFont="1" applyFill="1" applyBorder="1" applyAlignment="1">
      <alignment horizontal="center"/>
    </xf>
    <xf numFmtId="171" fontId="19" fillId="26" borderId="0" xfId="40" applyNumberFormat="1" applyFont="1" applyFill="1" applyBorder="1" applyAlignment="1">
      <alignment horizontal="right" wrapText="1"/>
    </xf>
    <xf numFmtId="171" fontId="19" fillId="25" borderId="0" xfId="40" applyNumberFormat="1" applyFont="1" applyFill="1" applyBorder="1" applyAlignment="1">
      <alignment horizontal="right" wrapText="1"/>
    </xf>
    <xf numFmtId="0" fontId="14" fillId="25" borderId="11" xfId="70" applyFont="1" applyFill="1" applyBorder="1" applyAlignment="1" applyProtection="1">
      <alignment horizontal="center"/>
    </xf>
    <xf numFmtId="0" fontId="14" fillId="25" borderId="12" xfId="70" applyFont="1" applyFill="1" applyBorder="1" applyAlignment="1" applyProtection="1">
      <alignment horizontal="center"/>
    </xf>
    <xf numFmtId="165" fontId="15" fillId="27" borderId="0" xfId="40" applyNumberFormat="1" applyFont="1" applyFill="1" applyBorder="1" applyAlignment="1">
      <alignment horizontal="right" wrapText="1" indent="1"/>
    </xf>
    <xf numFmtId="0" fontId="50" fillId="25" borderId="0" xfId="70" applyFont="1" applyFill="1" applyAlignment="1"/>
    <xf numFmtId="0" fontId="50" fillId="0" borderId="0" xfId="70" applyFont="1" applyBorder="1" applyAlignment="1"/>
    <xf numFmtId="0" fontId="87" fillId="25" borderId="0" xfId="70" applyFont="1" applyFill="1" applyBorder="1" applyAlignment="1">
      <alignment horizontal="left"/>
    </xf>
    <xf numFmtId="0" fontId="8" fillId="25" borderId="0" xfId="70" applyFont="1" applyFill="1" applyBorder="1" applyAlignment="1"/>
    <xf numFmtId="0" fontId="50" fillId="0" borderId="0" xfId="70" applyFont="1" applyAlignment="1"/>
    <xf numFmtId="167" fontId="6" fillId="26" borderId="0" xfId="70" applyNumberFormat="1" applyFont="1" applyFill="1" applyBorder="1" applyAlignment="1">
      <alignment horizontal="right" indent="3"/>
    </xf>
    <xf numFmtId="167" fontId="97" fillId="26" borderId="0" xfId="70" applyNumberFormat="1" applyFont="1" applyFill="1" applyBorder="1" applyAlignment="1">
      <alignment horizontal="right" indent="3"/>
    </xf>
    <xf numFmtId="0" fontId="113" fillId="25" borderId="0" xfId="70" applyFont="1" applyFill="1" applyBorder="1" applyAlignment="1">
      <alignment horizontal="left" vertical="center"/>
    </xf>
    <xf numFmtId="0" fontId="0" fillId="25" borderId="22" xfId="51" applyFont="1" applyFill="1" applyBorder="1"/>
    <xf numFmtId="3" fontId="33" fillId="0" borderId="0" xfId="70" applyNumberFormat="1" applyFont="1" applyBorder="1" applyAlignment="1">
      <alignment vertical="center"/>
    </xf>
    <xf numFmtId="165" fontId="33" fillId="0" borderId="0" xfId="70" applyNumberFormat="1" applyFont="1" applyBorder="1" applyAlignment="1">
      <alignment vertical="center"/>
    </xf>
    <xf numFmtId="0" fontId="15" fillId="0" borderId="0" xfId="0" applyFont="1" applyAlignment="1">
      <alignment readingOrder="2"/>
    </xf>
    <xf numFmtId="0" fontId="15" fillId="24" borderId="0" xfId="40" applyFont="1" applyFill="1" applyBorder="1"/>
    <xf numFmtId="0" fontId="15" fillId="36" borderId="0" xfId="62" applyFont="1" applyFill="1" applyAlignment="1">
      <alignment vertical="center" wrapText="1"/>
    </xf>
    <xf numFmtId="0" fontId="93" fillId="38" borderId="0" xfId="62" applyFont="1" applyFill="1" applyBorder="1" applyAlignment="1">
      <alignment vertical="center"/>
    </xf>
    <xf numFmtId="0" fontId="6" fillId="36" borderId="0" xfId="62" applyFont="1" applyFill="1" applyAlignment="1">
      <alignment horizontal="left" vertical="center"/>
    </xf>
    <xf numFmtId="0" fontId="13" fillId="36" borderId="0" xfId="62" applyFont="1" applyFill="1" applyBorder="1" applyAlignment="1">
      <alignment horizontal="right" vertical="top" wrapText="1"/>
    </xf>
    <xf numFmtId="0" fontId="12" fillId="32" borderId="0" xfId="62" applyFont="1" applyFill="1" applyBorder="1" applyAlignment="1">
      <alignment horizontal="right"/>
    </xf>
    <xf numFmtId="0" fontId="13" fillId="36" borderId="38" xfId="62" applyFont="1" applyFill="1" applyBorder="1" applyAlignment="1">
      <alignment horizontal="right" vertical="top" wrapText="1"/>
    </xf>
    <xf numFmtId="0" fontId="14" fillId="36" borderId="0" xfId="62" applyFont="1" applyFill="1" applyBorder="1" applyAlignment="1">
      <alignment horizontal="right" vertical="center"/>
    </xf>
    <xf numFmtId="0" fontId="15" fillId="36" borderId="0" xfId="62" applyFont="1" applyFill="1" applyBorder="1" applyAlignment="1">
      <alignment horizontal="right" vertical="center" wrapText="1"/>
    </xf>
    <xf numFmtId="0" fontId="14" fillId="36" borderId="0" xfId="62" applyFont="1" applyFill="1" applyBorder="1" applyAlignment="1">
      <alignment horizontal="right" vertical="center" wrapText="1"/>
    </xf>
    <xf numFmtId="0" fontId="15" fillId="36" borderId="0" xfId="62" applyFont="1" applyFill="1" applyBorder="1" applyAlignment="1">
      <alignment horizontal="right" vertical="top" wrapText="1"/>
    </xf>
    <xf numFmtId="0" fontId="15" fillId="36" borderId="0" xfId="62" applyFont="1" applyFill="1" applyBorder="1" applyAlignment="1">
      <alignment horizontal="right" vertical="center"/>
    </xf>
    <xf numFmtId="0" fontId="15" fillId="36" borderId="0" xfId="62" applyFont="1" applyFill="1" applyBorder="1" applyAlignment="1">
      <alignment horizontal="right"/>
    </xf>
    <xf numFmtId="0" fontId="15" fillId="36" borderId="0" xfId="62" applyFont="1" applyFill="1" applyBorder="1" applyAlignment="1">
      <alignment horizontal="right" wrapText="1"/>
    </xf>
    <xf numFmtId="0" fontId="15" fillId="36" borderId="38" xfId="62" applyFont="1" applyFill="1" applyBorder="1" applyAlignment="1">
      <alignment horizontal="right"/>
    </xf>
    <xf numFmtId="0" fontId="5" fillId="36" borderId="0" xfId="62" applyFill="1" applyBorder="1" applyAlignment="1">
      <alignment horizontal="right" vertical="center"/>
    </xf>
    <xf numFmtId="0" fontId="5" fillId="36" borderId="0" xfId="62" applyFill="1" applyBorder="1" applyAlignment="1">
      <alignment horizontal="right"/>
    </xf>
    <xf numFmtId="164" fontId="5" fillId="0" borderId="0" xfId="70" applyNumberFormat="1" applyFill="1"/>
    <xf numFmtId="0" fontId="59" fillId="0" borderId="0" xfId="70" applyFont="1" applyFill="1"/>
    <xf numFmtId="166" fontId="5" fillId="0" borderId="0" xfId="70" applyNumberFormat="1" applyFill="1"/>
    <xf numFmtId="0" fontId="19" fillId="27" borderId="0" xfId="40" applyFont="1" applyFill="1" applyBorder="1" applyAlignment="1"/>
    <xf numFmtId="0" fontId="19" fillId="24" borderId="19" xfId="61" applyFont="1" applyFill="1" applyBorder="1" applyAlignment="1">
      <alignment horizontal="left" wrapText="1"/>
    </xf>
    <xf numFmtId="0" fontId="14" fillId="26" borderId="12" xfId="70" applyFont="1" applyFill="1" applyBorder="1" applyAlignment="1">
      <alignment horizontal="center"/>
    </xf>
    <xf numFmtId="0" fontId="14" fillId="25" borderId="12" xfId="51" applyFont="1" applyFill="1" applyBorder="1" applyAlignment="1">
      <alignment horizontal="center" vertical="center"/>
    </xf>
    <xf numFmtId="0" fontId="5" fillId="26" borderId="0" xfId="52" applyFill="1" applyBorder="1"/>
    <xf numFmtId="0" fontId="14" fillId="25" borderId="0" xfId="52" applyFont="1" applyFill="1" applyBorder="1" applyAlignment="1">
      <alignment horizontal="left"/>
    </xf>
    <xf numFmtId="0" fontId="98" fillId="25" borderId="0" xfId="52" applyFont="1" applyFill="1" applyBorder="1" applyAlignment="1">
      <alignment horizontal="left"/>
    </xf>
    <xf numFmtId="0" fontId="14" fillId="25" borderId="0" xfId="51" applyFont="1" applyFill="1" applyBorder="1" applyAlignment="1">
      <alignment horizontal="right"/>
    </xf>
    <xf numFmtId="0" fontId="0" fillId="26" borderId="22" xfId="51" applyFont="1" applyFill="1" applyBorder="1"/>
    <xf numFmtId="0" fontId="12" fillId="25" borderId="22" xfId="51" applyFont="1" applyFill="1" applyBorder="1" applyAlignment="1">
      <alignment horizontal="left"/>
    </xf>
    <xf numFmtId="0" fontId="44" fillId="25" borderId="22" xfId="51" applyFont="1" applyFill="1" applyBorder="1" applyAlignment="1">
      <alignment horizontal="left"/>
    </xf>
    <xf numFmtId="0" fontId="0" fillId="0" borderId="22" xfId="51" applyFont="1" applyBorder="1"/>
    <xf numFmtId="0" fontId="19" fillId="0" borderId="0" xfId="51" applyFont="1" applyBorder="1" applyAlignment="1">
      <alignment vertical="top"/>
    </xf>
    <xf numFmtId="0" fontId="8" fillId="25" borderId="0" xfId="51" applyFont="1" applyFill="1" applyBorder="1"/>
    <xf numFmtId="0" fontId="14" fillId="25" borderId="11" xfId="51" applyFont="1" applyFill="1" applyBorder="1" applyAlignment="1">
      <alignment horizontal="center" vertical="center"/>
    </xf>
    <xf numFmtId="0" fontId="14" fillId="25" borderId="0" xfId="51" applyFont="1" applyFill="1" applyBorder="1" applyAlignment="1">
      <alignment horizontal="center" vertical="center"/>
    </xf>
    <xf numFmtId="49" fontId="14" fillId="25" borderId="0" xfId="51" applyNumberFormat="1" applyFont="1" applyFill="1" applyBorder="1" applyAlignment="1">
      <alignment horizontal="center" vertical="center" wrapText="1"/>
    </xf>
    <xf numFmtId="0" fontId="12" fillId="26" borderId="0" xfId="51" applyFont="1" applyFill="1" applyBorder="1" applyAlignment="1">
      <alignment horizontal="center"/>
    </xf>
    <xf numFmtId="0" fontId="19" fillId="25" borderId="0" xfId="51" applyFont="1" applyFill="1" applyBorder="1" applyAlignment="1">
      <alignment horizontal="center"/>
    </xf>
    <xf numFmtId="1" fontId="19" fillId="25" borderId="10" xfId="51" applyNumberFormat="1" applyFont="1" applyFill="1" applyBorder="1" applyAlignment="1">
      <alignment horizontal="center"/>
    </xf>
    <xf numFmtId="3" fontId="19" fillId="24" borderId="0" xfId="61" applyNumberFormat="1" applyFont="1" applyFill="1" applyBorder="1" applyAlignment="1">
      <alignment horizontal="center" wrapText="1"/>
    </xf>
    <xf numFmtId="0" fontId="12" fillId="25" borderId="19" xfId="51" applyFont="1" applyFill="1" applyBorder="1" applyAlignment="1">
      <alignment horizontal="center"/>
    </xf>
    <xf numFmtId="0" fontId="12" fillId="25" borderId="0" xfId="51" applyFont="1" applyFill="1" applyAlignment="1">
      <alignment horizontal="center"/>
    </xf>
    <xf numFmtId="0" fontId="12" fillId="0" borderId="0" xfId="51" applyFont="1" applyAlignment="1">
      <alignment horizontal="center"/>
    </xf>
    <xf numFmtId="165" fontId="15" fillId="27" borderId="0" xfId="61" applyNumberFormat="1" applyFont="1" applyFill="1" applyBorder="1" applyAlignment="1">
      <alignment horizontal="center" wrapText="1"/>
    </xf>
    <xf numFmtId="165" fontId="14" fillId="27" borderId="0" xfId="61" applyNumberFormat="1" applyFont="1" applyFill="1" applyBorder="1" applyAlignment="1">
      <alignment horizontal="center" wrapText="1"/>
    </xf>
    <xf numFmtId="0" fontId="14" fillId="40" borderId="0" xfId="61" applyFont="1" applyFill="1" applyBorder="1" applyAlignment="1">
      <alignment horizontal="left"/>
    </xf>
    <xf numFmtId="167" fontId="11" fillId="35" borderId="0" xfId="70" applyNumberFormat="1" applyFont="1" applyFill="1" applyBorder="1" applyAlignment="1">
      <alignment horizontal="right" indent="3"/>
    </xf>
    <xf numFmtId="4" fontId="14" fillId="40" borderId="0" xfId="61" applyNumberFormat="1" applyFont="1" applyFill="1" applyBorder="1" applyAlignment="1">
      <alignment horizontal="right" wrapText="1" indent="4"/>
    </xf>
    <xf numFmtId="4" fontId="97" fillId="27" borderId="0" xfId="61" applyNumberFormat="1" applyFont="1" applyFill="1" applyBorder="1" applyAlignment="1">
      <alignment horizontal="right" wrapText="1" indent="4"/>
    </xf>
    <xf numFmtId="165" fontId="114" fillId="27" borderId="0" xfId="61" applyNumberFormat="1" applyFont="1" applyFill="1" applyBorder="1" applyAlignment="1">
      <alignment horizontal="center" wrapText="1"/>
    </xf>
    <xf numFmtId="165" fontId="59" fillId="0" borderId="0" xfId="70" applyNumberFormat="1" applyFont="1" applyFill="1"/>
    <xf numFmtId="0" fontId="14" fillId="25" borderId="52" xfId="70" applyFont="1" applyFill="1" applyBorder="1" applyAlignment="1">
      <alignment horizontal="center"/>
    </xf>
    <xf numFmtId="0" fontId="14" fillId="25" borderId="11" xfId="70" applyFont="1" applyFill="1" applyBorder="1" applyAlignment="1">
      <alignment horizontal="center"/>
    </xf>
    <xf numFmtId="0" fontId="44" fillId="0" borderId="0" xfId="70" applyFont="1" applyProtection="1">
      <protection locked="0"/>
    </xf>
    <xf numFmtId="0" fontId="11" fillId="24" borderId="0" xfId="66" applyFont="1" applyFill="1" applyBorder="1" applyAlignment="1">
      <alignment horizontal="left" vertical="center"/>
    </xf>
    <xf numFmtId="0" fontId="46" fillId="25" borderId="0" xfId="63" applyFont="1" applyFill="1" applyBorder="1" applyAlignment="1">
      <alignment horizontal="left" vertical="center" wrapText="1"/>
    </xf>
    <xf numFmtId="0" fontId="15" fillId="25" borderId="0" xfId="70" applyFont="1" applyFill="1" applyBorder="1" applyAlignment="1">
      <alignment vertical="center"/>
    </xf>
    <xf numFmtId="4" fontId="6" fillId="25" borderId="0" xfId="63" applyNumberFormat="1" applyFont="1" applyFill="1" applyBorder="1" applyAlignment="1">
      <alignment horizontal="left" vertical="center" wrapText="1"/>
    </xf>
    <xf numFmtId="0" fontId="6" fillId="26" borderId="0" xfId="70" applyFont="1" applyFill="1" applyBorder="1" applyAlignment="1">
      <alignment vertical="center" wrapText="1"/>
    </xf>
    <xf numFmtId="0" fontId="6" fillId="25" borderId="0" xfId="70" applyFont="1" applyFill="1" applyBorder="1" applyAlignment="1">
      <alignment vertical="center" wrapText="1"/>
    </xf>
    <xf numFmtId="0" fontId="44" fillId="25" borderId="0" xfId="70" applyFont="1" applyFill="1" applyAlignment="1">
      <alignment vertical="center"/>
    </xf>
    <xf numFmtId="0" fontId="44" fillId="25" borderId="20" xfId="70" applyFont="1" applyFill="1" applyBorder="1" applyAlignment="1">
      <alignment vertical="center"/>
    </xf>
    <xf numFmtId="0" fontId="11" fillId="25" borderId="0" xfId="63" applyFont="1" applyFill="1" applyBorder="1" applyAlignment="1">
      <alignment horizontal="left" vertical="center" wrapText="1"/>
    </xf>
    <xf numFmtId="0" fontId="44" fillId="0" borderId="0" xfId="70" applyFont="1" applyAlignment="1">
      <alignment vertical="center"/>
    </xf>
    <xf numFmtId="0" fontId="11" fillId="24" borderId="0" xfId="40" applyFont="1" applyFill="1" applyBorder="1" applyAlignment="1">
      <alignment horizontal="left" vertical="center"/>
    </xf>
    <xf numFmtId="0" fontId="6" fillId="25" borderId="0" xfId="70" applyFont="1" applyFill="1" applyAlignment="1">
      <alignment vertical="center"/>
    </xf>
    <xf numFmtId="0" fontId="6" fillId="25" borderId="20" xfId="70" applyFont="1" applyFill="1" applyBorder="1" applyAlignment="1">
      <alignment vertical="center"/>
    </xf>
    <xf numFmtId="0" fontId="6" fillId="25" borderId="0" xfId="70" applyFont="1" applyFill="1" applyBorder="1" applyAlignment="1">
      <alignment vertical="center"/>
    </xf>
    <xf numFmtId="0" fontId="6" fillId="0" borderId="0" xfId="70" applyFont="1" applyAlignment="1">
      <alignment vertical="center"/>
    </xf>
    <xf numFmtId="0" fontId="11" fillId="27" borderId="0" xfId="40" applyFont="1" applyFill="1" applyBorder="1" applyAlignment="1">
      <alignment vertical="center"/>
    </xf>
    <xf numFmtId="4" fontId="6" fillId="26" borderId="0" xfId="63" applyNumberFormat="1" applyFont="1" applyFill="1" applyBorder="1" applyAlignment="1">
      <alignment horizontal="left" vertical="center" wrapText="1"/>
    </xf>
    <xf numFmtId="0" fontId="11" fillId="27" borderId="0" xfId="66" applyFont="1" applyFill="1" applyBorder="1" applyAlignment="1">
      <alignment horizontal="left" vertical="center"/>
    </xf>
    <xf numFmtId="0" fontId="6" fillId="26" borderId="0" xfId="70" applyFont="1" applyFill="1" applyAlignment="1">
      <alignment vertical="center" wrapText="1"/>
    </xf>
    <xf numFmtId="0" fontId="6" fillId="26" borderId="0" xfId="63" applyFont="1" applyFill="1" applyBorder="1" applyAlignment="1">
      <alignment horizontal="left" vertical="center" wrapText="1"/>
    </xf>
    <xf numFmtId="0" fontId="6" fillId="26" borderId="0" xfId="70" quotePrefix="1" applyFont="1" applyFill="1" applyBorder="1" applyAlignment="1">
      <alignment vertical="center" wrapText="1"/>
    </xf>
    <xf numFmtId="0" fontId="6" fillId="25" borderId="0" xfId="70" quotePrefix="1" applyFont="1" applyFill="1" applyBorder="1" applyAlignment="1">
      <alignment vertical="center" wrapText="1"/>
    </xf>
    <xf numFmtId="0" fontId="15" fillId="40" borderId="0" xfId="61" applyFont="1" applyFill="1" applyBorder="1" applyAlignment="1">
      <alignment horizontal="left" indent="1"/>
    </xf>
    <xf numFmtId="3" fontId="19" fillId="40" borderId="0" xfId="61" applyNumberFormat="1" applyFont="1" applyFill="1" applyBorder="1" applyAlignment="1">
      <alignment horizontal="center" wrapText="1"/>
    </xf>
    <xf numFmtId="0" fontId="15" fillId="40" borderId="0" xfId="61" applyFont="1" applyFill="1" applyBorder="1" applyAlignment="1"/>
    <xf numFmtId="0" fontId="44" fillId="25" borderId="0" xfId="70" applyFont="1" applyFill="1" applyProtection="1">
      <protection locked="0"/>
    </xf>
    <xf numFmtId="0" fontId="14" fillId="26" borderId="63" xfId="70" applyFont="1" applyFill="1" applyBorder="1" applyAlignment="1"/>
    <xf numFmtId="0" fontId="5" fillId="26" borderId="0" xfId="62" applyFill="1"/>
    <xf numFmtId="0" fontId="48" fillId="26" borderId="0" xfId="62" applyFont="1" applyFill="1"/>
    <xf numFmtId="0" fontId="44" fillId="25" borderId="19" xfId="70" applyFont="1" applyFill="1" applyBorder="1" applyProtection="1">
      <protection locked="0"/>
    </xf>
    <xf numFmtId="0" fontId="44" fillId="25" borderId="0" xfId="70" applyFont="1" applyFill="1" applyBorder="1" applyProtection="1">
      <protection locked="0"/>
    </xf>
    <xf numFmtId="0" fontId="19" fillId="24" borderId="0" xfId="40" applyFont="1" applyFill="1" applyBorder="1" applyProtection="1">
      <protection locked="0"/>
    </xf>
    <xf numFmtId="0" fontId="15" fillId="24" borderId="0" xfId="40" applyFont="1" applyFill="1" applyBorder="1" applyProtection="1">
      <protection locked="0"/>
    </xf>
    <xf numFmtId="167" fontId="15" fillId="25" borderId="0" xfId="70" applyNumberFormat="1" applyFont="1" applyFill="1" applyBorder="1" applyAlignment="1" applyProtection="1">
      <alignment horizontal="right"/>
      <protection locked="0"/>
    </xf>
    <xf numFmtId="0" fontId="9" fillId="25" borderId="0" xfId="70" applyFont="1" applyFill="1" applyBorder="1" applyProtection="1">
      <protection locked="0"/>
    </xf>
    <xf numFmtId="0" fontId="12" fillId="25" borderId="0" xfId="0" applyFont="1" applyFill="1" applyBorder="1" applyAlignment="1">
      <alignment horizontal="left" vertical="center"/>
    </xf>
    <xf numFmtId="49" fontId="53" fillId="37" borderId="0" xfId="40" applyNumberFormat="1" applyFont="1" applyFill="1" applyBorder="1" applyAlignment="1">
      <alignment horizontal="center" vertical="center" readingOrder="1"/>
    </xf>
    <xf numFmtId="2" fontId="45" fillId="26" borderId="0" xfId="70" applyNumberFormat="1" applyFont="1" applyFill="1" applyBorder="1" applyAlignment="1">
      <alignment horizontal="center"/>
    </xf>
    <xf numFmtId="0" fontId="14" fillId="25" borderId="0" xfId="0" applyFont="1" applyFill="1" applyBorder="1" applyAlignment="1">
      <alignment horizontal="center"/>
    </xf>
    <xf numFmtId="0" fontId="14" fillId="25" borderId="0" xfId="0" applyFont="1" applyFill="1" applyBorder="1" applyAlignment="1">
      <alignment horizontal="center"/>
    </xf>
    <xf numFmtId="0" fontId="83" fillId="26" borderId="0" xfId="62" applyFont="1" applyFill="1" applyBorder="1" applyAlignment="1">
      <alignment horizontal="center" vertical="center"/>
    </xf>
    <xf numFmtId="1" fontId="73" fillId="25" borderId="0" xfId="62" applyNumberFormat="1" applyFont="1" applyFill="1" applyBorder="1" applyAlignment="1">
      <alignment horizontal="right"/>
    </xf>
    <xf numFmtId="3" fontId="73" fillId="25" borderId="0" xfId="62" applyNumberFormat="1" applyFont="1" applyFill="1" applyBorder="1" applyAlignment="1">
      <alignment horizontal="right"/>
    </xf>
    <xf numFmtId="0" fontId="48" fillId="0" borderId="0" xfId="62" applyFont="1" applyFill="1" applyBorder="1"/>
    <xf numFmtId="0" fontId="59" fillId="0" borderId="0" xfId="62" applyFont="1" applyFill="1" applyBorder="1" applyAlignment="1"/>
    <xf numFmtId="0" fontId="48" fillId="26" borderId="0" xfId="62" applyFont="1" applyFill="1" applyBorder="1"/>
    <xf numFmtId="0" fontId="14" fillId="26" borderId="0" xfId="62" applyFont="1" applyFill="1" applyBorder="1" applyAlignment="1">
      <alignment horizontal="left" indent="1"/>
    </xf>
    <xf numFmtId="0" fontId="5" fillId="26" borderId="0" xfId="62" applyFill="1" applyBorder="1"/>
    <xf numFmtId="0" fontId="73" fillId="26" borderId="0" xfId="62" applyFont="1" applyFill="1" applyBorder="1" applyAlignment="1">
      <alignment horizontal="left"/>
    </xf>
    <xf numFmtId="3" fontId="43" fillId="26" borderId="0" xfId="62" applyNumberFormat="1" applyFont="1" applyFill="1" applyBorder="1" applyAlignment="1">
      <alignment horizontal="right"/>
    </xf>
    <xf numFmtId="0" fontId="32" fillId="26" borderId="0" xfId="40" applyFont="1" applyFill="1" applyBorder="1"/>
    <xf numFmtId="0" fontId="19" fillId="26" borderId="0" xfId="62" applyFont="1" applyFill="1" applyBorder="1" applyAlignment="1">
      <alignment horizontal="justify" wrapText="1"/>
    </xf>
    <xf numFmtId="0" fontId="62" fillId="26" borderId="0" xfId="62" applyFont="1" applyFill="1" applyBorder="1" applyAlignment="1">
      <alignment horizontal="left" vertical="center" indent="1"/>
    </xf>
    <xf numFmtId="0" fontId="60" fillId="26" borderId="0" xfId="62" applyFont="1" applyFill="1" applyBorder="1" applyAlignment="1">
      <alignment vertical="center"/>
    </xf>
    <xf numFmtId="0" fontId="59" fillId="26" borderId="0" xfId="62" applyFont="1" applyFill="1" applyBorder="1" applyAlignment="1">
      <alignment vertical="center"/>
    </xf>
    <xf numFmtId="1" fontId="14" fillId="26" borderId="0" xfId="40" applyNumberFormat="1" applyFont="1" applyFill="1" applyBorder="1" applyAlignment="1">
      <alignment horizontal="center" wrapText="1"/>
    </xf>
    <xf numFmtId="164" fontId="14" fillId="26" borderId="0" xfId="40" applyNumberFormat="1" applyFont="1" applyFill="1" applyBorder="1" applyAlignment="1">
      <alignment horizontal="right" wrapText="1" indent="2"/>
    </xf>
    <xf numFmtId="0" fontId="59" fillId="26" borderId="0" xfId="62" applyFont="1" applyFill="1" applyBorder="1"/>
    <xf numFmtId="1" fontId="73" fillId="25" borderId="0" xfId="62" applyNumberFormat="1" applyFont="1" applyFill="1" applyBorder="1" applyAlignment="1">
      <alignment horizontal="center"/>
    </xf>
    <xf numFmtId="3" fontId="73" fillId="25" borderId="0" xfId="62" applyNumberFormat="1" applyFont="1" applyFill="1" applyBorder="1" applyAlignment="1">
      <alignment horizontal="center"/>
    </xf>
    <xf numFmtId="3" fontId="14" fillId="25" borderId="0" xfId="62" applyNumberFormat="1" applyFont="1" applyFill="1" applyBorder="1" applyAlignment="1">
      <alignment horizontal="center"/>
    </xf>
    <xf numFmtId="0" fontId="14" fillId="26" borderId="0" xfId="0" applyFont="1" applyFill="1" applyBorder="1" applyAlignment="1">
      <alignment horizontal="center"/>
    </xf>
    <xf numFmtId="1" fontId="73" fillId="26" borderId="0" xfId="62" applyNumberFormat="1" applyFont="1" applyFill="1" applyBorder="1" applyAlignment="1">
      <alignment horizontal="right"/>
    </xf>
    <xf numFmtId="3" fontId="14" fillId="26" borderId="0" xfId="62" applyNumberFormat="1" applyFont="1" applyFill="1" applyBorder="1" applyAlignment="1">
      <alignment horizontal="right" indent="2"/>
    </xf>
    <xf numFmtId="3" fontId="73" fillId="26" borderId="0" xfId="62" applyNumberFormat="1" applyFont="1" applyFill="1" applyBorder="1" applyAlignment="1">
      <alignment horizontal="right"/>
    </xf>
    <xf numFmtId="3" fontId="14" fillId="26" borderId="0" xfId="62" applyNumberFormat="1" applyFont="1" applyFill="1" applyBorder="1" applyAlignment="1">
      <alignment horizontal="right"/>
    </xf>
    <xf numFmtId="1" fontId="14" fillId="26" borderId="64" xfId="0" applyNumberFormat="1" applyFont="1" applyFill="1" applyBorder="1" applyAlignment="1"/>
    <xf numFmtId="1" fontId="73" fillId="26" borderId="0" xfId="62" applyNumberFormat="1" applyFont="1" applyFill="1" applyBorder="1" applyAlignment="1"/>
    <xf numFmtId="3" fontId="73" fillId="26" borderId="0" xfId="62" applyNumberFormat="1" applyFont="1" applyFill="1" applyBorder="1" applyAlignment="1"/>
    <xf numFmtId="1" fontId="14" fillId="26" borderId="64" xfId="0" applyNumberFormat="1" applyFont="1" applyFill="1" applyBorder="1" applyAlignment="1">
      <alignment horizontal="center"/>
    </xf>
    <xf numFmtId="1" fontId="73" fillId="26" borderId="0" xfId="62" applyNumberFormat="1" applyFont="1" applyFill="1" applyBorder="1" applyAlignment="1">
      <alignment horizontal="center"/>
    </xf>
    <xf numFmtId="3" fontId="14" fillId="26" borderId="0" xfId="62" applyNumberFormat="1" applyFont="1" applyFill="1" applyBorder="1" applyAlignment="1">
      <alignment horizontal="center"/>
    </xf>
    <xf numFmtId="3" fontId="73" fillId="26" borderId="0" xfId="62" applyNumberFormat="1" applyFont="1" applyFill="1" applyBorder="1" applyAlignment="1">
      <alignment horizontal="center"/>
    </xf>
    <xf numFmtId="1" fontId="14" fillId="25" borderId="64" xfId="0" applyNumberFormat="1" applyFont="1" applyFill="1" applyBorder="1" applyAlignment="1">
      <alignment horizontal="center"/>
    </xf>
    <xf numFmtId="3" fontId="73" fillId="25" borderId="0" xfId="62" applyNumberFormat="1" applyFont="1" applyFill="1" applyBorder="1" applyAlignment="1"/>
    <xf numFmtId="1" fontId="14" fillId="25" borderId="64" xfId="0" applyNumberFormat="1" applyFont="1" applyFill="1" applyBorder="1" applyAlignment="1">
      <alignment horizontal="right"/>
    </xf>
    <xf numFmtId="0" fontId="14" fillId="25" borderId="0" xfId="0" applyFont="1" applyFill="1" applyBorder="1" applyAlignment="1">
      <alignment horizontal="right"/>
    </xf>
    <xf numFmtId="3" fontId="6" fillId="26" borderId="0" xfId="70" applyNumberFormat="1" applyFont="1" applyFill="1" applyBorder="1"/>
    <xf numFmtId="0" fontId="79" fillId="26" borderId="0" xfId="70" applyFont="1" applyFill="1" applyBorder="1" applyAlignment="1">
      <alignment horizontal="left" vertical="center"/>
    </xf>
    <xf numFmtId="3" fontId="15" fillId="26" borderId="0" xfId="70" applyNumberFormat="1" applyFont="1" applyFill="1" applyBorder="1" applyAlignment="1">
      <alignment horizontal="right"/>
    </xf>
    <xf numFmtId="0" fontId="19" fillId="25" borderId="65" xfId="62" applyFont="1" applyFill="1" applyBorder="1" applyAlignment="1">
      <alignment vertical="top"/>
    </xf>
    <xf numFmtId="0" fontId="78" fillId="26" borderId="66" xfId="0" applyFont="1" applyFill="1" applyBorder="1" applyAlignment="1">
      <alignment horizontal="left" vertical="center" wrapText="1"/>
    </xf>
    <xf numFmtId="0" fontId="78" fillId="26" borderId="0" xfId="0" applyFont="1" applyFill="1" applyBorder="1" applyAlignment="1">
      <alignment horizontal="left" vertical="center" wrapText="1"/>
    </xf>
    <xf numFmtId="1" fontId="14" fillId="26" borderId="64" xfId="0" applyNumberFormat="1" applyFont="1" applyFill="1" applyBorder="1" applyAlignment="1">
      <alignment horizontal="right"/>
    </xf>
    <xf numFmtId="0" fontId="14" fillId="26" borderId="0" xfId="0" applyFont="1" applyFill="1" applyBorder="1" applyAlignment="1">
      <alignment horizontal="right"/>
    </xf>
    <xf numFmtId="0" fontId="86" fillId="26" borderId="0" xfId="62" applyFont="1" applyFill="1" applyAlignment="1">
      <alignment horizontal="center"/>
    </xf>
    <xf numFmtId="0" fontId="73" fillId="26" borderId="0" xfId="62" applyFont="1" applyFill="1"/>
    <xf numFmtId="0" fontId="90" fillId="25" borderId="24" xfId="62" applyFont="1" applyFill="1" applyBorder="1" applyAlignment="1">
      <alignment horizontal="left" vertical="center" indent="1"/>
    </xf>
    <xf numFmtId="0" fontId="101" fillId="25" borderId="26" xfId="62" applyFont="1" applyFill="1" applyBorder="1" applyAlignment="1">
      <alignment vertical="center"/>
    </xf>
    <xf numFmtId="0" fontId="101" fillId="25" borderId="25" xfId="62" applyFont="1" applyFill="1" applyBorder="1" applyAlignment="1">
      <alignment vertical="center"/>
    </xf>
    <xf numFmtId="3" fontId="15" fillId="25" borderId="0" xfId="62" applyNumberFormat="1" applyFont="1" applyFill="1" applyBorder="1" applyAlignment="1">
      <alignment horizontal="center"/>
    </xf>
    <xf numFmtId="3" fontId="15" fillId="25" borderId="0" xfId="62" applyNumberFormat="1" applyFont="1" applyFill="1" applyBorder="1" applyAlignment="1">
      <alignment horizontal="right"/>
    </xf>
    <xf numFmtId="3" fontId="15" fillId="26" borderId="0" xfId="62" applyNumberFormat="1" applyFont="1" applyFill="1" applyBorder="1" applyAlignment="1"/>
    <xf numFmtId="3" fontId="15" fillId="26" borderId="0" xfId="62" applyNumberFormat="1" applyFont="1" applyFill="1" applyBorder="1" applyAlignment="1">
      <alignment horizontal="center"/>
    </xf>
    <xf numFmtId="3" fontId="15" fillId="26" borderId="0" xfId="62" applyNumberFormat="1" applyFont="1" applyFill="1" applyBorder="1" applyAlignment="1">
      <alignment horizontal="right"/>
    </xf>
    <xf numFmtId="3" fontId="15" fillId="25" borderId="0" xfId="62" applyNumberFormat="1" applyFont="1" applyFill="1" applyBorder="1" applyAlignment="1"/>
    <xf numFmtId="165" fontId="5" fillId="0" borderId="0" xfId="70" applyNumberFormat="1" applyFill="1"/>
    <xf numFmtId="0" fontId="14" fillId="26" borderId="11" xfId="0" applyFont="1" applyFill="1" applyBorder="1" applyAlignment="1">
      <alignment horizontal="center"/>
    </xf>
    <xf numFmtId="0" fontId="73" fillId="25" borderId="0" xfId="70" applyFont="1" applyFill="1" applyBorder="1" applyAlignment="1">
      <alignment horizontal="left"/>
    </xf>
    <xf numFmtId="0" fontId="15" fillId="25" borderId="0" xfId="70" applyNumberFormat="1" applyFont="1" applyFill="1" applyBorder="1" applyAlignment="1">
      <alignment horizontal="right"/>
    </xf>
    <xf numFmtId="0" fontId="14" fillId="25" borderId="0" xfId="70" applyFont="1" applyFill="1" applyBorder="1" applyAlignment="1">
      <alignment horizontal="left"/>
    </xf>
    <xf numFmtId="0" fontId="12" fillId="25" borderId="23" xfId="70" applyFont="1" applyFill="1" applyBorder="1" applyAlignment="1">
      <alignment horizontal="left"/>
    </xf>
    <xf numFmtId="0" fontId="12" fillId="25" borderId="22" xfId="70" applyFont="1" applyFill="1" applyBorder="1" applyAlignment="1">
      <alignment horizontal="left"/>
    </xf>
    <xf numFmtId="0" fontId="5" fillId="26" borderId="0" xfId="62" applyFill="1" applyBorder="1" applyAlignment="1">
      <alignment vertical="center"/>
    </xf>
    <xf numFmtId="0" fontId="5" fillId="25" borderId="19" xfId="62" applyFill="1" applyBorder="1" applyAlignment="1">
      <alignment vertical="center"/>
    </xf>
    <xf numFmtId="0" fontId="5" fillId="0" borderId="0" xfId="62" applyFill="1" applyBorder="1" applyAlignment="1">
      <alignment vertical="center"/>
    </xf>
    <xf numFmtId="0" fontId="59" fillId="25" borderId="0" xfId="62" applyFont="1" applyFill="1" applyAlignment="1">
      <alignment vertical="center"/>
    </xf>
    <xf numFmtId="0" fontId="14" fillId="25" borderId="0" xfId="62" applyFont="1" applyFill="1" applyBorder="1" applyAlignment="1">
      <alignment horizontal="left" vertical="center"/>
    </xf>
    <xf numFmtId="0" fontId="14" fillId="25" borderId="0" xfId="62" applyFont="1" applyFill="1" applyBorder="1" applyAlignment="1">
      <alignment horizontal="justify" vertical="center"/>
    </xf>
    <xf numFmtId="3" fontId="15" fillId="25" borderId="0" xfId="62" applyNumberFormat="1" applyFont="1" applyFill="1" applyBorder="1" applyAlignment="1">
      <alignment vertical="center"/>
    </xf>
    <xf numFmtId="0" fontId="14" fillId="25" borderId="0" xfId="62" applyFont="1" applyFill="1" applyBorder="1" applyAlignment="1">
      <alignment horizontal="left"/>
    </xf>
    <xf numFmtId="0" fontId="86" fillId="26" borderId="0" xfId="62" applyFont="1" applyFill="1" applyAlignment="1">
      <alignment horizontal="center" vertical="center"/>
    </xf>
    <xf numFmtId="3" fontId="15" fillId="25" borderId="0" xfId="62" applyNumberFormat="1" applyFont="1" applyFill="1" applyBorder="1" applyAlignment="1">
      <alignment horizontal="center" vertical="center"/>
    </xf>
    <xf numFmtId="3" fontId="15" fillId="25" borderId="0" xfId="62" applyNumberFormat="1" applyFont="1" applyFill="1" applyBorder="1" applyAlignment="1">
      <alignment horizontal="right" vertical="center"/>
    </xf>
    <xf numFmtId="3" fontId="15" fillId="26" borderId="0" xfId="62" applyNumberFormat="1" applyFont="1" applyFill="1" applyBorder="1" applyAlignment="1">
      <alignment vertical="center"/>
    </xf>
    <xf numFmtId="3" fontId="15" fillId="26" borderId="0" xfId="62" applyNumberFormat="1" applyFont="1" applyFill="1" applyBorder="1" applyAlignment="1">
      <alignment horizontal="center" vertical="center"/>
    </xf>
    <xf numFmtId="3" fontId="15" fillId="26" borderId="0" xfId="62" applyNumberFormat="1" applyFont="1" applyFill="1" applyBorder="1" applyAlignment="1">
      <alignment horizontal="right" vertical="center"/>
    </xf>
    <xf numFmtId="164" fontId="15" fillId="27" borderId="20" xfId="40" applyNumberFormat="1" applyFont="1" applyFill="1" applyBorder="1" applyAlignment="1">
      <alignment horizontal="center" readingOrder="1"/>
    </xf>
    <xf numFmtId="164" fontId="15" fillId="27" borderId="0" xfId="40" applyNumberFormat="1" applyFont="1" applyFill="1" applyBorder="1" applyAlignment="1">
      <alignment horizontal="center" readingOrder="1"/>
    </xf>
    <xf numFmtId="0" fontId="73" fillId="25" borderId="0" xfId="70" applyFont="1" applyFill="1" applyBorder="1" applyAlignment="1">
      <alignment horizontal="left"/>
    </xf>
    <xf numFmtId="0" fontId="73" fillId="26" borderId="0" xfId="70" applyFont="1" applyFill="1" applyBorder="1" applyAlignment="1">
      <alignment horizontal="left"/>
    </xf>
    <xf numFmtId="0" fontId="14" fillId="25" borderId="0" xfId="70" applyFont="1" applyFill="1" applyBorder="1" applyAlignment="1">
      <alignment horizontal="left"/>
    </xf>
    <xf numFmtId="0" fontId="12" fillId="25" borderId="22" xfId="70" applyFont="1" applyFill="1" applyBorder="1" applyAlignment="1">
      <alignment horizontal="left"/>
    </xf>
    <xf numFmtId="0" fontId="19" fillId="24" borderId="0" xfId="40" applyFont="1" applyFill="1" applyBorder="1" applyAlignment="1" applyProtection="1">
      <alignment horizontal="left"/>
    </xf>
    <xf numFmtId="0" fontId="19" fillId="26" borderId="0" xfId="70" applyFont="1" applyFill="1" applyBorder="1" applyAlignment="1">
      <alignment vertical="top"/>
    </xf>
    <xf numFmtId="49" fontId="14" fillId="25" borderId="12" xfId="62" applyNumberFormat="1" applyFont="1" applyFill="1" applyBorder="1" applyAlignment="1">
      <alignment horizontal="center" vertical="center" wrapText="1"/>
    </xf>
    <xf numFmtId="0" fontId="14" fillId="25" borderId="57" xfId="62" applyFont="1" applyFill="1" applyBorder="1" applyAlignment="1">
      <alignment horizontal="center"/>
    </xf>
    <xf numFmtId="0" fontId="14" fillId="25" borderId="0" xfId="70" applyFont="1" applyFill="1" applyBorder="1" applyAlignment="1">
      <alignment horizontal="left"/>
    </xf>
    <xf numFmtId="165" fontId="12" fillId="26" borderId="0" xfId="70" applyNumberFormat="1" applyFont="1" applyFill="1" applyBorder="1" applyAlignment="1">
      <alignment horizontal="center" vertical="center"/>
    </xf>
    <xf numFmtId="0" fontId="14" fillId="25" borderId="12" xfId="70" applyFont="1" applyFill="1" applyBorder="1" applyAlignment="1">
      <alignment horizontal="center"/>
    </xf>
    <xf numFmtId="0" fontId="50" fillId="25" borderId="0" xfId="70" applyFont="1" applyFill="1" applyAlignment="1">
      <alignment vertical="center"/>
    </xf>
    <xf numFmtId="0" fontId="50" fillId="25" borderId="20" xfId="70" applyFont="1" applyFill="1" applyBorder="1" applyAlignment="1">
      <alignment vertical="center"/>
    </xf>
    <xf numFmtId="0" fontId="9" fillId="25" borderId="0" xfId="70" applyFont="1" applyFill="1" applyBorder="1" applyAlignment="1">
      <alignment vertical="center"/>
    </xf>
    <xf numFmtId="0" fontId="50" fillId="25" borderId="0" xfId="70" applyFont="1" applyFill="1" applyBorder="1" applyAlignment="1">
      <alignment vertical="center"/>
    </xf>
    <xf numFmtId="0" fontId="50" fillId="0" borderId="0" xfId="70" applyFont="1" applyAlignment="1">
      <alignment vertical="center"/>
    </xf>
    <xf numFmtId="1" fontId="84" fillId="26" borderId="0" xfId="70" applyNumberFormat="1" applyFont="1" applyFill="1" applyBorder="1" applyAlignment="1">
      <alignment horizontal="right" vertical="center"/>
    </xf>
    <xf numFmtId="167" fontId="5" fillId="0" borderId="0" xfId="70" applyNumberFormat="1" applyFill="1"/>
    <xf numFmtId="0" fontId="16" fillId="0" borderId="0" xfId="70" applyFont="1" applyAlignment="1"/>
    <xf numFmtId="164" fontId="59" fillId="0" borderId="0" xfId="70" applyNumberFormat="1" applyFont="1" applyFill="1"/>
    <xf numFmtId="168" fontId="5" fillId="0" borderId="0" xfId="70" applyNumberFormat="1" applyFill="1"/>
    <xf numFmtId="0" fontId="5" fillId="0" borderId="0" xfId="219" applyFont="1"/>
    <xf numFmtId="0" fontId="8" fillId="25" borderId="0" xfId="0" applyFont="1" applyFill="1" applyBorder="1"/>
    <xf numFmtId="0" fontId="14" fillId="25" borderId="0" xfId="0" applyFont="1" applyFill="1" applyBorder="1" applyAlignment="1">
      <alignment horizontal="center"/>
    </xf>
    <xf numFmtId="0" fontId="56" fillId="26" borderId="0" xfId="62" applyFont="1" applyFill="1" applyBorder="1"/>
    <xf numFmtId="0" fontId="14" fillId="26" borderId="51" xfId="70" applyFont="1" applyFill="1" applyBorder="1" applyAlignment="1"/>
    <xf numFmtId="0" fontId="14" fillId="25" borderId="70" xfId="62" applyFont="1" applyFill="1" applyBorder="1" applyAlignment="1">
      <alignment horizontal="center"/>
    </xf>
    <xf numFmtId="167" fontId="15" fillId="27" borderId="70" xfId="40" applyNumberFormat="1" applyFont="1" applyFill="1" applyBorder="1" applyAlignment="1">
      <alignment horizontal="right" wrapText="1" indent="1"/>
    </xf>
    <xf numFmtId="167" fontId="73" fillId="26" borderId="0" xfId="62" applyNumberFormat="1" applyFont="1" applyFill="1" applyBorder="1" applyAlignment="1">
      <alignment horizontal="right" indent="1"/>
    </xf>
    <xf numFmtId="165" fontId="6" fillId="25" borderId="0" xfId="0" applyNumberFormat="1" applyFont="1" applyFill="1" applyBorder="1" applyAlignment="1">
      <alignment horizontal="right" indent="1"/>
    </xf>
    <xf numFmtId="167" fontId="73" fillId="27" borderId="71" xfId="40" applyNumberFormat="1" applyFont="1" applyFill="1" applyBorder="1" applyAlignment="1">
      <alignment horizontal="right" wrapText="1" indent="1"/>
    </xf>
    <xf numFmtId="167" fontId="15" fillId="27" borderId="71" xfId="40" applyNumberFormat="1" applyFont="1" applyFill="1" applyBorder="1" applyAlignment="1">
      <alignment horizontal="right" wrapText="1" indent="1"/>
    </xf>
    <xf numFmtId="167" fontId="15" fillId="27" borderId="71" xfId="40" applyNumberFormat="1" applyFont="1" applyFill="1" applyBorder="1" applyAlignment="1">
      <alignment horizontal="center" wrapText="1"/>
    </xf>
    <xf numFmtId="165" fontId="73" fillId="27" borderId="71" xfId="58" applyNumberFormat="1" applyFont="1" applyFill="1" applyBorder="1" applyAlignment="1">
      <alignment horizontal="right" wrapText="1" indent="1"/>
    </xf>
    <xf numFmtId="165" fontId="15" fillId="27" borderId="71" xfId="40" applyNumberFormat="1" applyFont="1" applyFill="1" applyBorder="1" applyAlignment="1">
      <alignment horizontal="right" wrapText="1" indent="1"/>
    </xf>
    <xf numFmtId="2" fontId="15" fillId="27" borderId="71" xfId="40" applyNumberFormat="1" applyFont="1" applyFill="1" applyBorder="1" applyAlignment="1">
      <alignment horizontal="right" wrapText="1" indent="1"/>
    </xf>
    <xf numFmtId="167" fontId="73" fillId="27" borderId="70" xfId="40" applyNumberFormat="1" applyFont="1" applyFill="1" applyBorder="1" applyAlignment="1">
      <alignment horizontal="right" wrapText="1" indent="1"/>
    </xf>
    <xf numFmtId="0" fontId="20" fillId="25" borderId="0" xfId="0" applyFont="1" applyFill="1" applyBorder="1" applyAlignment="1"/>
    <xf numFmtId="164" fontId="15" fillId="24" borderId="0" xfId="40" applyNumberFormat="1" applyFont="1" applyFill="1" applyBorder="1" applyAlignment="1">
      <alignment wrapText="1"/>
    </xf>
    <xf numFmtId="0" fontId="15" fillId="25" borderId="0" xfId="0" applyFont="1" applyFill="1" applyBorder="1" applyAlignment="1">
      <alignment horizontal="left" indent="4"/>
    </xf>
    <xf numFmtId="0" fontId="15" fillId="26" borderId="0" xfId="0" applyFont="1" applyFill="1" applyBorder="1"/>
    <xf numFmtId="0" fontId="14" fillId="25" borderId="0" xfId="0" applyFont="1" applyFill="1" applyBorder="1" applyAlignment="1"/>
    <xf numFmtId="0" fontId="14" fillId="25" borderId="0" xfId="0" applyFont="1" applyFill="1" applyBorder="1" applyAlignment="1">
      <alignment horizontal="center"/>
    </xf>
    <xf numFmtId="0" fontId="13" fillId="25" borderId="0" xfId="0" applyFont="1" applyFill="1" applyBorder="1"/>
    <xf numFmtId="0" fontId="17" fillId="30" borderId="20" xfId="62" applyFont="1" applyFill="1" applyBorder="1" applyAlignment="1" applyProtection="1">
      <alignment horizontal="center" vertical="center"/>
    </xf>
    <xf numFmtId="165" fontId="48" fillId="0" borderId="0" xfId="0" applyNumberFormat="1" applyFont="1"/>
    <xf numFmtId="0" fontId="96" fillId="35" borderId="0" xfId="68" applyFill="1" applyAlignment="1" applyProtection="1"/>
    <xf numFmtId="174" fontId="15" fillId="36" borderId="0" xfId="62" applyNumberFormat="1" applyFont="1" applyFill="1" applyAlignment="1">
      <alignment horizontal="right" vertical="center" wrapText="1"/>
    </xf>
    <xf numFmtId="174" fontId="15" fillId="26" borderId="0" xfId="62" applyNumberFormat="1" applyFont="1" applyFill="1" applyBorder="1" applyAlignment="1">
      <alignment horizontal="right" vertical="center" wrapText="1"/>
    </xf>
    <xf numFmtId="167" fontId="73" fillId="26" borderId="10" xfId="0" applyNumberFormat="1" applyFont="1" applyFill="1" applyBorder="1" applyAlignment="1">
      <alignment horizontal="right" vertical="center" indent="2"/>
    </xf>
    <xf numFmtId="167" fontId="6" fillId="26" borderId="0" xfId="0" applyNumberFormat="1" applyFont="1" applyFill="1" applyBorder="1" applyAlignment="1">
      <alignment horizontal="right" indent="2"/>
    </xf>
    <xf numFmtId="165" fontId="73" fillId="26" borderId="10" xfId="0" applyNumberFormat="1" applyFont="1" applyFill="1" applyBorder="1" applyAlignment="1">
      <alignment horizontal="right" vertical="center" indent="2"/>
    </xf>
    <xf numFmtId="165" fontId="6" fillId="26" borderId="0" xfId="0" applyNumberFormat="1" applyFont="1" applyFill="1" applyBorder="1" applyAlignment="1">
      <alignment horizontal="right" indent="2"/>
    </xf>
    <xf numFmtId="167" fontId="6" fillId="25" borderId="0" xfId="0" applyNumberFormat="1" applyFont="1" applyFill="1" applyBorder="1" applyAlignment="1">
      <alignment horizontal="right" indent="1"/>
    </xf>
    <xf numFmtId="0" fontId="92" fillId="32" borderId="0" xfId="62" applyFont="1" applyFill="1" applyBorder="1" applyAlignment="1">
      <alignment wrapText="1"/>
    </xf>
    <xf numFmtId="2" fontId="73" fillId="24" borderId="0" xfId="40" applyNumberFormat="1" applyFont="1" applyFill="1" applyBorder="1" applyAlignment="1">
      <alignment horizontal="center" vertical="center" wrapText="1"/>
    </xf>
    <xf numFmtId="0" fontId="14" fillId="25" borderId="0" xfId="70" applyFont="1" applyFill="1" applyBorder="1" applyAlignment="1">
      <alignment horizontal="left"/>
    </xf>
    <xf numFmtId="167" fontId="6" fillId="26" borderId="0" xfId="0" applyNumberFormat="1" applyFont="1" applyFill="1" applyBorder="1" applyAlignment="1">
      <alignment horizontal="right" indent="1"/>
    </xf>
    <xf numFmtId="0" fontId="16" fillId="25" borderId="0" xfId="70" applyFont="1" applyFill="1" applyAlignment="1"/>
    <xf numFmtId="0" fontId="16" fillId="25" borderId="20" xfId="70" applyFont="1" applyFill="1" applyBorder="1" applyAlignment="1"/>
    <xf numFmtId="0" fontId="16" fillId="25" borderId="0" xfId="70" applyFont="1" applyFill="1" applyBorder="1" applyAlignment="1"/>
    <xf numFmtId="0" fontId="73" fillId="25" borderId="0" xfId="70" applyFont="1" applyFill="1" applyBorder="1" applyAlignment="1">
      <alignment horizontal="left"/>
    </xf>
    <xf numFmtId="0" fontId="12" fillId="25" borderId="22" xfId="70" applyFont="1" applyFill="1" applyBorder="1" applyAlignment="1">
      <alignment horizontal="left"/>
    </xf>
    <xf numFmtId="3" fontId="119" fillId="26" borderId="0" xfId="70" applyNumberFormat="1" applyFont="1" applyFill="1" applyBorder="1" applyAlignment="1">
      <alignment horizontal="right"/>
    </xf>
    <xf numFmtId="1" fontId="119" fillId="26" borderId="0" xfId="70" applyNumberFormat="1" applyFont="1" applyFill="1" applyBorder="1" applyAlignment="1">
      <alignment horizontal="right"/>
    </xf>
    <xf numFmtId="0" fontId="120" fillId="26" borderId="0" xfId="70" applyFont="1" applyFill="1"/>
    <xf numFmtId="2" fontId="121" fillId="26" borderId="0" xfId="70" applyNumberFormat="1" applyFont="1" applyFill="1" applyBorder="1" applyAlignment="1">
      <alignment horizontal="center"/>
    </xf>
    <xf numFmtId="0" fontId="5" fillId="26" borderId="0" xfId="63" applyFill="1" applyAlignment="1"/>
    <xf numFmtId="0" fontId="5" fillId="25" borderId="0" xfId="63" applyFont="1" applyFill="1" applyAlignment="1">
      <alignment vertical="center"/>
    </xf>
    <xf numFmtId="0" fontId="5" fillId="25" borderId="0" xfId="63" applyFont="1" applyFill="1" applyBorder="1" applyAlignment="1">
      <alignment vertical="center"/>
    </xf>
    <xf numFmtId="0" fontId="5" fillId="26" borderId="0" xfId="63" applyFont="1" applyFill="1" applyAlignment="1">
      <alignment vertical="center"/>
    </xf>
    <xf numFmtId="0" fontId="5" fillId="0" borderId="0" xfId="63" applyFont="1" applyAlignment="1">
      <alignment vertical="center"/>
    </xf>
    <xf numFmtId="0" fontId="5" fillId="25" borderId="0" xfId="63" applyFont="1" applyFill="1"/>
    <xf numFmtId="0" fontId="13" fillId="25" borderId="0" xfId="63" applyFont="1" applyFill="1" applyBorder="1"/>
    <xf numFmtId="0" fontId="5" fillId="26" borderId="0" xfId="63" applyFont="1" applyFill="1"/>
    <xf numFmtId="0" fontId="5" fillId="0" borderId="0" xfId="63" applyFont="1"/>
    <xf numFmtId="0" fontId="13" fillId="26" borderId="0" xfId="63" applyFont="1" applyFill="1" applyBorder="1"/>
    <xf numFmtId="0" fontId="82" fillId="25" borderId="19" xfId="63" applyFont="1" applyFill="1" applyBorder="1"/>
    <xf numFmtId="1" fontId="15" fillId="26" borderId="0" xfId="63" applyNumberFormat="1" applyFont="1" applyFill="1" applyBorder="1" applyAlignment="1">
      <alignment horizontal="center" vertical="center" wrapText="1"/>
    </xf>
    <xf numFmtId="0" fontId="14" fillId="25" borderId="0" xfId="70" applyFont="1" applyFill="1" applyBorder="1" applyAlignment="1">
      <alignment horizontal="center" vertical="center" wrapText="1"/>
    </xf>
    <xf numFmtId="0" fontId="44" fillId="25" borderId="0" xfId="70" applyFont="1" applyFill="1" applyBorder="1"/>
    <xf numFmtId="0" fontId="14" fillId="0" borderId="0" xfId="70" applyFont="1" applyBorder="1" applyAlignment="1">
      <alignment horizontal="center" vertical="center" wrapText="1"/>
    </xf>
    <xf numFmtId="0" fontId="6" fillId="26" borderId="0" xfId="63" applyFont="1" applyFill="1" applyAlignment="1"/>
    <xf numFmtId="0" fontId="120" fillId="26" borderId="0" xfId="70" applyFont="1" applyFill="1" applyBorder="1"/>
    <xf numFmtId="0" fontId="14" fillId="26" borderId="11" xfId="70" applyFont="1" applyFill="1" applyBorder="1" applyAlignment="1">
      <alignment horizontal="center"/>
    </xf>
    <xf numFmtId="173" fontId="6" fillId="25" borderId="0" xfId="70" applyNumberFormat="1" applyFont="1" applyFill="1" applyBorder="1" applyAlignment="1">
      <alignment horizontal="left"/>
    </xf>
    <xf numFmtId="0" fontId="14" fillId="25" borderId="18" xfId="70" applyFont="1" applyFill="1" applyBorder="1" applyAlignment="1">
      <alignment horizontal="left"/>
    </xf>
    <xf numFmtId="0" fontId="12" fillId="25" borderId="23" xfId="70" applyFont="1" applyFill="1" applyBorder="1" applyAlignment="1">
      <alignment horizontal="left"/>
    </xf>
    <xf numFmtId="0" fontId="12" fillId="25" borderId="0" xfId="70" applyFont="1" applyFill="1" applyBorder="1" applyAlignment="1">
      <alignment horizontal="left"/>
    </xf>
    <xf numFmtId="0" fontId="5" fillId="0" borderId="0" xfId="0" applyFont="1"/>
    <xf numFmtId="165" fontId="5" fillId="0" borderId="0" xfId="70" applyNumberFormat="1" applyAlignment="1"/>
    <xf numFmtId="0" fontId="14" fillId="25" borderId="49" xfId="70" applyFont="1" applyFill="1" applyBorder="1" applyAlignment="1">
      <alignment horizontal="center" vertical="center" wrapText="1"/>
    </xf>
    <xf numFmtId="0" fontId="14" fillId="25" borderId="76" xfId="70" applyFont="1" applyFill="1" applyBorder="1" applyAlignment="1">
      <alignment horizontal="center" vertical="center" wrapText="1"/>
    </xf>
    <xf numFmtId="0" fontId="14" fillId="25" borderId="13" xfId="70" applyFont="1" applyFill="1" applyBorder="1" applyAlignment="1">
      <alignment horizontal="center" vertical="center" wrapText="1"/>
    </xf>
    <xf numFmtId="0" fontId="73" fillId="25" borderId="0" xfId="78" applyFont="1" applyFill="1" applyBorder="1" applyAlignment="1">
      <alignment horizontal="left" vertical="center"/>
    </xf>
    <xf numFmtId="171" fontId="73" fillId="26" borderId="49" xfId="70" applyNumberFormat="1" applyFont="1" applyFill="1" applyBorder="1" applyAlignment="1">
      <alignment horizontal="right" vertical="center" wrapText="1"/>
    </xf>
    <xf numFmtId="165" fontId="73" fillId="26" borderId="49" xfId="70" applyNumberFormat="1" applyFont="1" applyFill="1" applyBorder="1" applyAlignment="1">
      <alignment horizontal="right" vertical="center" wrapText="1" indent="2"/>
    </xf>
    <xf numFmtId="3" fontId="73" fillId="26" borderId="0" xfId="70" applyNumberFormat="1" applyFont="1" applyFill="1" applyBorder="1" applyAlignment="1">
      <alignment horizontal="right" vertical="center" wrapText="1"/>
    </xf>
    <xf numFmtId="167" fontId="73" fillId="25" borderId="0" xfId="70" applyNumberFormat="1" applyFont="1" applyFill="1" applyBorder="1" applyAlignment="1">
      <alignment horizontal="right" vertical="center" wrapText="1" indent="2"/>
    </xf>
    <xf numFmtId="171" fontId="11" fillId="26" borderId="0" xfId="70" applyNumberFormat="1" applyFont="1" applyFill="1" applyBorder="1" applyAlignment="1">
      <alignment horizontal="right" vertical="center" wrapText="1"/>
    </xf>
    <xf numFmtId="165" fontId="11" fillId="26" borderId="0" xfId="70" applyNumberFormat="1" applyFont="1" applyFill="1" applyBorder="1" applyAlignment="1">
      <alignment horizontal="right" vertical="center" wrapText="1" indent="2"/>
    </xf>
    <xf numFmtId="3" fontId="11" fillId="26" borderId="0" xfId="70" applyNumberFormat="1" applyFont="1" applyFill="1" applyBorder="1" applyAlignment="1">
      <alignment horizontal="right" vertical="center" wrapText="1"/>
    </xf>
    <xf numFmtId="167" fontId="11" fillId="25" borderId="0" xfId="70" applyNumberFormat="1" applyFont="1" applyFill="1" applyBorder="1" applyAlignment="1">
      <alignment horizontal="right" vertical="center" wrapText="1" indent="2"/>
    </xf>
    <xf numFmtId="171" fontId="6" fillId="26" borderId="0" xfId="70" applyNumberFormat="1" applyFont="1" applyFill="1" applyBorder="1" applyAlignment="1">
      <alignment horizontal="right" vertical="center" wrapText="1"/>
    </xf>
    <xf numFmtId="165" fontId="6" fillId="26" borderId="0" xfId="70" applyNumberFormat="1" applyFont="1" applyFill="1" applyBorder="1" applyAlignment="1">
      <alignment horizontal="right" vertical="center" wrapText="1" indent="2"/>
    </xf>
    <xf numFmtId="3" fontId="6" fillId="26" borderId="0" xfId="70" applyNumberFormat="1" applyFont="1" applyFill="1" applyBorder="1" applyAlignment="1">
      <alignment horizontal="right" vertical="center" wrapText="1"/>
    </xf>
    <xf numFmtId="167" fontId="6" fillId="25" borderId="0" xfId="70" applyNumberFormat="1" applyFont="1" applyFill="1" applyBorder="1" applyAlignment="1">
      <alignment horizontal="right" vertical="center" wrapText="1" indent="2"/>
    </xf>
    <xf numFmtId="171" fontId="11" fillId="26" borderId="0" xfId="70" applyNumberFormat="1" applyFont="1" applyFill="1" applyBorder="1" applyAlignment="1">
      <alignment horizontal="right" vertical="center"/>
    </xf>
    <xf numFmtId="165" fontId="11" fillId="26" borderId="0" xfId="70" applyNumberFormat="1" applyFont="1" applyFill="1" applyBorder="1" applyAlignment="1">
      <alignment horizontal="right" vertical="center" indent="2"/>
    </xf>
    <xf numFmtId="171" fontId="6" fillId="26" borderId="0" xfId="70" applyNumberFormat="1" applyFont="1" applyFill="1" applyBorder="1" applyAlignment="1">
      <alignment horizontal="right" vertical="center"/>
    </xf>
    <xf numFmtId="165" fontId="6" fillId="26" borderId="0" xfId="70" applyNumberFormat="1" applyFont="1" applyFill="1" applyBorder="1" applyAlignment="1">
      <alignment horizontal="right" vertical="center" indent="2"/>
    </xf>
    <xf numFmtId="0" fontId="6" fillId="0" borderId="0" xfId="70" applyFont="1" applyFill="1" applyAlignment="1">
      <alignment vertical="center"/>
    </xf>
    <xf numFmtId="0" fontId="11" fillId="26" borderId="0" xfId="70" applyFont="1" applyFill="1" applyBorder="1" applyAlignment="1">
      <alignment horizontal="right" vertical="center"/>
    </xf>
    <xf numFmtId="0" fontId="6" fillId="0" borderId="0" xfId="70" applyFont="1" applyFill="1" applyAlignment="1">
      <alignment vertical="top"/>
    </xf>
    <xf numFmtId="1" fontId="15" fillId="25" borderId="0" xfId="70" applyNumberFormat="1" applyFont="1" applyFill="1" applyBorder="1" applyAlignment="1">
      <alignment vertical="top"/>
    </xf>
    <xf numFmtId="0" fontId="5" fillId="25" borderId="0" xfId="70" applyNumberFormat="1" applyFont="1" applyFill="1" applyBorder="1" applyAlignment="1">
      <alignment vertical="top"/>
    </xf>
    <xf numFmtId="0" fontId="6" fillId="25" borderId="0" xfId="70" applyFont="1" applyFill="1" applyBorder="1" applyAlignment="1">
      <alignment vertical="top"/>
    </xf>
    <xf numFmtId="0" fontId="8" fillId="0" borderId="0" xfId="70" applyFont="1" applyFill="1" applyBorder="1"/>
    <xf numFmtId="0" fontId="59" fillId="0" borderId="0" xfId="70" applyFont="1" applyFill="1" applyAlignment="1"/>
    <xf numFmtId="0" fontId="5" fillId="0" borderId="0" xfId="70" applyFill="1" applyBorder="1"/>
    <xf numFmtId="0" fontId="16" fillId="0" borderId="0" xfId="70" applyFont="1" applyFill="1" applyBorder="1"/>
    <xf numFmtId="0" fontId="15" fillId="0" borderId="0" xfId="70" applyFont="1" applyFill="1" applyBorder="1" applyAlignment="1"/>
    <xf numFmtId="49" fontId="15" fillId="0" borderId="0" xfId="70" applyNumberFormat="1" applyFont="1" applyFill="1" applyBorder="1" applyAlignment="1">
      <alignment horizontal="right"/>
    </xf>
    <xf numFmtId="0" fontId="5" fillId="0" borderId="0" xfId="70" applyNumberFormat="1" applyFill="1"/>
    <xf numFmtId="0" fontId="19" fillId="0" borderId="0" xfId="70" applyFont="1" applyFill="1" applyBorder="1" applyAlignment="1">
      <alignment horizontal="right"/>
    </xf>
    <xf numFmtId="0" fontId="123" fillId="25" borderId="0" xfId="68" applyNumberFormat="1" applyFont="1" applyFill="1" applyBorder="1" applyAlignment="1" applyProtection="1">
      <alignment vertical="justify" wrapText="1"/>
      <protection locked="0"/>
    </xf>
    <xf numFmtId="0" fontId="12" fillId="0" borderId="0" xfId="70" applyFont="1" applyAlignment="1">
      <alignment horizontal="left"/>
    </xf>
    <xf numFmtId="1" fontId="14" fillId="26" borderId="12" xfId="63" applyNumberFormat="1" applyFont="1" applyFill="1" applyBorder="1" applyAlignment="1">
      <alignment horizontal="center" vertical="center"/>
    </xf>
    <xf numFmtId="2" fontId="73" fillId="24" borderId="0" xfId="40" applyNumberFormat="1" applyFont="1" applyFill="1" applyBorder="1" applyAlignment="1">
      <alignment horizontal="center" vertical="center" wrapText="1"/>
    </xf>
    <xf numFmtId="0" fontId="74" fillId="25" borderId="0" xfId="63" applyFont="1" applyFill="1" applyAlignment="1"/>
    <xf numFmtId="0" fontId="74" fillId="25" borderId="0" xfId="63" applyFont="1" applyFill="1" applyBorder="1" applyAlignment="1"/>
    <xf numFmtId="0" fontId="73" fillId="24" borderId="0" xfId="66" applyFont="1" applyFill="1" applyBorder="1" applyAlignment="1">
      <alignment horizontal="left"/>
    </xf>
    <xf numFmtId="0" fontId="73" fillId="27" borderId="0" xfId="40" applyFont="1" applyFill="1" applyBorder="1" applyAlignment="1"/>
    <xf numFmtId="0" fontId="74" fillId="26" borderId="0" xfId="63" applyFont="1" applyFill="1" applyAlignment="1"/>
    <xf numFmtId="0" fontId="74" fillId="0" borderId="0" xfId="63" applyFont="1" applyAlignment="1"/>
    <xf numFmtId="165" fontId="48" fillId="0" borderId="0" xfId="0" applyNumberFormat="1" applyFont="1" applyFill="1"/>
    <xf numFmtId="177" fontId="26" fillId="27" borderId="0" xfId="220" applyNumberFormat="1" applyFont="1" applyFill="1" applyBorder="1" applyAlignment="1">
      <alignment horizontal="center" wrapText="1"/>
    </xf>
    <xf numFmtId="177" fontId="26" fillId="27" borderId="0" xfId="220" applyNumberFormat="1" applyFont="1" applyFill="1" applyBorder="1" applyAlignment="1">
      <alignment horizontal="right" wrapText="1" indent="1"/>
    </xf>
    <xf numFmtId="0" fontId="26" fillId="25" borderId="0" xfId="62" applyFont="1" applyFill="1" applyBorder="1" applyAlignment="1">
      <alignment horizontal="left" indent="1"/>
    </xf>
    <xf numFmtId="177" fontId="26" fillId="27" borderId="71" xfId="220" applyNumberFormat="1" applyFont="1" applyFill="1" applyBorder="1" applyAlignment="1">
      <alignment horizontal="right" wrapText="1" indent="1"/>
    </xf>
    <xf numFmtId="0" fontId="14" fillId="25" borderId="12" xfId="62" applyFont="1" applyFill="1" applyBorder="1" applyAlignment="1">
      <alignment horizontal="center"/>
    </xf>
    <xf numFmtId="167" fontId="5" fillId="0" borderId="0" xfId="62" applyNumberFormat="1"/>
    <xf numFmtId="3" fontId="84" fillId="25" borderId="0" xfId="63" applyNumberFormat="1" applyFont="1" applyFill="1" applyBorder="1" applyAlignment="1"/>
    <xf numFmtId="0" fontId="44" fillId="26" borderId="31" xfId="63" applyFont="1" applyFill="1" applyBorder="1" applyAlignment="1">
      <alignment horizontal="left" vertical="center"/>
    </xf>
    <xf numFmtId="0" fontId="44" fillId="26" borderId="32" xfId="63" applyFont="1" applyFill="1" applyBorder="1" applyAlignment="1">
      <alignment horizontal="left" vertical="center"/>
    </xf>
    <xf numFmtId="0" fontId="19" fillId="25" borderId="48" xfId="63" applyFont="1" applyFill="1" applyBorder="1" applyAlignment="1">
      <alignment horizontal="right"/>
    </xf>
    <xf numFmtId="167" fontId="73" fillId="26" borderId="0" xfId="62" applyNumberFormat="1" applyFont="1" applyFill="1" applyBorder="1" applyAlignment="1">
      <alignment horizontal="left" indent="1"/>
    </xf>
    <xf numFmtId="167" fontId="6" fillId="25" borderId="0" xfId="0" applyNumberFormat="1" applyFont="1" applyFill="1" applyBorder="1" applyAlignment="1">
      <alignment horizontal="left" indent="1"/>
    </xf>
    <xf numFmtId="0" fontId="14" fillId="26" borderId="13" xfId="62" applyFont="1" applyFill="1" applyBorder="1" applyAlignment="1">
      <alignment horizontal="center" vertical="center"/>
    </xf>
    <xf numFmtId="0" fontId="14" fillId="25" borderId="81" xfId="70" applyFont="1" applyFill="1" applyBorder="1" applyAlignment="1">
      <alignment horizontal="center"/>
    </xf>
    <xf numFmtId="0" fontId="82" fillId="25" borderId="19" xfId="63" applyFont="1" applyFill="1" applyBorder="1" applyAlignment="1"/>
    <xf numFmtId="0" fontId="73" fillId="24" borderId="0" xfId="66" applyFont="1" applyFill="1" applyBorder="1" applyAlignment="1">
      <alignment horizontal="left" indent="1"/>
    </xf>
    <xf numFmtId="0" fontId="74" fillId="25" borderId="0" xfId="63" applyFont="1" applyFill="1" applyAlignment="1">
      <alignment horizontal="left" vertical="top"/>
    </xf>
    <xf numFmtId="0" fontId="74" fillId="25" borderId="0" xfId="63" applyFont="1" applyFill="1" applyBorder="1" applyAlignment="1">
      <alignment horizontal="left" vertical="top"/>
    </xf>
    <xf numFmtId="0" fontId="19" fillId="26" borderId="0" xfId="63" applyFont="1" applyFill="1" applyBorder="1" applyAlignment="1">
      <alignment horizontal="left" vertical="top"/>
    </xf>
    <xf numFmtId="0" fontId="73" fillId="27" borderId="0" xfId="40" applyFont="1" applyFill="1" applyBorder="1" applyAlignment="1">
      <alignment horizontal="left" vertical="top"/>
    </xf>
    <xf numFmtId="0" fontId="74" fillId="26" borderId="0" xfId="63" applyFont="1" applyFill="1" applyAlignment="1">
      <alignment horizontal="left" vertical="top"/>
    </xf>
    <xf numFmtId="0" fontId="82" fillId="25" borderId="19" xfId="63" applyFont="1" applyFill="1" applyBorder="1" applyAlignment="1">
      <alignment horizontal="left" vertical="top"/>
    </xf>
    <xf numFmtId="0" fontId="74" fillId="0" borderId="0" xfId="63" applyFont="1" applyAlignment="1">
      <alignment horizontal="left" vertical="top"/>
    </xf>
    <xf numFmtId="1" fontId="14" fillId="26" borderId="12" xfId="63" applyNumberFormat="1" applyFont="1" applyFill="1" applyBorder="1" applyAlignment="1">
      <alignment horizontal="center" vertical="center" wrapText="1"/>
    </xf>
    <xf numFmtId="0" fontId="14" fillId="25" borderId="0" xfId="70" applyFont="1" applyFill="1" applyBorder="1" applyAlignment="1">
      <alignment horizontal="center" wrapText="1"/>
    </xf>
    <xf numFmtId="0" fontId="5" fillId="25" borderId="0" xfId="63" applyFont="1" applyFill="1" applyAlignment="1"/>
    <xf numFmtId="0" fontId="14" fillId="0" borderId="0" xfId="70" applyFont="1" applyBorder="1" applyAlignment="1">
      <alignment horizontal="center" wrapText="1"/>
    </xf>
    <xf numFmtId="0" fontId="44" fillId="25" borderId="0" xfId="70" applyFont="1" applyFill="1" applyBorder="1" applyAlignment="1"/>
    <xf numFmtId="0" fontId="45" fillId="24" borderId="0" xfId="40" applyFont="1" applyFill="1" applyBorder="1" applyAlignment="1">
      <alignment horizontal="left" vertical="center"/>
    </xf>
    <xf numFmtId="0" fontId="21" fillId="25" borderId="0" xfId="63" applyFont="1" applyFill="1" applyBorder="1" applyAlignment="1">
      <alignment horizontal="center" wrapText="1"/>
    </xf>
    <xf numFmtId="0" fontId="21" fillId="0" borderId="0" xfId="63" applyFont="1" applyBorder="1" applyAlignment="1">
      <alignment horizontal="center" wrapText="1"/>
    </xf>
    <xf numFmtId="0" fontId="14" fillId="25" borderId="0" xfId="63" applyFont="1" applyFill="1" applyBorder="1" applyAlignment="1">
      <alignment horizontal="left" wrapText="1" indent="1"/>
    </xf>
    <xf numFmtId="0" fontId="14" fillId="26" borderId="0" xfId="63" applyFont="1" applyFill="1" applyBorder="1" applyAlignment="1">
      <alignment horizontal="left" wrapText="1" indent="1"/>
    </xf>
    <xf numFmtId="0" fontId="82" fillId="25" borderId="19" xfId="63" applyFont="1" applyFill="1" applyBorder="1" applyAlignment="1">
      <alignment horizontal="left" indent="1"/>
    </xf>
    <xf numFmtId="3" fontId="84" fillId="25" borderId="0" xfId="63" applyNumberFormat="1" applyFont="1" applyFill="1" applyBorder="1" applyAlignment="1">
      <alignment horizontal="left" indent="1"/>
    </xf>
    <xf numFmtId="0" fontId="14" fillId="0" borderId="0" xfId="63" applyFont="1" applyBorder="1" applyAlignment="1">
      <alignment horizontal="left" wrapText="1" indent="1"/>
    </xf>
    <xf numFmtId="0" fontId="5" fillId="26" borderId="0" xfId="63" applyFill="1" applyAlignment="1">
      <alignment horizontal="left" indent="1"/>
    </xf>
    <xf numFmtId="0" fontId="5" fillId="0" borderId="0" xfId="63" applyAlignment="1">
      <alignment horizontal="left" indent="1"/>
    </xf>
    <xf numFmtId="0" fontId="19" fillId="26" borderId="0" xfId="63" applyFont="1" applyFill="1" applyBorder="1" applyAlignment="1">
      <alignment horizontal="left"/>
    </xf>
    <xf numFmtId="3" fontId="127" fillId="26" borderId="0" xfId="63" applyNumberFormat="1" applyFont="1" applyFill="1" applyBorder="1" applyAlignment="1">
      <alignment horizontal="center"/>
    </xf>
    <xf numFmtId="3" fontId="127" fillId="26" borderId="0" xfId="63" applyNumberFormat="1" applyFont="1" applyFill="1" applyBorder="1" applyAlignment="1">
      <alignment horizontal="right"/>
    </xf>
    <xf numFmtId="3" fontId="73" fillId="27" borderId="0" xfId="40" applyNumberFormat="1" applyFont="1" applyFill="1" applyBorder="1" applyAlignment="1">
      <alignment horizontal="left" vertical="center" wrapText="1"/>
    </xf>
    <xf numFmtId="0" fontId="5" fillId="25" borderId="0" xfId="53" applyFill="1"/>
    <xf numFmtId="0" fontId="12" fillId="25" borderId="0" xfId="53" applyFont="1" applyFill="1" applyBorder="1" applyAlignment="1">
      <alignment horizontal="left"/>
    </xf>
    <xf numFmtId="0" fontId="13" fillId="25" borderId="0" xfId="72" applyFont="1" applyFill="1" applyBorder="1"/>
    <xf numFmtId="0" fontId="14" fillId="25" borderId="0" xfId="72" applyFont="1" applyFill="1" applyBorder="1" applyAlignment="1">
      <alignment horizontal="center"/>
    </xf>
    <xf numFmtId="0" fontId="5" fillId="26" borderId="0" xfId="53" applyFill="1"/>
    <xf numFmtId="0" fontId="5" fillId="0" borderId="0" xfId="53"/>
    <xf numFmtId="0" fontId="44" fillId="25" borderId="0" xfId="53" applyFont="1" applyFill="1"/>
    <xf numFmtId="0" fontId="46" fillId="25" borderId="0" xfId="53" applyFont="1" applyFill="1" applyBorder="1" applyAlignment="1">
      <alignment horizontal="left"/>
    </xf>
    <xf numFmtId="0" fontId="44" fillId="0" borderId="0" xfId="53" applyFont="1"/>
    <xf numFmtId="0" fontId="5" fillId="25" borderId="0" xfId="53" applyFont="1" applyFill="1"/>
    <xf numFmtId="3" fontId="6" fillId="27" borderId="0" xfId="40" applyNumberFormat="1" applyFont="1" applyFill="1" applyBorder="1" applyAlignment="1">
      <alignment horizontal="left" vertical="center" wrapText="1"/>
    </xf>
    <xf numFmtId="0" fontId="5" fillId="25" borderId="19" xfId="72" applyFont="1" applyFill="1" applyBorder="1"/>
    <xf numFmtId="0" fontId="5" fillId="0" borderId="0" xfId="53" applyFont="1"/>
    <xf numFmtId="0" fontId="15" fillId="25" borderId="0" xfId="78" applyFont="1" applyFill="1" applyBorder="1" applyAlignment="1">
      <alignment horizontal="left" wrapText="1" indent="1"/>
    </xf>
    <xf numFmtId="0" fontId="5" fillId="25" borderId="0" xfId="78" applyFill="1" applyBorder="1"/>
    <xf numFmtId="0" fontId="12" fillId="25" borderId="0" xfId="72" applyFont="1" applyFill="1" applyBorder="1" applyAlignment="1">
      <alignment vertical="center"/>
    </xf>
    <xf numFmtId="0" fontId="5" fillId="26" borderId="0" xfId="78" applyFill="1"/>
    <xf numFmtId="0" fontId="5" fillId="0" borderId="0" xfId="78"/>
    <xf numFmtId="0" fontId="8" fillId="0" borderId="0" xfId="62" applyFont="1" applyAlignment="1">
      <alignment vertical="center"/>
    </xf>
    <xf numFmtId="0" fontId="18" fillId="25" borderId="0" xfId="72" applyFont="1" applyFill="1" applyBorder="1" applyAlignment="1">
      <alignment vertical="center"/>
    </xf>
    <xf numFmtId="0" fontId="16" fillId="25" borderId="0" xfId="72" applyFont="1" applyFill="1" applyBorder="1" applyAlignment="1">
      <alignment vertical="center"/>
    </xf>
    <xf numFmtId="0" fontId="19" fillId="25" borderId="0" xfId="78" applyFont="1" applyFill="1" applyBorder="1" applyAlignment="1">
      <alignment horizontal="right"/>
    </xf>
    <xf numFmtId="0" fontId="5" fillId="25" borderId="0" xfId="78" applyFill="1"/>
    <xf numFmtId="0" fontId="5" fillId="0" borderId="0" xfId="78" applyFont="1"/>
    <xf numFmtId="0" fontId="32" fillId="25" borderId="0" xfId="62" applyFont="1" applyFill="1" applyBorder="1"/>
    <xf numFmtId="0" fontId="87" fillId="25" borderId="0" xfId="62" applyFont="1" applyFill="1" applyBorder="1" applyAlignment="1">
      <alignment horizontal="left"/>
    </xf>
    <xf numFmtId="49" fontId="53" fillId="27" borderId="0" xfId="40" applyNumberFormat="1" applyFont="1" applyFill="1" applyBorder="1" applyAlignment="1">
      <alignment horizontal="center" vertical="center" readingOrder="1"/>
    </xf>
    <xf numFmtId="0" fontId="5" fillId="25" borderId="0" xfId="227" applyFill="1" applyBorder="1" applyProtection="1"/>
    <xf numFmtId="0" fontId="5" fillId="25" borderId="18" xfId="227" applyFill="1" applyBorder="1" applyProtection="1"/>
    <xf numFmtId="0" fontId="16" fillId="25" borderId="18" xfId="227" applyFont="1" applyFill="1" applyBorder="1" applyAlignment="1" applyProtection="1">
      <alignment horizontal="left"/>
    </xf>
    <xf numFmtId="0" fontId="5" fillId="26" borderId="0" xfId="227" applyFill="1" applyBorder="1" applyProtection="1"/>
    <xf numFmtId="0" fontId="5" fillId="25" borderId="0" xfId="227" applyFill="1" applyProtection="1"/>
    <xf numFmtId="0" fontId="5" fillId="0" borderId="0" xfId="227" applyProtection="1">
      <protection locked="0"/>
    </xf>
    <xf numFmtId="0" fontId="5" fillId="25" borderId="22" xfId="227" applyFill="1" applyBorder="1" applyProtection="1"/>
    <xf numFmtId="0" fontId="5" fillId="25" borderId="20" xfId="227" applyFill="1" applyBorder="1" applyProtection="1"/>
    <xf numFmtId="0" fontId="5" fillId="0" borderId="0" xfId="227" applyBorder="1" applyProtection="1"/>
    <xf numFmtId="0" fontId="63" fillId="25" borderId="0" xfId="227" applyFont="1" applyFill="1" applyBorder="1" applyProtection="1"/>
    <xf numFmtId="0" fontId="5" fillId="25" borderId="0" xfId="227" applyFill="1" applyAlignment="1" applyProtection="1">
      <alignment vertical="center"/>
    </xf>
    <xf numFmtId="0" fontId="5" fillId="25" borderId="20" xfId="227" applyFill="1" applyBorder="1" applyAlignment="1" applyProtection="1">
      <alignment vertical="center"/>
    </xf>
    <xf numFmtId="0" fontId="5" fillId="0" borderId="0" xfId="227" applyAlignment="1" applyProtection="1">
      <alignment vertical="center"/>
      <protection locked="0"/>
    </xf>
    <xf numFmtId="0" fontId="16" fillId="25" borderId="20" xfId="227" applyFont="1" applyFill="1" applyBorder="1" applyProtection="1"/>
    <xf numFmtId="0" fontId="14" fillId="25" borderId="0" xfId="227" applyFont="1" applyFill="1" applyBorder="1" applyAlignment="1" applyProtection="1">
      <alignment horizontal="center" vertical="center"/>
    </xf>
    <xf numFmtId="0" fontId="14" fillId="25" borderId="13" xfId="227" applyFont="1" applyFill="1" applyBorder="1" applyAlignment="1" applyProtection="1">
      <alignment horizontal="right" vertical="center"/>
    </xf>
    <xf numFmtId="0" fontId="14" fillId="25" borderId="13" xfId="227" applyFont="1" applyFill="1" applyBorder="1" applyAlignment="1" applyProtection="1">
      <alignment horizontal="center" vertical="center"/>
    </xf>
    <xf numFmtId="0" fontId="14" fillId="25" borderId="13" xfId="227" applyFont="1" applyFill="1" applyBorder="1" applyAlignment="1" applyProtection="1">
      <alignment vertical="center"/>
    </xf>
    <xf numFmtId="0" fontId="14" fillId="25" borderId="13" xfId="227" applyFont="1" applyFill="1" applyBorder="1" applyAlignment="1" applyProtection="1">
      <alignment horizontal="center"/>
    </xf>
    <xf numFmtId="0" fontId="14" fillId="25" borderId="13" xfId="227" applyFont="1" applyFill="1" applyBorder="1" applyAlignment="1" applyProtection="1">
      <alignment horizontal="right"/>
    </xf>
    <xf numFmtId="0" fontId="14" fillId="25" borderId="13" xfId="227" applyFont="1" applyFill="1" applyBorder="1" applyAlignment="1" applyProtection="1"/>
    <xf numFmtId="0" fontId="13" fillId="25" borderId="0" xfId="227" applyFont="1" applyFill="1" applyBorder="1" applyProtection="1"/>
    <xf numFmtId="0" fontId="59" fillId="25" borderId="0" xfId="227" applyFont="1" applyFill="1" applyProtection="1"/>
    <xf numFmtId="0" fontId="59" fillId="25" borderId="20" xfId="227" applyFont="1" applyFill="1" applyBorder="1" applyProtection="1"/>
    <xf numFmtId="0" fontId="59" fillId="0" borderId="0" xfId="227" applyFont="1" applyProtection="1">
      <protection locked="0"/>
    </xf>
    <xf numFmtId="0" fontId="16" fillId="25" borderId="0" xfId="227" applyFont="1" applyFill="1" applyBorder="1" applyProtection="1"/>
    <xf numFmtId="0" fontId="8" fillId="25" borderId="0" xfId="227" applyFont="1" applyFill="1" applyBorder="1" applyProtection="1"/>
    <xf numFmtId="0" fontId="16" fillId="0" borderId="0" xfId="227" applyFont="1" applyBorder="1" applyProtection="1"/>
    <xf numFmtId="0" fontId="62" fillId="25" borderId="0" xfId="227" applyFont="1" applyFill="1" applyBorder="1" applyProtection="1"/>
    <xf numFmtId="0" fontId="60" fillId="25" borderId="0" xfId="227" applyFont="1" applyFill="1" applyProtection="1"/>
    <xf numFmtId="0" fontId="66" fillId="25" borderId="0" xfId="227" applyFont="1" applyFill="1" applyBorder="1" applyProtection="1"/>
    <xf numFmtId="0" fontId="60" fillId="0" borderId="0" xfId="227" applyFont="1" applyProtection="1">
      <protection locked="0"/>
    </xf>
    <xf numFmtId="0" fontId="19" fillId="0" borderId="0" xfId="227" applyFont="1" applyBorder="1" applyAlignment="1" applyProtection="1"/>
    <xf numFmtId="0" fontId="5" fillId="25" borderId="0" xfId="227" applyFill="1" applyBorder="1" applyAlignment="1" applyProtection="1">
      <alignment vertical="center"/>
    </xf>
    <xf numFmtId="0" fontId="44" fillId="25" borderId="0" xfId="227" applyFont="1" applyFill="1" applyProtection="1"/>
    <xf numFmtId="0" fontId="44" fillId="25" borderId="20" xfId="227" applyFont="1" applyFill="1" applyBorder="1" applyProtection="1"/>
    <xf numFmtId="0" fontId="9" fillId="25" borderId="0" xfId="227" applyFont="1" applyFill="1" applyBorder="1" applyProtection="1"/>
    <xf numFmtId="0" fontId="44" fillId="0" borderId="0" xfId="227" applyFont="1" applyProtection="1">
      <protection locked="0"/>
    </xf>
    <xf numFmtId="167" fontId="15" fillId="26" borderId="0" xfId="227" applyNumberFormat="1" applyFont="1" applyFill="1" applyBorder="1" applyAlignment="1" applyProtection="1">
      <alignment horizontal="right"/>
      <protection locked="0"/>
    </xf>
    <xf numFmtId="0" fontId="32" fillId="25" borderId="0" xfId="227" applyFont="1" applyFill="1" applyBorder="1" applyProtection="1"/>
    <xf numFmtId="0" fontId="79" fillId="25" borderId="0" xfId="227" applyFont="1" applyFill="1" applyBorder="1" applyAlignment="1" applyProtection="1">
      <alignment horizontal="left" vertical="center"/>
    </xf>
    <xf numFmtId="1" fontId="15" fillId="25" borderId="0" xfId="227" applyNumberFormat="1" applyFont="1" applyFill="1" applyBorder="1" applyAlignment="1" applyProtection="1">
      <alignment horizontal="center"/>
    </xf>
    <xf numFmtId="3" fontId="15" fillId="25" borderId="0" xfId="227" applyNumberFormat="1" applyFont="1" applyFill="1" applyBorder="1" applyAlignment="1" applyProtection="1">
      <alignment horizontal="center"/>
    </xf>
    <xf numFmtId="0" fontId="12" fillId="25" borderId="22" xfId="227" applyFont="1" applyFill="1" applyBorder="1" applyAlignment="1" applyProtection="1">
      <alignment horizontal="left"/>
    </xf>
    <xf numFmtId="0" fontId="19" fillId="25" borderId="22" xfId="227" applyFont="1" applyFill="1" applyBorder="1" applyProtection="1"/>
    <xf numFmtId="0" fontId="44" fillId="25" borderId="22" xfId="227" applyFont="1" applyFill="1" applyBorder="1" applyAlignment="1" applyProtection="1">
      <alignment horizontal="left"/>
    </xf>
    <xf numFmtId="0" fontId="5" fillId="25" borderId="21" xfId="227" applyFill="1" applyBorder="1" applyProtection="1"/>
    <xf numFmtId="0" fontId="5" fillId="25" borderId="19" xfId="227" applyFill="1" applyBorder="1" applyProtection="1"/>
    <xf numFmtId="0" fontId="14" fillId="25" borderId="0" xfId="227" applyFont="1" applyFill="1" applyBorder="1" applyAlignment="1" applyProtection="1">
      <alignment horizontal="center"/>
    </xf>
    <xf numFmtId="0" fontId="5" fillId="25" borderId="0" xfId="227" applyFill="1" applyBorder="1" applyAlignment="1" applyProtection="1">
      <alignment vertical="justify"/>
    </xf>
    <xf numFmtId="0" fontId="8" fillId="25" borderId="19" xfId="227" applyFont="1" applyFill="1" applyBorder="1" applyProtection="1"/>
    <xf numFmtId="0" fontId="61" fillId="25" borderId="0" xfId="227" applyFont="1" applyFill="1" applyBorder="1" applyProtection="1"/>
    <xf numFmtId="0" fontId="62" fillId="25" borderId="19" xfId="227" applyFont="1" applyFill="1" applyBorder="1" applyProtection="1"/>
    <xf numFmtId="0" fontId="6" fillId="25" borderId="0" xfId="227" applyFont="1" applyFill="1" applyBorder="1" applyProtection="1"/>
    <xf numFmtId="0" fontId="16" fillId="25" borderId="0" xfId="227" applyFont="1" applyFill="1" applyProtection="1"/>
    <xf numFmtId="0" fontId="15" fillId="25" borderId="0" xfId="227" applyFont="1" applyFill="1" applyBorder="1" applyProtection="1"/>
    <xf numFmtId="0" fontId="13" fillId="25" borderId="19" xfId="227" applyFont="1" applyFill="1" applyBorder="1" applyProtection="1"/>
    <xf numFmtId="0" fontId="16" fillId="0" borderId="0" xfId="227" applyFont="1" applyProtection="1">
      <protection locked="0"/>
    </xf>
    <xf numFmtId="0" fontId="14" fillId="25" borderId="0" xfId="227" applyFont="1" applyFill="1" applyBorder="1" applyAlignment="1" applyProtection="1">
      <alignment horizontal="left"/>
    </xf>
    <xf numFmtId="0" fontId="9" fillId="25" borderId="19" xfId="227" applyFont="1" applyFill="1" applyBorder="1" applyProtection="1"/>
    <xf numFmtId="165" fontId="15" fillId="25" borderId="0" xfId="227" applyNumberFormat="1" applyFont="1" applyFill="1" applyBorder="1" applyAlignment="1" applyProtection="1">
      <alignment horizontal="center"/>
    </xf>
    <xf numFmtId="165" fontId="6" fillId="25" borderId="0" xfId="227" applyNumberFormat="1" applyFont="1" applyFill="1" applyBorder="1" applyAlignment="1" applyProtection="1">
      <alignment horizontal="center"/>
    </xf>
    <xf numFmtId="0" fontId="59" fillId="25" borderId="0" xfId="227" applyFont="1" applyFill="1" applyBorder="1" applyProtection="1"/>
    <xf numFmtId="167" fontId="73" fillId="26" borderId="0" xfId="227" applyNumberFormat="1" applyFont="1" applyFill="1" applyBorder="1" applyAlignment="1" applyProtection="1">
      <alignment horizontal="right"/>
    </xf>
    <xf numFmtId="167" fontId="14" fillId="26" borderId="0" xfId="227" applyNumberFormat="1" applyFont="1" applyFill="1" applyBorder="1" applyAlignment="1" applyProtection="1">
      <alignment horizontal="right"/>
    </xf>
    <xf numFmtId="167" fontId="15" fillId="26" borderId="0" xfId="227" applyNumberFormat="1" applyFont="1" applyFill="1" applyBorder="1" applyAlignment="1" applyProtection="1">
      <alignment horizontal="right"/>
    </xf>
    <xf numFmtId="169" fontId="58" fillId="25" borderId="0" xfId="227" applyNumberFormat="1" applyFont="1" applyFill="1" applyBorder="1" applyAlignment="1" applyProtection="1">
      <alignment horizontal="center"/>
    </xf>
    <xf numFmtId="165" fontId="116" fillId="25" borderId="0" xfId="227" applyNumberFormat="1" applyFont="1" applyFill="1" applyBorder="1" applyAlignment="1" applyProtection="1">
      <alignment horizontal="center"/>
    </xf>
    <xf numFmtId="165" fontId="19" fillId="25" borderId="0" xfId="227" applyNumberFormat="1" applyFont="1" applyFill="1" applyBorder="1" applyAlignment="1" applyProtection="1">
      <alignment horizontal="right"/>
    </xf>
    <xf numFmtId="0" fontId="44" fillId="25" borderId="0" xfId="227" applyFont="1" applyFill="1" applyBorder="1" applyProtection="1"/>
    <xf numFmtId="0" fontId="17" fillId="30" borderId="19" xfId="227" applyFont="1" applyFill="1" applyBorder="1" applyAlignment="1" applyProtection="1">
      <alignment horizontal="center" vertical="center"/>
    </xf>
    <xf numFmtId="0" fontId="5" fillId="0" borderId="0" xfId="227" applyProtection="1"/>
    <xf numFmtId="0" fontId="12" fillId="25" borderId="23" xfId="227" applyFont="1" applyFill="1" applyBorder="1" applyAlignment="1" applyProtection="1">
      <alignment horizontal="left"/>
    </xf>
    <xf numFmtId="0" fontId="12" fillId="25" borderId="20" xfId="227" applyFont="1" applyFill="1" applyBorder="1" applyAlignment="1" applyProtection="1">
      <alignment horizontal="left"/>
    </xf>
    <xf numFmtId="0" fontId="19" fillId="0" borderId="0" xfId="227" applyFont="1" applyBorder="1" applyAlignment="1" applyProtection="1">
      <alignment vertical="center"/>
    </xf>
    <xf numFmtId="0" fontId="12" fillId="25" borderId="0" xfId="227" applyFont="1" applyFill="1" applyBorder="1" applyAlignment="1" applyProtection="1">
      <alignment horizontal="left"/>
    </xf>
    <xf numFmtId="0" fontId="44" fillId="25" borderId="0" xfId="227" applyFont="1" applyFill="1" applyBorder="1" applyAlignment="1" applyProtection="1">
      <alignment horizontal="left"/>
    </xf>
    <xf numFmtId="0" fontId="5" fillId="25" borderId="0" xfId="227" applyFill="1" applyBorder="1" applyAlignment="1" applyProtection="1"/>
    <xf numFmtId="0" fontId="14" fillId="25" borderId="0" xfId="227" applyFont="1" applyFill="1" applyBorder="1" applyAlignment="1" applyProtection="1">
      <alignment horizontal="center" vertical="distributed"/>
    </xf>
    <xf numFmtId="0" fontId="26" fillId="25" borderId="0" xfId="227" applyFont="1" applyFill="1" applyProtection="1"/>
    <xf numFmtId="0" fontId="26" fillId="25" borderId="20" xfId="227" applyFont="1" applyFill="1" applyBorder="1" applyProtection="1"/>
    <xf numFmtId="0" fontId="26" fillId="25" borderId="0" xfId="227" applyFont="1" applyFill="1" applyBorder="1" applyProtection="1"/>
    <xf numFmtId="0" fontId="26" fillId="0" borderId="0" xfId="227" applyFont="1" applyProtection="1">
      <protection locked="0"/>
    </xf>
    <xf numFmtId="0" fontId="24" fillId="25" borderId="0" xfId="227" applyFont="1" applyFill="1" applyProtection="1"/>
    <xf numFmtId="0" fontId="24" fillId="0" borderId="0" xfId="227" applyFont="1" applyProtection="1">
      <protection locked="0"/>
    </xf>
    <xf numFmtId="0" fontId="24" fillId="25" borderId="20" xfId="227" applyFont="1" applyFill="1" applyBorder="1" applyProtection="1"/>
    <xf numFmtId="0" fontId="58" fillId="25" borderId="0" xfId="227" applyFont="1" applyFill="1" applyBorder="1" applyAlignment="1" applyProtection="1">
      <alignment horizontal="left"/>
    </xf>
    <xf numFmtId="0" fontId="27" fillId="25" borderId="20" xfId="227" applyFont="1" applyFill="1" applyBorder="1" applyProtection="1"/>
    <xf numFmtId="0" fontId="117" fillId="25" borderId="0" xfId="227" applyFont="1" applyFill="1" applyProtection="1"/>
    <xf numFmtId="164" fontId="65" fillId="25" borderId="0" xfId="227" applyNumberFormat="1" applyFont="1" applyFill="1" applyBorder="1" applyAlignment="1" applyProtection="1">
      <alignment horizontal="center"/>
    </xf>
    <xf numFmtId="0" fontId="117" fillId="0" borderId="0" xfId="227" applyFont="1" applyProtection="1">
      <protection locked="0"/>
    </xf>
    <xf numFmtId="0" fontId="17" fillId="30" borderId="20" xfId="227" applyFont="1" applyFill="1" applyBorder="1" applyAlignment="1" applyProtection="1">
      <alignment horizontal="center" vertical="center"/>
    </xf>
    <xf numFmtId="0" fontId="5" fillId="0" borderId="0" xfId="62" applyFont="1"/>
    <xf numFmtId="0" fontId="5" fillId="26" borderId="0" xfId="72" applyFill="1" applyBorder="1"/>
    <xf numFmtId="0" fontId="14" fillId="25" borderId="0" xfId="70" applyFont="1" applyFill="1" applyBorder="1" applyAlignment="1">
      <alignment horizontal="center" vertical="center"/>
    </xf>
    <xf numFmtId="0" fontId="14" fillId="0" borderId="0" xfId="70" applyFont="1" applyBorder="1" applyAlignment="1">
      <alignment horizontal="center" vertical="center"/>
    </xf>
    <xf numFmtId="0" fontId="44" fillId="26" borderId="0" xfId="53" applyFont="1" applyFill="1"/>
    <xf numFmtId="0" fontId="5" fillId="26" borderId="0" xfId="53" applyFont="1" applyFill="1"/>
    <xf numFmtId="0" fontId="5" fillId="0" borderId="0" xfId="62" applyFont="1" applyAlignment="1">
      <alignment vertical="center"/>
    </xf>
    <xf numFmtId="0" fontId="8" fillId="26" borderId="0" xfId="72" applyFont="1" applyFill="1" applyBorder="1"/>
    <xf numFmtId="0" fontId="17" fillId="26" borderId="0" xfId="71" applyFont="1" applyFill="1" applyBorder="1" applyAlignment="1">
      <alignment horizontal="center" vertical="center"/>
    </xf>
    <xf numFmtId="0" fontId="19" fillId="25" borderId="0" xfId="227" applyFont="1" applyFill="1" applyBorder="1" applyAlignment="1" applyProtection="1">
      <alignment horizontal="right"/>
    </xf>
    <xf numFmtId="0" fontId="15" fillId="24" borderId="0" xfId="40" applyFont="1" applyFill="1" applyBorder="1" applyAlignment="1" applyProtection="1">
      <alignment horizontal="left" indent="1"/>
    </xf>
    <xf numFmtId="0" fontId="5" fillId="25" borderId="19" xfId="227" applyFill="1" applyBorder="1" applyAlignment="1" applyProtection="1">
      <alignment vertical="center"/>
    </xf>
    <xf numFmtId="0" fontId="59" fillId="25" borderId="19" xfId="227" applyFont="1" applyFill="1" applyBorder="1" applyProtection="1"/>
    <xf numFmtId="0" fontId="60" fillId="25" borderId="19" xfId="227" applyFont="1" applyFill="1" applyBorder="1" applyProtection="1"/>
    <xf numFmtId="0" fontId="60" fillId="25" borderId="0" xfId="227" applyFont="1" applyFill="1" applyBorder="1" applyProtection="1"/>
    <xf numFmtId="0" fontId="44" fillId="25" borderId="19" xfId="227" applyFont="1" applyFill="1" applyBorder="1" applyProtection="1"/>
    <xf numFmtId="0" fontId="14" fillId="25" borderId="11" xfId="227" applyFont="1" applyFill="1" applyBorder="1" applyAlignment="1" applyProtection="1">
      <alignment horizontal="center"/>
    </xf>
    <xf numFmtId="0" fontId="14" fillId="25" borderId="12" xfId="227" applyFont="1" applyFill="1" applyBorder="1" applyAlignment="1" applyProtection="1">
      <alignment horizontal="center"/>
    </xf>
    <xf numFmtId="167" fontId="73" fillId="25" borderId="0" xfId="227" applyNumberFormat="1" applyFont="1" applyFill="1" applyBorder="1" applyAlignment="1" applyProtection="1">
      <alignment horizontal="right"/>
    </xf>
    <xf numFmtId="167" fontId="15" fillId="25" borderId="0" xfId="227" applyNumberFormat="1" applyFont="1" applyFill="1" applyBorder="1" applyAlignment="1" applyProtection="1">
      <alignment horizontal="right"/>
    </xf>
    <xf numFmtId="167" fontId="14" fillId="25" borderId="0" xfId="227" applyNumberFormat="1" applyFont="1" applyFill="1" applyBorder="1" applyAlignment="1" applyProtection="1">
      <alignment horizontal="right"/>
    </xf>
    <xf numFmtId="0" fontId="64" fillId="25" borderId="0" xfId="227" applyFont="1" applyFill="1" applyBorder="1" applyAlignment="1" applyProtection="1">
      <alignment horizontal="center"/>
    </xf>
    <xf numFmtId="0" fontId="79" fillId="25" borderId="0" xfId="227" applyFont="1" applyFill="1" applyBorder="1" applyAlignment="1" applyProtection="1">
      <alignment horizontal="left"/>
    </xf>
    <xf numFmtId="0" fontId="5" fillId="26" borderId="18" xfId="227" applyFill="1" applyBorder="1" applyProtection="1"/>
    <xf numFmtId="0" fontId="14" fillId="25" borderId="18" xfId="227" applyFont="1" applyFill="1" applyBorder="1" applyAlignment="1" applyProtection="1">
      <alignment horizontal="right"/>
    </xf>
    <xf numFmtId="0" fontId="74" fillId="25" borderId="0" xfId="227" applyFont="1" applyFill="1" applyBorder="1" applyProtection="1"/>
    <xf numFmtId="168" fontId="73" fillId="25" borderId="0" xfId="227" applyNumberFormat="1" applyFont="1" applyFill="1" applyBorder="1" applyAlignment="1" applyProtection="1">
      <alignment horizontal="right"/>
    </xf>
    <xf numFmtId="168" fontId="73" fillId="26" borderId="0" xfId="227" applyNumberFormat="1" applyFont="1" applyFill="1" applyBorder="1" applyAlignment="1" applyProtection="1">
      <alignment horizontal="right"/>
    </xf>
    <xf numFmtId="168" fontId="15" fillId="25" borderId="0" xfId="227" applyNumberFormat="1" applyFont="1" applyFill="1" applyBorder="1" applyAlignment="1" applyProtection="1">
      <alignment horizontal="right"/>
    </xf>
    <xf numFmtId="168" fontId="15" fillId="26" borderId="0" xfId="227" applyNumberFormat="1" applyFont="1" applyFill="1" applyBorder="1" applyAlignment="1" applyProtection="1">
      <alignment horizontal="right"/>
    </xf>
    <xf numFmtId="168" fontId="14" fillId="25" borderId="0" xfId="227" applyNumberFormat="1" applyFont="1" applyFill="1" applyBorder="1" applyAlignment="1" applyProtection="1">
      <alignment horizontal="right"/>
    </xf>
    <xf numFmtId="168" fontId="14" fillId="26" borderId="0" xfId="227" applyNumberFormat="1" applyFont="1" applyFill="1" applyBorder="1" applyAlignment="1" applyProtection="1">
      <alignment horizontal="right"/>
    </xf>
    <xf numFmtId="0" fontId="15" fillId="25" borderId="0" xfId="227" applyFont="1" applyFill="1" applyBorder="1" applyAlignment="1" applyProtection="1">
      <alignment horizontal="left" indent="1"/>
    </xf>
    <xf numFmtId="0" fontId="31" fillId="25" borderId="19" xfId="227" applyFont="1" applyFill="1" applyBorder="1" applyProtection="1"/>
    <xf numFmtId="0" fontId="5" fillId="25" borderId="18" xfId="227" applyFill="1" applyBorder="1" applyAlignment="1" applyProtection="1">
      <alignment horizontal="left"/>
    </xf>
    <xf numFmtId="0" fontId="116" fillId="0" borderId="0" xfId="40" applyFont="1" applyFill="1" applyBorder="1" applyAlignment="1" applyProtection="1">
      <alignment horizontal="left" indent="1"/>
    </xf>
    <xf numFmtId="165" fontId="14" fillId="25" borderId="0" xfId="227" applyNumberFormat="1" applyFont="1" applyFill="1" applyBorder="1" applyAlignment="1" applyProtection="1">
      <alignment horizontal="center"/>
    </xf>
    <xf numFmtId="0" fontId="16" fillId="0" borderId="0" xfId="227" applyFont="1" applyProtection="1"/>
    <xf numFmtId="167" fontId="73" fillId="25" borderId="0" xfId="227" applyNumberFormat="1" applyFont="1" applyFill="1" applyBorder="1" applyAlignment="1" applyProtection="1">
      <alignment horizontal="right" indent="1"/>
    </xf>
    <xf numFmtId="167" fontId="73" fillId="26" borderId="0" xfId="227" applyNumberFormat="1" applyFont="1" applyFill="1" applyBorder="1" applyAlignment="1" applyProtection="1">
      <alignment horizontal="right" indent="1"/>
    </xf>
    <xf numFmtId="0" fontId="61" fillId="25" borderId="0" xfId="227" applyFont="1" applyFill="1" applyBorder="1" applyAlignment="1" applyProtection="1">
      <alignment horizontal="left"/>
    </xf>
    <xf numFmtId="167" fontId="15" fillId="25" borderId="0" xfId="227" applyNumberFormat="1" applyFont="1" applyFill="1" applyBorder="1" applyAlignment="1" applyProtection="1">
      <alignment horizontal="right" indent="1"/>
    </xf>
    <xf numFmtId="167" fontId="15" fillId="26" borderId="0" xfId="227" applyNumberFormat="1" applyFont="1" applyFill="1" applyBorder="1" applyAlignment="1" applyProtection="1">
      <alignment horizontal="right" indent="1"/>
    </xf>
    <xf numFmtId="167" fontId="14" fillId="25" borderId="0" xfId="227" applyNumberFormat="1" applyFont="1" applyFill="1" applyBorder="1" applyAlignment="1" applyProtection="1">
      <alignment horizontal="right" wrapText="1" indent="1"/>
    </xf>
    <xf numFmtId="168" fontId="14" fillId="25" borderId="0" xfId="227" applyNumberFormat="1" applyFont="1" applyFill="1" applyBorder="1" applyAlignment="1" applyProtection="1">
      <alignment horizontal="right" wrapText="1" indent="1"/>
    </xf>
    <xf numFmtId="168" fontId="14" fillId="26" borderId="0" xfId="227" applyNumberFormat="1" applyFont="1" applyFill="1" applyBorder="1" applyAlignment="1" applyProtection="1">
      <alignment horizontal="right" wrapText="1" indent="1"/>
    </xf>
    <xf numFmtId="167" fontId="15" fillId="25" borderId="0" xfId="227" applyNumberFormat="1" applyFont="1" applyFill="1" applyBorder="1" applyAlignment="1" applyProtection="1">
      <alignment horizontal="right" wrapText="1" indent="1"/>
    </xf>
    <xf numFmtId="168" fontId="15" fillId="25" borderId="0" xfId="227" applyNumberFormat="1" applyFont="1" applyFill="1" applyBorder="1" applyAlignment="1" applyProtection="1">
      <alignment horizontal="right" wrapText="1" indent="1"/>
    </xf>
    <xf numFmtId="168" fontId="15" fillId="26" borderId="0" xfId="227" applyNumberFormat="1" applyFont="1" applyFill="1" applyBorder="1" applyAlignment="1" applyProtection="1">
      <alignment horizontal="right" wrapText="1" indent="1"/>
    </xf>
    <xf numFmtId="0" fontId="14" fillId="25" borderId="58" xfId="0" applyFont="1" applyFill="1" applyBorder="1" applyAlignment="1">
      <alignment horizontal="center"/>
    </xf>
    <xf numFmtId="0" fontId="73" fillId="25" borderId="0" xfId="78" applyFont="1" applyFill="1" applyBorder="1" applyAlignment="1">
      <alignment horizontal="left" vertical="center"/>
    </xf>
    <xf numFmtId="0" fontId="14" fillId="0" borderId="0" xfId="70" applyFont="1" applyBorder="1" applyAlignment="1">
      <alignment horizontal="left" indent="1"/>
    </xf>
    <xf numFmtId="3" fontId="73" fillId="24" borderId="0" xfId="40" applyNumberFormat="1" applyFont="1" applyFill="1" applyBorder="1" applyAlignment="1">
      <alignment horizontal="left" vertical="center" wrapText="1"/>
    </xf>
    <xf numFmtId="0" fontId="14" fillId="25" borderId="12" xfId="78" applyFont="1" applyFill="1" applyBorder="1" applyAlignment="1">
      <alignment horizontal="center" vertical="center"/>
    </xf>
    <xf numFmtId="0" fontId="12" fillId="25" borderId="22" xfId="62" applyFont="1" applyFill="1" applyBorder="1" applyAlignment="1">
      <alignment horizontal="left"/>
    </xf>
    <xf numFmtId="165" fontId="16" fillId="0" borderId="0" xfId="227" applyNumberFormat="1" applyFont="1" applyProtection="1">
      <protection locked="0"/>
    </xf>
    <xf numFmtId="0" fontId="73" fillId="25" borderId="0" xfId="78" applyFont="1" applyFill="1" applyBorder="1" applyAlignment="1">
      <alignment horizontal="center" vertical="center"/>
    </xf>
    <xf numFmtId="0" fontId="14" fillId="25" borderId="12" xfId="78" applyFont="1" applyFill="1" applyBorder="1" applyAlignment="1">
      <alignment horizontal="center" vertical="center" wrapText="1"/>
    </xf>
    <xf numFmtId="3" fontId="5" fillId="0" borderId="0" xfId="53" applyNumberFormat="1"/>
    <xf numFmtId="3" fontId="73" fillId="25" borderId="0" xfId="78" applyNumberFormat="1" applyFont="1" applyFill="1" applyBorder="1" applyAlignment="1">
      <alignment horizontal="right" vertical="center" indent="1"/>
    </xf>
    <xf numFmtId="3" fontId="73" fillId="25" borderId="0" xfId="78" applyNumberFormat="1" applyFont="1" applyFill="1" applyBorder="1" applyAlignment="1">
      <alignment vertical="center"/>
    </xf>
    <xf numFmtId="0" fontId="21" fillId="25" borderId="0" xfId="70" applyFont="1" applyFill="1" applyBorder="1" applyAlignment="1"/>
    <xf numFmtId="3" fontId="73" fillId="25" borderId="0" xfId="78" applyNumberFormat="1" applyFont="1" applyFill="1" applyBorder="1" applyAlignment="1">
      <alignment horizontal="right" vertical="center" indent="2"/>
    </xf>
    <xf numFmtId="3" fontId="73" fillId="25" borderId="0" xfId="78" applyNumberFormat="1" applyFont="1" applyFill="1" applyBorder="1" applyAlignment="1">
      <alignment horizontal="center" vertical="center"/>
    </xf>
    <xf numFmtId="171" fontId="130" fillId="25" borderId="0" xfId="78" applyNumberFormat="1" applyFont="1" applyFill="1" applyBorder="1" applyAlignment="1">
      <alignment vertical="center"/>
    </xf>
    <xf numFmtId="171" fontId="6" fillId="25" borderId="0" xfId="78" applyNumberFormat="1" applyFont="1" applyFill="1" applyBorder="1" applyAlignment="1">
      <alignment vertical="center"/>
    </xf>
    <xf numFmtId="171" fontId="6" fillId="25" borderId="0" xfId="78" applyNumberFormat="1" applyFont="1" applyFill="1" applyBorder="1" applyAlignment="1">
      <alignment horizontal="right" vertical="center"/>
    </xf>
    <xf numFmtId="3" fontId="6" fillId="25" borderId="0" xfId="78" applyNumberFormat="1" applyFont="1" applyFill="1" applyBorder="1" applyAlignment="1">
      <alignment vertical="center"/>
    </xf>
    <xf numFmtId="0" fontId="112" fillId="0" borderId="0" xfId="53" applyFont="1"/>
    <xf numFmtId="171" fontId="130" fillId="25" borderId="0" xfId="78" applyNumberFormat="1" applyFont="1" applyFill="1" applyBorder="1" applyAlignment="1">
      <alignment horizontal="right" vertical="center"/>
    </xf>
    <xf numFmtId="3" fontId="44" fillId="0" borderId="0" xfId="53" applyNumberFormat="1" applyFont="1"/>
    <xf numFmtId="0" fontId="15" fillId="25" borderId="0" xfId="62" applyFont="1" applyFill="1" applyBorder="1" applyAlignment="1">
      <alignment wrapText="1"/>
    </xf>
    <xf numFmtId="0" fontId="15" fillId="26" borderId="0" xfId="62" applyFont="1" applyFill="1" applyBorder="1" applyAlignment="1">
      <alignment wrapText="1"/>
    </xf>
    <xf numFmtId="0" fontId="87" fillId="25" borderId="0" xfId="62" applyFont="1" applyFill="1" applyBorder="1"/>
    <xf numFmtId="0" fontId="128" fillId="25" borderId="0" xfId="68" applyFont="1" applyFill="1" applyBorder="1" applyAlignment="1" applyProtection="1"/>
    <xf numFmtId="49" fontId="15" fillId="25" borderId="0" xfId="62" applyNumberFormat="1" applyFont="1" applyFill="1" applyBorder="1" applyAlignment="1">
      <alignment horizontal="right"/>
    </xf>
    <xf numFmtId="1" fontId="11" fillId="26" borderId="12" xfId="63" applyNumberFormat="1" applyFont="1" applyFill="1" applyBorder="1" applyAlignment="1">
      <alignment horizontal="center" vertical="center"/>
    </xf>
    <xf numFmtId="3" fontId="84" fillId="27" borderId="0" xfId="40" applyNumberFormat="1" applyFont="1" applyFill="1" applyBorder="1" applyAlignment="1">
      <alignment horizontal="right" wrapText="1"/>
    </xf>
    <xf numFmtId="0" fontId="82" fillId="25" borderId="19" xfId="63" applyFont="1" applyFill="1" applyBorder="1" applyAlignment="1">
      <alignment horizontal="right"/>
    </xf>
    <xf numFmtId="4" fontId="84" fillId="27" borderId="0" xfId="40" applyNumberFormat="1" applyFont="1" applyFill="1" applyBorder="1" applyAlignment="1">
      <alignment horizontal="right" wrapText="1"/>
    </xf>
    <xf numFmtId="0" fontId="74" fillId="0" borderId="0" xfId="63" applyFont="1" applyAlignment="1">
      <alignment horizontal="right"/>
    </xf>
    <xf numFmtId="4" fontId="84" fillId="27" borderId="0" xfId="40" applyNumberFormat="1" applyFont="1" applyFill="1" applyBorder="1" applyAlignment="1">
      <alignment horizontal="right" vertical="top" wrapText="1"/>
    </xf>
    <xf numFmtId="0" fontId="19" fillId="25" borderId="0" xfId="63" applyFont="1" applyFill="1" applyBorder="1" applyAlignment="1">
      <alignment horizontal="right" vertical="top"/>
    </xf>
    <xf numFmtId="1" fontId="14" fillId="26" borderId="84" xfId="63" applyNumberFormat="1" applyFont="1" applyFill="1" applyBorder="1" applyAlignment="1">
      <alignment horizontal="center" vertical="center" wrapText="1"/>
    </xf>
    <xf numFmtId="3" fontId="84" fillId="27" borderId="88" xfId="40" applyNumberFormat="1" applyFont="1" applyFill="1" applyBorder="1" applyAlignment="1">
      <alignment horizontal="right" wrapText="1"/>
    </xf>
    <xf numFmtId="3" fontId="84" fillId="27" borderId="89" xfId="40" applyNumberFormat="1" applyFont="1" applyFill="1" applyBorder="1" applyAlignment="1">
      <alignment horizontal="right" wrapText="1"/>
    </xf>
    <xf numFmtId="1" fontId="14" fillId="26" borderId="0" xfId="70" applyNumberFormat="1" applyFont="1" applyFill="1" applyBorder="1" applyAlignment="1">
      <alignment horizontal="center" vertical="center" wrapText="1"/>
    </xf>
    <xf numFmtId="3" fontId="131" fillId="48" borderId="0" xfId="63" applyNumberFormat="1" applyFont="1" applyFill="1" applyBorder="1" applyAlignment="1"/>
    <xf numFmtId="0" fontId="32" fillId="25" borderId="0" xfId="63" applyFont="1" applyFill="1" applyBorder="1" applyAlignment="1">
      <alignment horizontal="left" vertical="center"/>
    </xf>
    <xf numFmtId="0" fontId="45" fillId="27" borderId="0" xfId="66" applyFont="1" applyFill="1" applyBorder="1" applyAlignment="1">
      <alignment horizontal="left"/>
    </xf>
    <xf numFmtId="0" fontId="43" fillId="26" borderId="0" xfId="70" applyFont="1" applyFill="1" applyBorder="1" applyAlignment="1"/>
    <xf numFmtId="0" fontId="5" fillId="26" borderId="0" xfId="63" applyFill="1" applyBorder="1" applyAlignment="1"/>
    <xf numFmtId="1" fontId="118" fillId="26" borderId="12" xfId="63" applyNumberFormat="1" applyFont="1" applyFill="1" applyBorder="1" applyAlignment="1">
      <alignment horizontal="center" vertical="center" wrapText="1"/>
    </xf>
    <xf numFmtId="0" fontId="134" fillId="25" borderId="0" xfId="70" applyFont="1" applyFill="1" applyBorder="1" applyAlignment="1"/>
    <xf numFmtId="0" fontId="118" fillId="24" borderId="0" xfId="66" applyFont="1" applyFill="1" applyBorder="1" applyAlignment="1">
      <alignment horizontal="left"/>
    </xf>
    <xf numFmtId="0" fontId="135" fillId="25" borderId="19" xfId="63" applyFont="1" applyFill="1" applyBorder="1" applyAlignment="1"/>
    <xf numFmtId="0" fontId="41" fillId="24" borderId="0" xfId="66" applyFont="1" applyFill="1" applyBorder="1" applyAlignment="1">
      <alignment horizontal="left"/>
    </xf>
    <xf numFmtId="3" fontId="119" fillId="27" borderId="0" xfId="40" applyNumberFormat="1" applyFont="1" applyFill="1" applyBorder="1" applyAlignment="1">
      <alignment horizontal="right" wrapText="1"/>
    </xf>
    <xf numFmtId="3" fontId="119" fillId="27" borderId="89" xfId="40" applyNumberFormat="1" applyFont="1" applyFill="1" applyBorder="1" applyAlignment="1">
      <alignment horizontal="right" wrapText="1"/>
    </xf>
    <xf numFmtId="0" fontId="134" fillId="25" borderId="0" xfId="63" applyFont="1" applyFill="1" applyBorder="1" applyAlignment="1"/>
    <xf numFmtId="0" fontId="135" fillId="25" borderId="19" xfId="63" applyFont="1" applyFill="1" applyBorder="1"/>
    <xf numFmtId="0" fontId="134" fillId="25" borderId="0" xfId="63" applyFont="1" applyFill="1" applyBorder="1" applyAlignment="1">
      <alignment horizontal="left" indent="1"/>
    </xf>
    <xf numFmtId="0" fontId="135" fillId="25" borderId="19" xfId="63" applyFont="1" applyFill="1" applyBorder="1" applyAlignment="1">
      <alignment horizontal="left" indent="1"/>
    </xf>
    <xf numFmtId="0" fontId="134" fillId="26" borderId="0" xfId="63" applyFont="1" applyFill="1" applyBorder="1" applyAlignment="1">
      <alignment horizontal="left" indent="1"/>
    </xf>
    <xf numFmtId="0" fontId="134" fillId="26" borderId="0" xfId="70" applyFont="1" applyFill="1" applyBorder="1" applyAlignment="1">
      <alignment horizontal="left" indent="1"/>
    </xf>
    <xf numFmtId="0" fontId="120" fillId="26" borderId="0" xfId="63" applyFont="1" applyFill="1" applyBorder="1" applyAlignment="1">
      <alignment horizontal="left" indent="1"/>
    </xf>
    <xf numFmtId="0" fontId="120" fillId="26" borderId="0" xfId="63" applyFont="1" applyFill="1" applyAlignment="1">
      <alignment horizontal="left" indent="1"/>
    </xf>
    <xf numFmtId="0" fontId="134" fillId="25" borderId="0" xfId="70" applyFont="1" applyFill="1" applyBorder="1"/>
    <xf numFmtId="0" fontId="118" fillId="26" borderId="19" xfId="70" applyFont="1" applyFill="1" applyBorder="1" applyAlignment="1">
      <alignment vertical="center" wrapText="1"/>
    </xf>
    <xf numFmtId="0" fontId="73" fillId="25" borderId="0" xfId="70" applyFont="1" applyFill="1" applyBorder="1" applyAlignment="1">
      <alignment horizontal="center" wrapText="1"/>
    </xf>
    <xf numFmtId="0" fontId="77" fillId="25" borderId="0" xfId="70" applyFont="1" applyFill="1" applyBorder="1" applyAlignment="1"/>
    <xf numFmtId="0" fontId="73" fillId="0" borderId="0" xfId="70" applyFont="1" applyBorder="1" applyAlignment="1">
      <alignment horizontal="center" wrapText="1"/>
    </xf>
    <xf numFmtId="0" fontId="73" fillId="25" borderId="0" xfId="63" applyFont="1" applyFill="1" applyBorder="1" applyAlignment="1">
      <alignment horizontal="left" wrapText="1" indent="1"/>
    </xf>
    <xf numFmtId="0" fontId="77" fillId="25" borderId="0" xfId="63" applyFont="1" applyFill="1" applyBorder="1" applyAlignment="1">
      <alignment horizontal="left" indent="1"/>
    </xf>
    <xf numFmtId="0" fontId="73" fillId="0" borderId="0" xfId="63" applyFont="1" applyBorder="1" applyAlignment="1">
      <alignment horizontal="left" wrapText="1" indent="1"/>
    </xf>
    <xf numFmtId="0" fontId="73" fillId="26" borderId="0" xfId="63" applyFont="1" applyFill="1" applyBorder="1" applyAlignment="1">
      <alignment horizontal="left" wrapText="1" indent="1"/>
    </xf>
    <xf numFmtId="0" fontId="77" fillId="26" borderId="0" xfId="63" applyFont="1" applyFill="1" applyBorder="1" applyAlignment="1">
      <alignment horizontal="left" indent="1"/>
    </xf>
    <xf numFmtId="0" fontId="74" fillId="26" borderId="0" xfId="63" applyFont="1" applyFill="1" applyAlignment="1">
      <alignment horizontal="left" indent="1"/>
    </xf>
    <xf numFmtId="0" fontId="74" fillId="0" borderId="0" xfId="63" applyFont="1" applyAlignment="1">
      <alignment horizontal="left" indent="1"/>
    </xf>
    <xf numFmtId="0" fontId="73" fillId="25" borderId="0" xfId="70" applyFont="1" applyFill="1" applyBorder="1" applyAlignment="1">
      <alignment horizontal="center" vertical="center" wrapText="1"/>
    </xf>
    <xf numFmtId="0" fontId="77" fillId="25" borderId="0" xfId="70" applyFont="1" applyFill="1" applyBorder="1"/>
    <xf numFmtId="0" fontId="74" fillId="25" borderId="0" xfId="63" applyFont="1" applyFill="1" applyAlignment="1">
      <alignment vertical="center"/>
    </xf>
    <xf numFmtId="0" fontId="73" fillId="0" borderId="0" xfId="70" applyFont="1" applyBorder="1" applyAlignment="1">
      <alignment horizontal="center" vertical="center" wrapText="1"/>
    </xf>
    <xf numFmtId="167" fontId="59" fillId="0" borderId="0" xfId="227" applyNumberFormat="1" applyFont="1" applyProtection="1">
      <protection locked="0"/>
    </xf>
    <xf numFmtId="165" fontId="59" fillId="0" borderId="0" xfId="227" applyNumberFormat="1" applyFont="1" applyProtection="1">
      <protection locked="0"/>
    </xf>
    <xf numFmtId="168" fontId="44" fillId="0" borderId="0" xfId="227" applyNumberFormat="1" applyFont="1" applyProtection="1">
      <protection locked="0"/>
    </xf>
    <xf numFmtId="165" fontId="5" fillId="0" borderId="0" xfId="227" applyNumberFormat="1" applyProtection="1">
      <protection locked="0"/>
    </xf>
    <xf numFmtId="0" fontId="44" fillId="0" borderId="0" xfId="51" applyFont="1" applyFill="1" applyAlignment="1">
      <alignment horizontal="left"/>
    </xf>
    <xf numFmtId="0" fontId="0" fillId="0" borderId="0" xfId="51" applyFont="1" applyFill="1" applyAlignment="1">
      <alignment vertical="center"/>
    </xf>
    <xf numFmtId="0" fontId="0" fillId="0" borderId="0" xfId="51" applyFont="1" applyFill="1"/>
    <xf numFmtId="0" fontId="12" fillId="0" borderId="0" xfId="51" applyFont="1" applyFill="1" applyAlignment="1">
      <alignment horizontal="center"/>
    </xf>
    <xf numFmtId="167" fontId="44" fillId="0" borderId="0" xfId="51" applyNumberFormat="1" applyFont="1" applyFill="1" applyAlignment="1">
      <alignment horizontal="right"/>
    </xf>
    <xf numFmtId="0" fontId="16" fillId="0" borderId="0" xfId="51" applyFont="1" applyFill="1"/>
    <xf numFmtId="165" fontId="13" fillId="0" borderId="0" xfId="51" applyNumberFormat="1" applyFont="1" applyFill="1" applyAlignment="1">
      <alignment horizontal="right"/>
    </xf>
    <xf numFmtId="165" fontId="8" fillId="0" borderId="0" xfId="51" applyNumberFormat="1" applyFont="1" applyFill="1" applyAlignment="1">
      <alignment horizontal="right"/>
    </xf>
    <xf numFmtId="2" fontId="0" fillId="0" borderId="0" xfId="51" applyNumberFormat="1" applyFont="1" applyFill="1"/>
    <xf numFmtId="0" fontId="5" fillId="0" borderId="0" xfId="51" applyFont="1" applyFill="1"/>
    <xf numFmtId="0" fontId="27" fillId="0" borderId="0" xfId="51" applyFont="1" applyFill="1"/>
    <xf numFmtId="165" fontId="31" fillId="0" borderId="0" xfId="51" applyNumberFormat="1" applyFont="1" applyFill="1" applyAlignment="1">
      <alignment horizontal="right"/>
    </xf>
    <xf numFmtId="0" fontId="46" fillId="0" borderId="0" xfId="51" applyFont="1" applyFill="1" applyAlignment="1">
      <alignment horizontal="center"/>
    </xf>
    <xf numFmtId="165" fontId="9" fillId="0" borderId="0" xfId="51" applyNumberFormat="1" applyFont="1" applyFill="1" applyAlignment="1">
      <alignment horizontal="right"/>
    </xf>
    <xf numFmtId="0" fontId="44" fillId="0" borderId="0" xfId="51" applyFont="1" applyFill="1"/>
    <xf numFmtId="165" fontId="74" fillId="0" borderId="0" xfId="70" applyNumberFormat="1" applyFont="1" applyFill="1"/>
    <xf numFmtId="0" fontId="112" fillId="0" borderId="0" xfId="70" applyFont="1" applyFill="1"/>
    <xf numFmtId="165" fontId="112" fillId="0" borderId="0" xfId="70" applyNumberFormat="1" applyFont="1" applyFill="1" applyAlignment="1">
      <alignment vertical="center"/>
    </xf>
    <xf numFmtId="0" fontId="70" fillId="0" borderId="0" xfId="70" applyFont="1" applyFill="1"/>
    <xf numFmtId="1" fontId="48" fillId="0" borderId="0" xfId="70" applyNumberFormat="1" applyFont="1" applyFill="1"/>
    <xf numFmtId="1" fontId="70" fillId="0" borderId="0" xfId="70" applyNumberFormat="1" applyFont="1" applyFill="1"/>
    <xf numFmtId="0" fontId="48" fillId="0" borderId="0" xfId="70" applyFont="1" applyFill="1"/>
    <xf numFmtId="0" fontId="16" fillId="0" borderId="0" xfId="70" applyFont="1" applyFill="1"/>
    <xf numFmtId="1" fontId="16" fillId="0" borderId="0" xfId="70" applyNumberFormat="1" applyFont="1" applyFill="1"/>
    <xf numFmtId="0" fontId="16" fillId="0" borderId="0" xfId="70" applyFont="1" applyFill="1" applyAlignment="1"/>
    <xf numFmtId="1" fontId="16" fillId="0" borderId="0" xfId="70" applyNumberFormat="1" applyFont="1" applyFill="1" applyAlignment="1"/>
    <xf numFmtId="3" fontId="16" fillId="0" borderId="0" xfId="70" applyNumberFormat="1" applyFont="1" applyFill="1"/>
    <xf numFmtId="1" fontId="70" fillId="0" borderId="0" xfId="70" applyNumberFormat="1" applyFont="1" applyFill="1" applyAlignment="1">
      <alignment horizontal="center"/>
    </xf>
    <xf numFmtId="3" fontId="70" fillId="0" borderId="0" xfId="70" applyNumberFormat="1" applyFont="1" applyFill="1"/>
    <xf numFmtId="0" fontId="32" fillId="0" borderId="0" xfId="70" applyFont="1" applyFill="1"/>
    <xf numFmtId="3" fontId="5" fillId="0" borderId="0" xfId="70" applyNumberFormat="1" applyFill="1"/>
    <xf numFmtId="0" fontId="70" fillId="0" borderId="0" xfId="70" applyFont="1" applyFill="1" applyAlignment="1">
      <alignment vertical="center"/>
    </xf>
    <xf numFmtId="0" fontId="13" fillId="0" borderId="0" xfId="70" applyFont="1" applyFill="1"/>
    <xf numFmtId="0" fontId="70" fillId="0" borderId="0" xfId="70" applyFont="1" applyFill="1" applyAlignment="1"/>
    <xf numFmtId="1" fontId="70" fillId="0" borderId="0" xfId="70" applyNumberFormat="1" applyFont="1" applyFill="1" applyAlignment="1"/>
    <xf numFmtId="0" fontId="50" fillId="0" borderId="0" xfId="70" applyFont="1" applyFill="1" applyAlignment="1">
      <alignment vertical="center"/>
    </xf>
    <xf numFmtId="0" fontId="50" fillId="0" borderId="0" xfId="70" applyFont="1" applyFill="1" applyAlignment="1"/>
    <xf numFmtId="0" fontId="50" fillId="0" borderId="0" xfId="70" applyFont="1" applyFill="1"/>
    <xf numFmtId="0" fontId="5" fillId="0" borderId="0" xfId="62" applyFill="1"/>
    <xf numFmtId="0" fontId="70" fillId="0" borderId="0" xfId="62" applyFont="1" applyFill="1"/>
    <xf numFmtId="0" fontId="14" fillId="0" borderId="0" xfId="0" applyFont="1" applyFill="1" applyBorder="1" applyAlignment="1">
      <alignment horizontal="center"/>
    </xf>
    <xf numFmtId="164" fontId="5" fillId="0" borderId="0" xfId="70" applyNumberFormat="1" applyFill="1" applyBorder="1"/>
    <xf numFmtId="0" fontId="59" fillId="0" borderId="0" xfId="70" applyFont="1" applyBorder="1"/>
    <xf numFmtId="165" fontId="5" fillId="0" borderId="0" xfId="70" applyNumberFormat="1" applyFill="1" applyBorder="1" applyAlignment="1">
      <alignment vertical="center"/>
    </xf>
    <xf numFmtId="0" fontId="124" fillId="0" borderId="0" xfId="227" applyFont="1"/>
    <xf numFmtId="167" fontId="16" fillId="0" borderId="0" xfId="51" applyNumberFormat="1" applyFont="1" applyFill="1"/>
    <xf numFmtId="0" fontId="67" fillId="0" borderId="0" xfId="51" applyFont="1" applyFill="1"/>
    <xf numFmtId="0" fontId="59" fillId="0" borderId="0" xfId="51" applyFont="1" applyFill="1"/>
    <xf numFmtId="0" fontId="12" fillId="0" borderId="0" xfId="51" applyFont="1" applyFill="1"/>
    <xf numFmtId="0" fontId="0" fillId="0" borderId="0" xfId="51" applyFont="1" applyFill="1" applyAlignment="1">
      <alignment horizontal="justify" vertical="top"/>
    </xf>
    <xf numFmtId="0" fontId="5" fillId="0" borderId="0" xfId="51" applyFont="1" applyFill="1" applyAlignment="1">
      <alignment horizontal="justify" vertical="top"/>
    </xf>
    <xf numFmtId="0" fontId="60" fillId="0" borderId="0" xfId="51" applyFont="1" applyFill="1" applyAlignment="1">
      <alignment horizontal="left"/>
    </xf>
    <xf numFmtId="0" fontId="120" fillId="0" borderId="0" xfId="51" applyFont="1" applyFill="1" applyAlignment="1">
      <alignment horizontal="justify" vertical="top"/>
    </xf>
    <xf numFmtId="178" fontId="0" fillId="0" borderId="0" xfId="51" applyNumberFormat="1" applyFont="1" applyFill="1"/>
    <xf numFmtId="0" fontId="12" fillId="25" borderId="0" xfId="0" applyFont="1" applyFill="1" applyBorder="1" applyAlignment="1">
      <alignment horizontal="left"/>
    </xf>
    <xf numFmtId="0" fontId="15" fillId="36" borderId="0" xfId="62" applyFont="1" applyFill="1" applyBorder="1" applyAlignment="1">
      <alignment vertical="center" wrapText="1"/>
    </xf>
    <xf numFmtId="0" fontId="15" fillId="36" borderId="0" xfId="62" applyFont="1" applyFill="1" applyBorder="1" applyAlignment="1"/>
    <xf numFmtId="0" fontId="15" fillId="36" borderId="0" xfId="62" applyFont="1" applyFill="1" applyBorder="1" applyAlignment="1">
      <alignment vertical="center"/>
    </xf>
    <xf numFmtId="164" fontId="15" fillId="36" borderId="0" xfId="40" applyNumberFormat="1" applyFont="1" applyFill="1" applyBorder="1" applyAlignment="1">
      <alignment horizontal="justify" vertical="center" wrapText="1"/>
    </xf>
    <xf numFmtId="164" fontId="31" fillId="36" borderId="68" xfId="40" applyNumberFormat="1" applyFont="1" applyFill="1" applyBorder="1" applyAlignment="1">
      <alignment horizontal="left" vertical="center" wrapText="1"/>
    </xf>
    <xf numFmtId="164" fontId="31" fillId="36" borderId="0" xfId="40" applyNumberFormat="1" applyFont="1" applyFill="1" applyBorder="1" applyAlignment="1">
      <alignment horizontal="left" vertical="center" wrapText="1"/>
    </xf>
    <xf numFmtId="172" fontId="111" fillId="33" borderId="0" xfId="62" applyNumberFormat="1" applyFont="1" applyFill="1" applyBorder="1" applyAlignment="1">
      <alignment horizontal="center" vertical="center" wrapText="1"/>
    </xf>
    <xf numFmtId="172" fontId="111" fillId="33" borderId="0" xfId="62" applyNumberFormat="1" applyFont="1" applyFill="1" applyBorder="1" applyAlignment="1">
      <alignment horizontal="center" vertical="center"/>
    </xf>
    <xf numFmtId="164" fontId="15" fillId="36" borderId="0" xfId="40" applyNumberFormat="1" applyFont="1" applyFill="1" applyBorder="1" applyAlignment="1">
      <alignment horizontal="justify" wrapText="1"/>
    </xf>
    <xf numFmtId="164" fontId="31" fillId="36" borderId="61" xfId="40" applyNumberFormat="1" applyFont="1" applyFill="1" applyBorder="1" applyAlignment="1">
      <alignment horizontal="left" vertical="center" wrapText="1"/>
    </xf>
    <xf numFmtId="164" fontId="121" fillId="37" borderId="0" xfId="40" applyNumberFormat="1" applyFont="1" applyFill="1" applyBorder="1" applyAlignment="1">
      <alignment horizontal="justify" vertical="center" readingOrder="1"/>
    </xf>
    <xf numFmtId="0" fontId="92" fillId="32" borderId="0" xfId="62" applyFont="1" applyFill="1" applyBorder="1" applyAlignment="1">
      <alignment horizontal="left" wrapText="1"/>
    </xf>
    <xf numFmtId="164" fontId="31" fillId="36" borderId="62" xfId="40" applyNumberFormat="1" applyFont="1" applyFill="1" applyBorder="1" applyAlignment="1">
      <alignment horizontal="left" vertical="center" wrapText="1"/>
    </xf>
    <xf numFmtId="0" fontId="46" fillId="36" borderId="0" xfId="62" applyFont="1" applyFill="1" applyAlignment="1">
      <alignment horizontal="center" vertical="center"/>
    </xf>
    <xf numFmtId="173" fontId="15" fillId="25" borderId="0" xfId="0" applyNumberFormat="1" applyFont="1" applyFill="1" applyBorder="1" applyAlignment="1">
      <alignment horizontal="left"/>
    </xf>
    <xf numFmtId="164" fontId="20" fillId="27" borderId="0" xfId="40" applyNumberFormat="1" applyFont="1" applyFill="1" applyBorder="1" applyAlignment="1">
      <alignment horizontal="left" wrapText="1"/>
    </xf>
    <xf numFmtId="164" fontId="20" fillId="24" borderId="0" xfId="40" applyNumberFormat="1" applyFont="1" applyFill="1" applyBorder="1" applyAlignment="1">
      <alignment wrapText="1"/>
    </xf>
    <xf numFmtId="164" fontId="26" fillId="24" borderId="0" xfId="40" applyNumberFormat="1" applyFont="1" applyFill="1" applyBorder="1" applyAlignment="1">
      <alignment horizontal="left" wrapText="1"/>
    </xf>
    <xf numFmtId="164" fontId="14" fillId="24" borderId="0" xfId="40" applyNumberFormat="1" applyFont="1" applyFill="1" applyBorder="1" applyAlignment="1">
      <alignment horizontal="left" wrapText="1"/>
    </xf>
    <xf numFmtId="164" fontId="15" fillId="24" borderId="0" xfId="40" applyNumberFormat="1" applyFont="1" applyFill="1" applyBorder="1" applyAlignment="1">
      <alignment wrapText="1"/>
    </xf>
    <xf numFmtId="164" fontId="15" fillId="27" borderId="0" xfId="40" applyNumberFormat="1" applyFont="1" applyFill="1" applyBorder="1" applyAlignment="1">
      <alignment wrapText="1"/>
    </xf>
    <xf numFmtId="0" fontId="13" fillId="25" borderId="0" xfId="0" applyFont="1" applyFill="1" applyBorder="1" applyAlignment="1">
      <alignment horizontal="justify" vertical="top" wrapText="1"/>
    </xf>
    <xf numFmtId="0" fontId="22" fillId="25" borderId="0" xfId="0" applyFont="1" applyFill="1" applyBorder="1" applyAlignment="1">
      <alignment horizontal="justify" vertical="top" wrapText="1"/>
    </xf>
    <xf numFmtId="0" fontId="20" fillId="25" borderId="18" xfId="0" applyFont="1" applyFill="1" applyBorder="1" applyAlignment="1">
      <alignment horizontal="right" indent="6"/>
    </xf>
    <xf numFmtId="0" fontId="14" fillId="25" borderId="0" xfId="0" applyFont="1" applyFill="1" applyBorder="1" applyAlignment="1"/>
    <xf numFmtId="0" fontId="20" fillId="25" borderId="0" xfId="0" applyFont="1" applyFill="1" applyBorder="1" applyAlignment="1"/>
    <xf numFmtId="172" fontId="15" fillId="24" borderId="0" xfId="40" applyNumberFormat="1" applyFont="1" applyFill="1" applyBorder="1" applyAlignment="1">
      <alignment horizontal="left" wrapText="1"/>
    </xf>
    <xf numFmtId="172" fontId="25" fillId="24" borderId="0" xfId="40" applyNumberFormat="1" applyFont="1" applyFill="1" applyBorder="1" applyAlignment="1">
      <alignment horizontal="left" wrapText="1"/>
    </xf>
    <xf numFmtId="0" fontId="12" fillId="25" borderId="0" xfId="0" applyFont="1" applyFill="1" applyBorder="1" applyAlignment="1"/>
    <xf numFmtId="173" fontId="15" fillId="25" borderId="0" xfId="0" applyNumberFormat="1" applyFont="1" applyFill="1" applyBorder="1" applyAlignment="1">
      <alignment horizontal="right"/>
    </xf>
    <xf numFmtId="173" fontId="15" fillId="25" borderId="19" xfId="0" applyNumberFormat="1" applyFont="1" applyFill="1" applyBorder="1" applyAlignment="1">
      <alignment horizontal="right"/>
    </xf>
    <xf numFmtId="0" fontId="14" fillId="26" borderId="0" xfId="0" applyFont="1" applyFill="1" applyBorder="1" applyAlignment="1">
      <alignment horizontal="justify" vertical="center" wrapText="1" readingOrder="1"/>
    </xf>
    <xf numFmtId="164" fontId="121" fillId="24" borderId="20" xfId="40" applyNumberFormat="1" applyFont="1" applyFill="1" applyBorder="1" applyAlignment="1">
      <alignment horizontal="justify" readingOrder="1"/>
    </xf>
    <xf numFmtId="164" fontId="121" fillId="24" borderId="0" xfId="40" applyNumberFormat="1" applyFont="1" applyFill="1" applyBorder="1" applyAlignment="1">
      <alignment horizontal="justify" readingOrder="1"/>
    </xf>
    <xf numFmtId="0" fontId="14" fillId="25" borderId="0" xfId="0" applyFont="1" applyFill="1" applyBorder="1" applyAlignment="1">
      <alignment horizontal="justify" vertical="center" readingOrder="1"/>
    </xf>
    <xf numFmtId="0" fontId="14" fillId="25" borderId="0" xfId="0" applyFont="1" applyFill="1" applyBorder="1" applyAlignment="1">
      <alignment horizontal="justify" vertical="center" wrapText="1" readingOrder="1"/>
    </xf>
    <xf numFmtId="0" fontId="15" fillId="25" borderId="0" xfId="0" applyFont="1" applyFill="1" applyBorder="1" applyAlignment="1">
      <alignment horizontal="justify" vertical="center" readingOrder="1"/>
    </xf>
    <xf numFmtId="0" fontId="14" fillId="25" borderId="18" xfId="0" applyFont="1" applyFill="1" applyBorder="1" applyAlignment="1">
      <alignment horizontal="left" indent="5" readingOrder="1"/>
    </xf>
    <xf numFmtId="0" fontId="20" fillId="25" borderId="18" xfId="0" applyFont="1" applyFill="1" applyBorder="1" applyAlignment="1">
      <alignment horizontal="left" indent="5" readingOrder="1"/>
    </xf>
    <xf numFmtId="0" fontId="15" fillId="0" borderId="0" xfId="0" applyFont="1" applyBorder="1" applyAlignment="1">
      <alignment horizontal="justify" readingOrder="1"/>
    </xf>
    <xf numFmtId="0" fontId="14" fillId="25" borderId="0" xfId="0" applyNumberFormat="1" applyFont="1" applyFill="1" applyBorder="1" applyAlignment="1">
      <alignment horizontal="justify" vertical="center" readingOrder="1"/>
    </xf>
    <xf numFmtId="0" fontId="73" fillId="25" borderId="0" xfId="227" applyFont="1" applyFill="1" applyBorder="1" applyAlignment="1" applyProtection="1">
      <alignment horizontal="left"/>
    </xf>
    <xf numFmtId="173" fontId="15" fillId="25" borderId="0" xfId="227" applyNumberFormat="1" applyFont="1" applyFill="1" applyBorder="1" applyAlignment="1" applyProtection="1">
      <alignment horizontal="left"/>
    </xf>
    <xf numFmtId="0" fontId="78" fillId="26" borderId="15" xfId="227" applyFont="1" applyFill="1" applyBorder="1" applyAlignment="1" applyProtection="1">
      <alignment horizontal="left" vertical="center"/>
    </xf>
    <xf numFmtId="0" fontId="78" fillId="26" borderId="16" xfId="227" applyFont="1" applyFill="1" applyBorder="1" applyAlignment="1" applyProtection="1">
      <alignment horizontal="left" vertical="center"/>
    </xf>
    <xf numFmtId="0" fontId="78" fillId="26" borderId="17" xfId="227" applyFont="1" applyFill="1" applyBorder="1" applyAlignment="1" applyProtection="1">
      <alignment horizontal="left" vertical="center"/>
    </xf>
    <xf numFmtId="0" fontId="19" fillId="0" borderId="0" xfId="227" applyFont="1" applyBorder="1" applyAlignment="1" applyProtection="1">
      <alignment vertical="justify" wrapText="1"/>
    </xf>
    <xf numFmtId="0" fontId="5" fillId="0" borderId="0" xfId="227" applyBorder="1" applyAlignment="1" applyProtection="1">
      <alignment vertical="justify" wrapText="1"/>
    </xf>
    <xf numFmtId="0" fontId="5" fillId="0" borderId="0" xfId="227" applyAlignment="1" applyProtection="1">
      <alignment vertical="justify" wrapText="1"/>
    </xf>
    <xf numFmtId="0" fontId="14" fillId="26" borderId="52" xfId="227" applyFont="1" applyFill="1" applyBorder="1" applyAlignment="1" applyProtection="1">
      <alignment horizontal="center"/>
    </xf>
    <xf numFmtId="168" fontId="15" fillId="27" borderId="0" xfId="40" applyNumberFormat="1" applyFont="1" applyFill="1" applyBorder="1" applyAlignment="1" applyProtection="1">
      <alignment horizontal="right" wrapText="1" indent="2"/>
    </xf>
    <xf numFmtId="0" fontId="19" fillId="25" borderId="0" xfId="227" applyFont="1" applyFill="1" applyBorder="1" applyAlignment="1" applyProtection="1">
      <alignment horizontal="right"/>
    </xf>
    <xf numFmtId="167" fontId="15" fillId="27" borderId="0" xfId="40" applyNumberFormat="1" applyFont="1" applyFill="1" applyBorder="1" applyAlignment="1" applyProtection="1">
      <alignment horizontal="right" wrapText="1" indent="2"/>
    </xf>
    <xf numFmtId="167" fontId="73" fillId="27" borderId="0" xfId="40" applyNumberFormat="1" applyFont="1" applyFill="1" applyBorder="1" applyAlignment="1" applyProtection="1">
      <alignment horizontal="right" wrapText="1" indent="2"/>
    </xf>
    <xf numFmtId="167" fontId="73" fillId="26" borderId="0" xfId="227" applyNumberFormat="1" applyFont="1" applyFill="1" applyBorder="1" applyAlignment="1" applyProtection="1">
      <alignment horizontal="right" indent="2"/>
    </xf>
    <xf numFmtId="0" fontId="14" fillId="25" borderId="18" xfId="227" applyFont="1" applyFill="1" applyBorder="1" applyAlignment="1" applyProtection="1">
      <alignment horizontal="right" indent="5"/>
    </xf>
    <xf numFmtId="0" fontId="44" fillId="26" borderId="15" xfId="227" applyFont="1" applyFill="1" applyBorder="1" applyAlignment="1" applyProtection="1">
      <alignment horizontal="left" vertical="center"/>
    </xf>
    <xf numFmtId="0" fontId="44" fillId="26" borderId="16" xfId="227" applyFont="1" applyFill="1" applyBorder="1" applyAlignment="1" applyProtection="1">
      <alignment horizontal="left" vertical="center"/>
    </xf>
    <xf numFmtId="0" fontId="44" fillId="26" borderId="17" xfId="227" applyFont="1" applyFill="1" applyBorder="1" applyAlignment="1" applyProtection="1">
      <alignment horizontal="left" vertical="center"/>
    </xf>
    <xf numFmtId="173" fontId="15" fillId="25" borderId="0" xfId="227" applyNumberFormat="1" applyFont="1" applyFill="1" applyBorder="1" applyAlignment="1" applyProtection="1">
      <alignment horizontal="right"/>
    </xf>
    <xf numFmtId="0" fontId="15" fillId="24" borderId="0" xfId="40" applyFont="1" applyFill="1" applyBorder="1" applyAlignment="1" applyProtection="1">
      <alignment horizontal="left" indent="1"/>
    </xf>
    <xf numFmtId="165" fontId="15" fillId="25" borderId="0" xfId="227" applyNumberFormat="1" applyFont="1" applyFill="1" applyBorder="1" applyAlignment="1" applyProtection="1">
      <alignment horizontal="right" indent="2"/>
    </xf>
    <xf numFmtId="165" fontId="15" fillId="26" borderId="0" xfId="227" applyNumberFormat="1" applyFont="1" applyFill="1" applyBorder="1" applyAlignment="1" applyProtection="1">
      <alignment horizontal="right" indent="2"/>
    </xf>
    <xf numFmtId="169" fontId="15" fillId="27" borderId="0" xfId="40" applyNumberFormat="1" applyFont="1" applyFill="1" applyBorder="1" applyAlignment="1" applyProtection="1">
      <alignment horizontal="right" wrapText="1" indent="2"/>
    </xf>
    <xf numFmtId="168" fontId="15" fillId="24" borderId="0" xfId="40" applyNumberFormat="1" applyFont="1" applyFill="1" applyBorder="1" applyAlignment="1" applyProtection="1">
      <alignment horizontal="right" wrapText="1" indent="2"/>
    </xf>
    <xf numFmtId="0" fontId="14" fillId="24" borderId="0" xfId="40" applyFont="1" applyFill="1" applyBorder="1" applyAlignment="1" applyProtection="1">
      <alignment horizontal="left" wrapText="1"/>
    </xf>
    <xf numFmtId="169" fontId="15" fillId="24" borderId="0" xfId="40" applyNumberFormat="1" applyFont="1" applyFill="1" applyBorder="1" applyAlignment="1" applyProtection="1">
      <alignment horizontal="right" wrapText="1" indent="2"/>
    </xf>
    <xf numFmtId="0" fontId="14" fillId="24" borderId="0" xfId="40" applyFont="1" applyFill="1" applyBorder="1" applyAlignment="1" applyProtection="1">
      <alignment horizontal="left" indent="2"/>
    </xf>
    <xf numFmtId="168" fontId="14" fillId="24" borderId="0" xfId="40" applyNumberFormat="1" applyFont="1" applyFill="1" applyBorder="1" applyAlignment="1" applyProtection="1">
      <alignment horizontal="right" wrapText="1" indent="2"/>
    </xf>
    <xf numFmtId="168" fontId="14" fillId="27" borderId="0" xfId="40" applyNumberFormat="1" applyFont="1" applyFill="1" applyBorder="1" applyAlignment="1" applyProtection="1">
      <alignment horizontal="right" wrapText="1" indent="2"/>
    </xf>
    <xf numFmtId="168" fontId="76" fillId="24" borderId="0" xfId="40" applyNumberFormat="1" applyFont="1" applyFill="1" applyBorder="1" applyAlignment="1" applyProtection="1">
      <alignment horizontal="right" wrapText="1" indent="2"/>
    </xf>
    <xf numFmtId="168" fontId="76" fillId="27" borderId="0" xfId="40" applyNumberFormat="1" applyFont="1" applyFill="1" applyBorder="1" applyAlignment="1" applyProtection="1">
      <alignment horizontal="right" wrapText="1" indent="2"/>
    </xf>
    <xf numFmtId="167" fontId="15" fillId="24" borderId="0" xfId="40" applyNumberFormat="1" applyFont="1" applyFill="1" applyBorder="1" applyAlignment="1" applyProtection="1">
      <alignment horizontal="right" wrapText="1" indent="2"/>
    </xf>
    <xf numFmtId="167" fontId="15" fillId="47" borderId="0" xfId="60" applyNumberFormat="1" applyFont="1" applyFill="1" applyBorder="1" applyAlignment="1" applyProtection="1">
      <alignment horizontal="right" wrapText="1" indent="2"/>
    </xf>
    <xf numFmtId="167" fontId="15" fillId="43" borderId="0" xfId="60" applyNumberFormat="1" applyFont="1" applyFill="1" applyBorder="1" applyAlignment="1" applyProtection="1">
      <alignment horizontal="right" wrapText="1" indent="2"/>
    </xf>
    <xf numFmtId="167" fontId="73" fillId="25" borderId="0" xfId="227" applyNumberFormat="1" applyFont="1" applyFill="1" applyBorder="1" applyAlignment="1" applyProtection="1">
      <alignment horizontal="right" indent="2"/>
    </xf>
    <xf numFmtId="0" fontId="14" fillId="25" borderId="18" xfId="227" applyFont="1" applyFill="1" applyBorder="1" applyAlignment="1" applyProtection="1">
      <alignment horizontal="left" indent="4"/>
    </xf>
    <xf numFmtId="0" fontId="19" fillId="25" borderId="0" xfId="227" applyFont="1" applyFill="1" applyBorder="1" applyAlignment="1" applyProtection="1">
      <alignment vertical="justify" wrapText="1"/>
    </xf>
    <xf numFmtId="0" fontId="5" fillId="25" borderId="0" xfId="227" applyFill="1" applyBorder="1" applyAlignment="1" applyProtection="1">
      <alignment vertical="justify" wrapText="1"/>
    </xf>
    <xf numFmtId="0" fontId="79" fillId="25" borderId="0" xfId="227" applyFont="1" applyFill="1" applyBorder="1" applyAlignment="1" applyProtection="1">
      <alignment horizontal="center"/>
    </xf>
    <xf numFmtId="0" fontId="44" fillId="26" borderId="15" xfId="227" applyFont="1" applyFill="1" applyBorder="1" applyAlignment="1" applyProtection="1">
      <alignment horizontal="left"/>
    </xf>
    <xf numFmtId="0" fontId="44" fillId="26" borderId="16" xfId="227" applyFont="1" applyFill="1" applyBorder="1" applyAlignment="1" applyProtection="1">
      <alignment horizontal="left"/>
    </xf>
    <xf numFmtId="0" fontId="44" fillId="26" borderId="17" xfId="227" applyFont="1" applyFill="1" applyBorder="1" applyAlignment="1" applyProtection="1">
      <alignment horizontal="left"/>
    </xf>
    <xf numFmtId="0" fontId="5" fillId="25" borderId="0" xfId="227" applyFill="1" applyAlignment="1" applyProtection="1">
      <alignment vertical="justify" wrapText="1"/>
    </xf>
    <xf numFmtId="165" fontId="26" fillId="25" borderId="0" xfId="227" applyNumberFormat="1" applyFont="1" applyFill="1" applyBorder="1" applyAlignment="1" applyProtection="1">
      <alignment horizontal="right" indent="2"/>
    </xf>
    <xf numFmtId="165" fontId="26" fillId="26" borderId="0" xfId="227" applyNumberFormat="1" applyFont="1" applyFill="1" applyBorder="1" applyAlignment="1" applyProtection="1">
      <alignment horizontal="right" indent="2"/>
    </xf>
    <xf numFmtId="165" fontId="73" fillId="25" borderId="0" xfId="227" applyNumberFormat="1" applyFont="1" applyFill="1" applyBorder="1" applyAlignment="1" applyProtection="1">
      <alignment horizontal="right" indent="2"/>
    </xf>
    <xf numFmtId="165" fontId="73" fillId="26" borderId="0" xfId="227" applyNumberFormat="1" applyFont="1" applyFill="1" applyBorder="1" applyAlignment="1" applyProtection="1">
      <alignment horizontal="right" indent="2"/>
    </xf>
    <xf numFmtId="165" fontId="15" fillId="24" borderId="0" xfId="40" applyNumberFormat="1" applyFont="1" applyFill="1" applyBorder="1" applyAlignment="1" applyProtection="1">
      <alignment horizontal="right" wrapText="1" indent="2"/>
    </xf>
    <xf numFmtId="165" fontId="15" fillId="27" borderId="0" xfId="40" applyNumberFormat="1" applyFont="1" applyFill="1" applyBorder="1" applyAlignment="1" applyProtection="1">
      <alignment horizontal="right" wrapText="1" indent="2"/>
    </xf>
    <xf numFmtId="0" fontId="14" fillId="25" borderId="18" xfId="227" applyFont="1" applyFill="1" applyBorder="1" applyAlignment="1" applyProtection="1">
      <alignment horizontal="right" indent="6"/>
    </xf>
    <xf numFmtId="0" fontId="78" fillId="26" borderId="24" xfId="0" applyFont="1" applyFill="1" applyBorder="1" applyAlignment="1">
      <alignment horizontal="left" vertical="center" wrapText="1"/>
    </xf>
    <xf numFmtId="0" fontId="78" fillId="26" borderId="26" xfId="0" applyFont="1" applyFill="1" applyBorder="1" applyAlignment="1">
      <alignment horizontal="left" vertical="center" wrapText="1"/>
    </xf>
    <xf numFmtId="0" fontId="78" fillId="26" borderId="25" xfId="0" applyFont="1" applyFill="1" applyBorder="1" applyAlignment="1">
      <alignment horizontal="left" vertical="center" wrapText="1"/>
    </xf>
    <xf numFmtId="0" fontId="83" fillId="25" borderId="24" xfId="62" applyFont="1" applyFill="1" applyBorder="1" applyAlignment="1">
      <alignment horizontal="left" vertical="center"/>
    </xf>
    <xf numFmtId="0" fontId="83" fillId="25" borderId="25" xfId="62" applyFont="1" applyFill="1" applyBorder="1" applyAlignment="1">
      <alignment horizontal="left" vertical="center"/>
    </xf>
    <xf numFmtId="0" fontId="14" fillId="25" borderId="0" xfId="62" applyFont="1" applyFill="1" applyBorder="1" applyAlignment="1">
      <alignment horizontal="left" indent="6"/>
    </xf>
    <xf numFmtId="0" fontId="83" fillId="26" borderId="0" xfId="62" applyFont="1" applyFill="1" applyBorder="1" applyAlignment="1">
      <alignment horizontal="center" vertical="center"/>
    </xf>
    <xf numFmtId="1" fontId="14" fillId="25" borderId="13" xfId="0" applyNumberFormat="1" applyFont="1" applyFill="1" applyBorder="1" applyAlignment="1">
      <alignment horizontal="center"/>
    </xf>
    <xf numFmtId="1" fontId="14" fillId="25" borderId="13" xfId="0" applyNumberFormat="1" applyFont="1" applyFill="1" applyBorder="1" applyAlignment="1">
      <alignment horizontal="center" wrapText="1"/>
    </xf>
    <xf numFmtId="0" fontId="19" fillId="25" borderId="0" xfId="62" applyFont="1" applyFill="1" applyBorder="1" applyAlignment="1">
      <alignment vertical="center" wrapText="1"/>
    </xf>
    <xf numFmtId="0" fontId="83" fillId="26" borderId="0" xfId="62" applyFont="1" applyFill="1" applyBorder="1" applyAlignment="1">
      <alignment horizontal="left" vertical="center"/>
    </xf>
    <xf numFmtId="0" fontId="19" fillId="26" borderId="0" xfId="62" applyFont="1" applyFill="1" applyBorder="1" applyAlignment="1">
      <alignment horizontal="justify" wrapText="1"/>
    </xf>
    <xf numFmtId="0" fontId="32" fillId="24" borderId="0" xfId="40" applyFont="1" applyFill="1" applyBorder="1" applyAlignment="1">
      <alignment horizontal="justify" wrapText="1"/>
    </xf>
    <xf numFmtId="0" fontId="19" fillId="24" borderId="0" xfId="40" applyFont="1" applyFill="1" applyBorder="1" applyAlignment="1">
      <alignment horizontal="justify" wrapText="1"/>
    </xf>
    <xf numFmtId="0" fontId="73" fillId="25" borderId="0" xfId="0" applyFont="1" applyFill="1" applyBorder="1" applyAlignment="1">
      <alignment horizontal="left"/>
    </xf>
    <xf numFmtId="0" fontId="14" fillId="26" borderId="18" xfId="0" applyFont="1" applyFill="1" applyBorder="1" applyAlignment="1">
      <alignment horizontal="right" indent="6"/>
    </xf>
    <xf numFmtId="0" fontId="12" fillId="25" borderId="23" xfId="0" applyFont="1" applyFill="1" applyBorder="1" applyAlignment="1">
      <alignment horizontal="left"/>
    </xf>
    <xf numFmtId="0" fontId="12" fillId="25" borderId="22" xfId="0" applyFont="1" applyFill="1" applyBorder="1" applyAlignment="1">
      <alignment horizontal="left"/>
    </xf>
    <xf numFmtId="0" fontId="12" fillId="25" borderId="0" xfId="0" applyFont="1" applyFill="1" applyBorder="1" applyAlignment="1">
      <alignment horizontal="left"/>
    </xf>
    <xf numFmtId="0" fontId="19" fillId="25" borderId="0" xfId="0" applyFont="1" applyFill="1" applyBorder="1" applyAlignment="1">
      <alignment horizontal="left" vertical="top"/>
    </xf>
    <xf numFmtId="0" fontId="8" fillId="25" borderId="0" xfId="0" applyFont="1" applyFill="1" applyBorder="1"/>
    <xf numFmtId="0" fontId="11" fillId="26" borderId="13" xfId="0" applyFont="1" applyFill="1" applyBorder="1" applyAlignment="1">
      <alignment horizontal="center"/>
    </xf>
    <xf numFmtId="0" fontId="32" fillId="24" borderId="0" xfId="40" applyNumberFormat="1" applyFont="1" applyFill="1" applyBorder="1" applyAlignment="1">
      <alignment horizontal="justify" vertical="center" wrapText="1"/>
    </xf>
    <xf numFmtId="0" fontId="19" fillId="24" borderId="0" xfId="40" applyNumberFormat="1" applyFont="1" applyFill="1" applyBorder="1" applyAlignment="1">
      <alignment horizontal="justify" vertical="center" wrapText="1"/>
    </xf>
    <xf numFmtId="0" fontId="19" fillId="24" borderId="0" xfId="40" applyFont="1" applyFill="1" applyBorder="1" applyAlignment="1">
      <alignment horizontal="justify" vertical="top" wrapText="1"/>
    </xf>
    <xf numFmtId="173" fontId="15" fillId="25" borderId="0" xfId="70" applyNumberFormat="1" applyFont="1" applyFill="1" applyBorder="1" applyAlignment="1">
      <alignment horizontal="right"/>
    </xf>
    <xf numFmtId="0" fontId="14" fillId="25" borderId="18" xfId="70" applyFont="1" applyFill="1" applyBorder="1" applyAlignment="1">
      <alignment horizontal="left" indent="6"/>
    </xf>
    <xf numFmtId="0" fontId="14" fillId="25" borderId="0" xfId="70" applyFont="1" applyFill="1" applyBorder="1" applyAlignment="1">
      <alignment horizontal="left" indent="6"/>
    </xf>
    <xf numFmtId="0" fontId="19" fillId="25" borderId="0" xfId="70" applyFont="1" applyFill="1" applyBorder="1" applyAlignment="1">
      <alignment horizontal="left" vertical="top"/>
    </xf>
    <xf numFmtId="0" fontId="73" fillId="25" borderId="0" xfId="70" applyFont="1" applyFill="1" applyBorder="1" applyAlignment="1">
      <alignment horizontal="left"/>
    </xf>
    <xf numFmtId="0" fontId="14" fillId="26" borderId="13" xfId="70" applyFont="1" applyFill="1" applyBorder="1" applyAlignment="1">
      <alignment horizontal="center" wrapText="1"/>
    </xf>
    <xf numFmtId="0" fontId="14" fillId="26" borderId="13" xfId="70" applyFont="1" applyFill="1" applyBorder="1" applyAlignment="1">
      <alignment horizontal="center"/>
    </xf>
    <xf numFmtId="0" fontId="73" fillId="25" borderId="0" xfId="78" applyFont="1" applyFill="1" applyBorder="1" applyAlignment="1">
      <alignment horizontal="left" vertical="center"/>
    </xf>
    <xf numFmtId="173" fontId="6" fillId="25" borderId="0" xfId="70" applyNumberFormat="1" applyFont="1" applyFill="1" applyBorder="1" applyAlignment="1">
      <alignment horizontal="left"/>
    </xf>
    <xf numFmtId="0" fontId="14" fillId="25" borderId="18" xfId="70" applyFont="1" applyFill="1" applyBorder="1" applyAlignment="1">
      <alignment horizontal="left"/>
    </xf>
    <xf numFmtId="0" fontId="14" fillId="25" borderId="18" xfId="70" applyFont="1" applyFill="1" applyBorder="1" applyAlignment="1">
      <alignment horizontal="right" indent="6"/>
    </xf>
    <xf numFmtId="0" fontId="19" fillId="25" borderId="22" xfId="70" applyFont="1" applyFill="1" applyBorder="1" applyAlignment="1">
      <alignment horizontal="center"/>
    </xf>
    <xf numFmtId="0" fontId="19" fillId="25" borderId="53" xfId="70" applyFont="1" applyFill="1" applyBorder="1" applyAlignment="1">
      <alignment horizontal="center"/>
    </xf>
    <xf numFmtId="0" fontId="44" fillId="26" borderId="27" xfId="70" applyFont="1" applyFill="1" applyBorder="1" applyAlignment="1">
      <alignment horizontal="left" vertical="center"/>
    </xf>
    <xf numFmtId="0" fontId="44" fillId="26" borderId="28" xfId="70" applyFont="1" applyFill="1" applyBorder="1" applyAlignment="1">
      <alignment horizontal="left" vertical="center"/>
    </xf>
    <xf numFmtId="0" fontId="44" fillId="26" borderId="29" xfId="70" applyFont="1" applyFill="1" applyBorder="1" applyAlignment="1">
      <alignment horizontal="left" vertical="center"/>
    </xf>
    <xf numFmtId="0" fontId="115" fillId="26" borderId="74" xfId="70" applyFont="1" applyFill="1" applyBorder="1" applyAlignment="1">
      <alignment horizontal="center" vertical="center"/>
    </xf>
    <xf numFmtId="0" fontId="115" fillId="26" borderId="75" xfId="70" applyFont="1" applyFill="1" applyBorder="1" applyAlignment="1">
      <alignment horizontal="center" vertical="center"/>
    </xf>
    <xf numFmtId="0" fontId="115" fillId="26" borderId="78" xfId="70" applyFont="1" applyFill="1" applyBorder="1" applyAlignment="1">
      <alignment horizontal="center" vertical="center"/>
    </xf>
    <xf numFmtId="0" fontId="115" fillId="26" borderId="79" xfId="70" applyFont="1" applyFill="1" applyBorder="1" applyAlignment="1">
      <alignment horizontal="center" vertical="center"/>
    </xf>
    <xf numFmtId="0" fontId="14" fillId="25" borderId="13" xfId="70" applyFont="1" applyFill="1" applyBorder="1" applyAlignment="1">
      <alignment horizontal="center" vertical="center" wrapText="1"/>
    </xf>
    <xf numFmtId="0" fontId="14" fillId="25" borderId="76" xfId="70" applyFont="1" applyFill="1" applyBorder="1" applyAlignment="1">
      <alignment horizontal="center" vertical="center" wrapText="1"/>
    </xf>
    <xf numFmtId="0" fontId="14" fillId="25" borderId="77" xfId="70" applyFont="1" applyFill="1" applyBorder="1" applyAlignment="1">
      <alignment horizontal="center" vertical="center" wrapText="1"/>
    </xf>
    <xf numFmtId="0" fontId="14" fillId="25" borderId="80" xfId="70" applyFont="1" applyFill="1" applyBorder="1" applyAlignment="1">
      <alignment horizontal="center" vertical="center" wrapText="1"/>
    </xf>
    <xf numFmtId="0" fontId="14" fillId="25" borderId="18" xfId="63" applyFont="1" applyFill="1" applyBorder="1" applyAlignment="1">
      <alignment horizontal="left" indent="6"/>
    </xf>
    <xf numFmtId="0" fontId="87" fillId="28" borderId="82" xfId="63" applyFont="1" applyFill="1" applyBorder="1" applyAlignment="1">
      <alignment horizontal="center" vertical="center"/>
    </xf>
    <xf numFmtId="0" fontId="131" fillId="28" borderId="83" xfId="63" applyFont="1" applyFill="1" applyBorder="1" applyAlignment="1">
      <alignment horizontal="center" vertical="center"/>
    </xf>
    <xf numFmtId="0" fontId="131" fillId="28" borderId="86" xfId="63" applyFont="1" applyFill="1" applyBorder="1" applyAlignment="1">
      <alignment horizontal="center" vertical="center"/>
    </xf>
    <xf numFmtId="0" fontId="131" fillId="28" borderId="87" xfId="63" applyFont="1" applyFill="1" applyBorder="1" applyAlignment="1">
      <alignment horizontal="center" vertical="center"/>
    </xf>
    <xf numFmtId="1" fontId="14" fillId="26" borderId="12" xfId="63" applyNumberFormat="1" applyFont="1" applyFill="1" applyBorder="1" applyAlignment="1">
      <alignment horizontal="center" vertical="center"/>
    </xf>
    <xf numFmtId="1" fontId="14" fillId="26" borderId="84" xfId="63" applyNumberFormat="1" applyFont="1" applyFill="1" applyBorder="1" applyAlignment="1">
      <alignment horizontal="center" vertical="center"/>
    </xf>
    <xf numFmtId="1" fontId="14" fillId="26" borderId="85" xfId="63" applyNumberFormat="1" applyFont="1" applyFill="1" applyBorder="1" applyAlignment="1">
      <alignment horizontal="center" vertical="center"/>
    </xf>
    <xf numFmtId="173" fontId="6" fillId="26" borderId="0" xfId="63" applyNumberFormat="1" applyFont="1" applyFill="1" applyBorder="1" applyAlignment="1">
      <alignment horizontal="right"/>
    </xf>
    <xf numFmtId="0" fontId="14" fillId="25" borderId="18" xfId="62" applyFont="1" applyFill="1" applyBorder="1" applyAlignment="1">
      <alignment horizontal="right" indent="6"/>
    </xf>
    <xf numFmtId="0" fontId="19" fillId="24" borderId="51" xfId="40" applyFont="1" applyFill="1" applyBorder="1" applyAlignment="1">
      <alignment vertical="justify" wrapText="1"/>
    </xf>
    <xf numFmtId="0" fontId="19" fillId="24" borderId="0" xfId="40" applyFont="1" applyFill="1" applyBorder="1" applyAlignment="1">
      <alignment vertical="justify" wrapText="1"/>
    </xf>
    <xf numFmtId="0" fontId="73" fillId="25" borderId="0" xfId="62" applyFont="1" applyFill="1" applyBorder="1" applyAlignment="1">
      <alignment horizontal="left" vertical="center"/>
    </xf>
    <xf numFmtId="0" fontId="19" fillId="25" borderId="51" xfId="62" applyFont="1" applyFill="1" applyBorder="1" applyAlignment="1">
      <alignment horizontal="left" vertical="top"/>
    </xf>
    <xf numFmtId="0" fontId="19" fillId="25" borderId="0" xfId="62" applyFont="1" applyFill="1" applyBorder="1" applyAlignment="1">
      <alignment horizontal="left" vertical="top"/>
    </xf>
    <xf numFmtId="0" fontId="14" fillId="25" borderId="12" xfId="62" applyFont="1" applyFill="1" applyBorder="1" applyAlignment="1">
      <alignment horizontal="center"/>
    </xf>
    <xf numFmtId="0" fontId="73" fillId="24" borderId="0" xfId="40" applyFont="1" applyFill="1" applyBorder="1" applyAlignment="1">
      <alignment vertical="center" wrapText="1"/>
    </xf>
    <xf numFmtId="173" fontId="15" fillId="25" borderId="0" xfId="62" applyNumberFormat="1" applyFont="1" applyFill="1" applyBorder="1" applyAlignment="1">
      <alignment horizontal="left"/>
    </xf>
    <xf numFmtId="0" fontId="44" fillId="26" borderId="31" xfId="62" applyFont="1" applyFill="1" applyBorder="1" applyAlignment="1">
      <alignment horizontal="left" vertical="center" wrapText="1"/>
    </xf>
    <xf numFmtId="0" fontId="44" fillId="26" borderId="32" xfId="62" applyFont="1" applyFill="1" applyBorder="1" applyAlignment="1">
      <alignment horizontal="left" vertical="center" wrapText="1"/>
    </xf>
    <xf numFmtId="0" fontId="44" fillId="26" borderId="33" xfId="62" applyFont="1" applyFill="1" applyBorder="1" applyAlignment="1">
      <alignment horizontal="left" vertical="center" wrapText="1"/>
    </xf>
    <xf numFmtId="0" fontId="19" fillId="24" borderId="51" xfId="40" applyFont="1" applyFill="1" applyBorder="1" applyAlignment="1">
      <alignment horizontal="left" vertical="top"/>
    </xf>
    <xf numFmtId="0" fontId="19" fillId="24" borderId="0" xfId="40" applyFont="1" applyFill="1" applyBorder="1" applyAlignment="1">
      <alignment horizontal="left" vertical="top"/>
    </xf>
    <xf numFmtId="0" fontId="14" fillId="0" borderId="12" xfId="53" applyFont="1" applyBorder="1" applyAlignment="1">
      <alignment horizontal="center" vertical="center" wrapText="1"/>
    </xf>
    <xf numFmtId="0" fontId="14" fillId="0" borderId="58" xfId="53" applyFont="1" applyBorder="1" applyAlignment="1">
      <alignment horizontal="center" vertical="center" wrapText="1"/>
    </xf>
    <xf numFmtId="0" fontId="14" fillId="0" borderId="57" xfId="53" applyFont="1" applyBorder="1" applyAlignment="1">
      <alignment horizontal="center" vertical="center" wrapText="1"/>
    </xf>
    <xf numFmtId="164" fontId="15" fillId="27" borderId="48" xfId="40" applyNumberFormat="1" applyFont="1" applyFill="1" applyBorder="1" applyAlignment="1">
      <alignment horizontal="center" wrapText="1"/>
    </xf>
    <xf numFmtId="164" fontId="19" fillId="27" borderId="48" xfId="40" applyNumberFormat="1" applyFont="1" applyFill="1" applyBorder="1" applyAlignment="1">
      <alignment horizontal="right" wrapText="1"/>
    </xf>
    <xf numFmtId="0" fontId="32" fillId="25" borderId="0" xfId="62" applyFont="1" applyFill="1" applyBorder="1" applyAlignment="1">
      <alignment horizontal="left" vertical="center"/>
    </xf>
    <xf numFmtId="0" fontId="87" fillId="25" borderId="0" xfId="0" applyFont="1" applyFill="1" applyBorder="1" applyAlignment="1">
      <alignment horizontal="center"/>
    </xf>
    <xf numFmtId="0" fontId="14" fillId="25" borderId="18" xfId="0" applyFont="1" applyFill="1" applyBorder="1" applyAlignment="1">
      <alignment horizontal="left" indent="6"/>
    </xf>
    <xf numFmtId="0" fontId="44" fillId="26" borderId="31" xfId="0" applyFont="1" applyFill="1" applyBorder="1" applyAlignment="1">
      <alignment horizontal="left" vertical="center"/>
    </xf>
    <xf numFmtId="0" fontId="44" fillId="26" borderId="32" xfId="0" applyFont="1" applyFill="1" applyBorder="1" applyAlignment="1">
      <alignment horizontal="left" vertical="center"/>
    </xf>
    <xf numFmtId="0" fontId="44" fillId="26" borderId="33" xfId="0" applyFont="1" applyFill="1" applyBorder="1" applyAlignment="1">
      <alignment horizontal="left" vertical="center"/>
    </xf>
    <xf numFmtId="0" fontId="19" fillId="0" borderId="0" xfId="0" applyFont="1" applyBorder="1" applyAlignment="1">
      <alignment vertical="justify" wrapText="1"/>
    </xf>
    <xf numFmtId="0" fontId="0" fillId="0" borderId="0" xfId="0" applyBorder="1" applyAlignment="1">
      <alignment vertical="justify" wrapText="1"/>
    </xf>
    <xf numFmtId="0" fontId="14" fillId="26" borderId="12" xfId="53" applyFont="1" applyFill="1" applyBorder="1" applyAlignment="1">
      <alignment horizontal="center" vertical="center" wrapText="1"/>
    </xf>
    <xf numFmtId="0" fontId="14" fillId="25" borderId="12" xfId="0" applyFont="1" applyFill="1" applyBorder="1" applyAlignment="1">
      <alignment horizontal="center"/>
    </xf>
    <xf numFmtId="0" fontId="14" fillId="25" borderId="69" xfId="0" applyFont="1" applyFill="1" applyBorder="1" applyAlignment="1">
      <alignment horizontal="center"/>
    </xf>
    <xf numFmtId="173" fontId="15" fillId="25" borderId="0" xfId="62" applyNumberFormat="1" applyFont="1" applyFill="1" applyBorder="1" applyAlignment="1">
      <alignment horizontal="right"/>
    </xf>
    <xf numFmtId="0" fontId="73" fillId="25" borderId="0" xfId="0" applyFont="1" applyFill="1" applyBorder="1" applyAlignment="1">
      <alignment horizontal="left" vertical="center"/>
    </xf>
    <xf numFmtId="0" fontId="14" fillId="25" borderId="0" xfId="70" applyFont="1" applyFill="1" applyBorder="1" applyAlignment="1">
      <alignment horizontal="left" indent="1"/>
    </xf>
    <xf numFmtId="0" fontId="118" fillId="25" borderId="0" xfId="70" applyFont="1" applyFill="1" applyBorder="1" applyAlignment="1">
      <alignment horizontal="left" indent="1"/>
    </xf>
    <xf numFmtId="0" fontId="14" fillId="0" borderId="0" xfId="70" applyFont="1" applyBorder="1" applyAlignment="1">
      <alignment horizontal="left" indent="1"/>
    </xf>
    <xf numFmtId="0" fontId="73" fillId="25" borderId="0" xfId="70" applyFont="1" applyFill="1" applyBorder="1" applyAlignment="1">
      <alignment horizontal="left" vertical="center"/>
    </xf>
    <xf numFmtId="0" fontId="14" fillId="25" borderId="0" xfId="70" applyFont="1" applyFill="1" applyBorder="1" applyAlignment="1">
      <alignment horizontal="left"/>
    </xf>
    <xf numFmtId="0" fontId="78" fillId="26" borderId="31" xfId="70" applyFont="1" applyFill="1" applyBorder="1" applyAlignment="1">
      <alignment horizontal="left" vertical="center"/>
    </xf>
    <xf numFmtId="0" fontId="78" fillId="26" borderId="32" xfId="70" applyFont="1" applyFill="1" applyBorder="1" applyAlignment="1">
      <alignment horizontal="left" vertical="center"/>
    </xf>
    <xf numFmtId="0" fontId="78" fillId="26" borderId="33" xfId="70" applyFont="1" applyFill="1" applyBorder="1" applyAlignment="1">
      <alignment horizontal="left" vertical="center"/>
    </xf>
    <xf numFmtId="0" fontId="90" fillId="26" borderId="34" xfId="70" applyFont="1" applyFill="1" applyBorder="1" applyAlignment="1">
      <alignment horizontal="left" vertical="center"/>
    </xf>
    <xf numFmtId="0" fontId="90" fillId="26" borderId="37" xfId="70" applyFont="1" applyFill="1" applyBorder="1" applyAlignment="1">
      <alignment horizontal="left" vertical="center"/>
    </xf>
    <xf numFmtId="0" fontId="90" fillId="26" borderId="35" xfId="70" applyFont="1" applyFill="1" applyBorder="1" applyAlignment="1">
      <alignment horizontal="left" vertical="center"/>
    </xf>
    <xf numFmtId="0" fontId="19" fillId="0" borderId="67" xfId="70" applyFont="1" applyBorder="1" applyAlignment="1">
      <alignment vertical="justify" wrapText="1"/>
    </xf>
    <xf numFmtId="0" fontId="19" fillId="0" borderId="0" xfId="70" applyFont="1" applyBorder="1" applyAlignment="1">
      <alignment vertical="justify" wrapText="1"/>
    </xf>
    <xf numFmtId="0" fontId="14" fillId="25" borderId="49" xfId="70" applyFont="1" applyFill="1" applyBorder="1" applyAlignment="1">
      <alignment horizontal="center"/>
    </xf>
    <xf numFmtId="0" fontId="14" fillId="25" borderId="18" xfId="70" applyFont="1" applyFill="1" applyBorder="1" applyAlignment="1">
      <alignment horizontal="right"/>
    </xf>
    <xf numFmtId="0" fontId="14" fillId="25" borderId="73" xfId="70" applyFont="1" applyFill="1" applyBorder="1" applyAlignment="1">
      <alignment horizontal="center" wrapText="1"/>
    </xf>
    <xf numFmtId="0" fontId="14" fillId="25" borderId="13" xfId="70" applyFont="1" applyFill="1" applyBorder="1" applyAlignment="1">
      <alignment horizontal="center" wrapText="1"/>
    </xf>
    <xf numFmtId="0" fontId="14" fillId="25" borderId="76" xfId="70" applyFont="1" applyFill="1" applyBorder="1" applyAlignment="1">
      <alignment horizontal="center" wrapText="1"/>
    </xf>
    <xf numFmtId="0" fontId="14" fillId="26" borderId="52" xfId="70" applyFont="1" applyFill="1" applyBorder="1" applyAlignment="1">
      <alignment horizontal="center" wrapText="1"/>
    </xf>
    <xf numFmtId="0" fontId="14" fillId="26" borderId="72" xfId="70" applyFont="1" applyFill="1" applyBorder="1" applyAlignment="1">
      <alignment horizontal="center"/>
    </xf>
    <xf numFmtId="0" fontId="15" fillId="25" borderId="0" xfId="70" applyFont="1" applyFill="1" applyBorder="1" applyAlignment="1">
      <alignment horizontal="left" indent="1"/>
    </xf>
    <xf numFmtId="0" fontId="45" fillId="25" borderId="36" xfId="70" applyFont="1" applyFill="1" applyBorder="1" applyAlignment="1">
      <alignment horizontal="justify" vertical="top" wrapText="1"/>
    </xf>
    <xf numFmtId="0" fontId="19" fillId="26" borderId="51" xfId="70" applyFont="1" applyFill="1" applyBorder="1" applyAlignment="1">
      <alignment vertical="justify" wrapText="1"/>
    </xf>
    <xf numFmtId="0" fontId="19" fillId="26" borderId="0" xfId="70" applyFont="1" applyFill="1" applyBorder="1" applyAlignment="1">
      <alignment vertical="justify" wrapText="1"/>
    </xf>
    <xf numFmtId="0" fontId="73" fillId="26" borderId="0" xfId="70" applyFont="1" applyFill="1" applyBorder="1" applyAlignment="1">
      <alignment horizontal="left"/>
    </xf>
    <xf numFmtId="0" fontId="44" fillId="26" borderId="31" xfId="70" applyFont="1" applyFill="1" applyBorder="1" applyAlignment="1">
      <alignment horizontal="left" vertical="center"/>
    </xf>
    <xf numFmtId="0" fontId="44" fillId="26" borderId="32" xfId="70" applyFont="1" applyFill="1" applyBorder="1" applyAlignment="1">
      <alignment horizontal="left" vertical="center"/>
    </xf>
    <xf numFmtId="0" fontId="44" fillId="26" borderId="33" xfId="70" applyFont="1" applyFill="1" applyBorder="1" applyAlignment="1">
      <alignment horizontal="left" vertical="center"/>
    </xf>
    <xf numFmtId="0" fontId="86" fillId="25" borderId="0" xfId="70" applyFont="1" applyFill="1" applyBorder="1" applyAlignment="1">
      <alignment horizontal="left" vertical="center"/>
    </xf>
    <xf numFmtId="0" fontId="12" fillId="25" borderId="0" xfId="62" applyFont="1" applyFill="1" applyBorder="1" applyAlignment="1">
      <alignment horizontal="left" vertical="top"/>
    </xf>
    <xf numFmtId="3" fontId="6" fillId="25" borderId="0" xfId="78" applyNumberFormat="1" applyFont="1" applyFill="1" applyBorder="1" applyAlignment="1">
      <alignment horizontal="right" vertical="center" indent="2"/>
    </xf>
    <xf numFmtId="3" fontId="73" fillId="25" borderId="0" xfId="78" applyNumberFormat="1" applyFont="1" applyFill="1" applyBorder="1" applyAlignment="1">
      <alignment horizontal="center" vertical="center"/>
    </xf>
    <xf numFmtId="0" fontId="14" fillId="25" borderId="18" xfId="71" applyFont="1" applyFill="1" applyBorder="1" applyAlignment="1">
      <alignment horizontal="left" indent="6"/>
    </xf>
    <xf numFmtId="0" fontId="12" fillId="25" borderId="22" xfId="62" applyFont="1" applyFill="1" applyBorder="1" applyAlignment="1">
      <alignment horizontal="left"/>
    </xf>
    <xf numFmtId="0" fontId="78" fillId="26" borderId="31" xfId="62" applyFont="1" applyFill="1" applyBorder="1" applyAlignment="1">
      <alignment horizontal="left" vertical="center"/>
    </xf>
    <xf numFmtId="0" fontId="78" fillId="26" borderId="32" xfId="62" applyFont="1" applyFill="1" applyBorder="1" applyAlignment="1">
      <alignment horizontal="left" vertical="center"/>
    </xf>
    <xf numFmtId="0" fontId="78" fillId="26" borderId="33" xfId="62" applyFont="1" applyFill="1" applyBorder="1" applyAlignment="1">
      <alignment horizontal="left" vertical="center"/>
    </xf>
    <xf numFmtId="0" fontId="73" fillId="25" borderId="34" xfId="78" applyFont="1" applyFill="1" applyBorder="1" applyAlignment="1">
      <alignment horizontal="center" vertical="center"/>
    </xf>
    <xf numFmtId="0" fontId="73" fillId="25" borderId="35" xfId="78" applyFont="1" applyFill="1" applyBorder="1" applyAlignment="1">
      <alignment horizontal="center" vertical="center"/>
    </xf>
    <xf numFmtId="0" fontId="19" fillId="25" borderId="0" xfId="62" applyFont="1" applyFill="1" applyBorder="1" applyAlignment="1">
      <alignment horizontal="left" wrapText="1"/>
    </xf>
    <xf numFmtId="0" fontId="130" fillId="25" borderId="0" xfId="78" applyFont="1" applyFill="1" applyBorder="1" applyAlignment="1">
      <alignment horizontal="left" vertical="center"/>
    </xf>
    <xf numFmtId="0" fontId="12" fillId="25" borderId="23" xfId="70" applyFont="1" applyFill="1" applyBorder="1" applyAlignment="1">
      <alignment horizontal="left"/>
    </xf>
    <xf numFmtId="0" fontId="12" fillId="25" borderId="22" xfId="70" applyFont="1" applyFill="1" applyBorder="1" applyAlignment="1">
      <alignment horizontal="left"/>
    </xf>
    <xf numFmtId="0" fontId="44" fillId="26" borderId="44" xfId="70" applyFont="1" applyFill="1" applyBorder="1" applyAlignment="1">
      <alignment horizontal="left" vertical="center"/>
    </xf>
    <xf numFmtId="0" fontId="44" fillId="26" borderId="45" xfId="70" applyFont="1" applyFill="1" applyBorder="1" applyAlignment="1">
      <alignment horizontal="left" vertical="center"/>
    </xf>
    <xf numFmtId="0" fontId="44" fillId="26" borderId="46" xfId="70" applyFont="1" applyFill="1" applyBorder="1" applyAlignment="1">
      <alignment horizontal="left" vertical="center"/>
    </xf>
    <xf numFmtId="0" fontId="19" fillId="26" borderId="0" xfId="70" applyFont="1" applyFill="1" applyBorder="1" applyAlignment="1">
      <alignment horizontal="left" vertical="top"/>
    </xf>
    <xf numFmtId="0" fontId="32" fillId="26" borderId="10" xfId="62" applyFont="1" applyFill="1" applyBorder="1" applyAlignment="1">
      <alignment horizontal="center" vertical="center" wrapText="1"/>
    </xf>
    <xf numFmtId="0" fontId="32" fillId="26" borderId="11" xfId="62" applyFont="1" applyFill="1" applyBorder="1" applyAlignment="1">
      <alignment horizontal="center" vertical="center" wrapText="1"/>
    </xf>
    <xf numFmtId="0" fontId="14" fillId="26" borderId="13" xfId="62" applyFont="1" applyFill="1" applyBorder="1" applyAlignment="1">
      <alignment horizontal="center" vertical="center"/>
    </xf>
    <xf numFmtId="173" fontId="15" fillId="25" borderId="0" xfId="70" applyNumberFormat="1" applyFont="1" applyFill="1" applyBorder="1" applyAlignment="1">
      <alignment horizontal="left"/>
    </xf>
    <xf numFmtId="0" fontId="32" fillId="25" borderId="10" xfId="62" applyFont="1" applyFill="1" applyBorder="1" applyAlignment="1">
      <alignment horizontal="center" vertical="center" wrapText="1"/>
    </xf>
    <xf numFmtId="0" fontId="32" fillId="25" borderId="11" xfId="62" applyFont="1" applyFill="1" applyBorder="1" applyAlignment="1">
      <alignment horizontal="center" vertical="center" wrapText="1"/>
    </xf>
    <xf numFmtId="0" fontId="73" fillId="44" borderId="0" xfId="70" applyFont="1" applyFill="1" applyBorder="1" applyAlignment="1">
      <alignment horizontal="left"/>
    </xf>
    <xf numFmtId="0" fontId="19" fillId="27" borderId="0" xfId="40" applyFont="1" applyFill="1" applyBorder="1" applyAlignment="1">
      <alignment horizontal="left" wrapText="1"/>
    </xf>
    <xf numFmtId="0" fontId="19" fillId="24" borderId="0" xfId="40" applyFont="1" applyFill="1" applyBorder="1" applyAlignment="1">
      <alignment horizontal="left" wrapText="1"/>
    </xf>
    <xf numFmtId="0" fontId="14" fillId="27" borderId="0" xfId="40" applyFont="1" applyFill="1" applyBorder="1" applyAlignment="1">
      <alignment horizontal="left" vertical="center" wrapText="1" indent="1"/>
    </xf>
    <xf numFmtId="0" fontId="12" fillId="25" borderId="0" xfId="70" applyFont="1" applyFill="1" applyBorder="1" applyAlignment="1">
      <alignment horizontal="left"/>
    </xf>
    <xf numFmtId="0" fontId="44" fillId="0" borderId="44" xfId="70" applyFont="1" applyFill="1" applyBorder="1" applyAlignment="1">
      <alignment horizontal="left" vertical="center"/>
    </xf>
    <xf numFmtId="0" fontId="44" fillId="0" borderId="45" xfId="70" applyFont="1" applyFill="1" applyBorder="1" applyAlignment="1">
      <alignment horizontal="left" vertical="center"/>
    </xf>
    <xf numFmtId="0" fontId="44" fillId="0" borderId="46" xfId="70" applyFont="1" applyFill="1" applyBorder="1" applyAlignment="1">
      <alignment horizontal="left" vertical="center"/>
    </xf>
    <xf numFmtId="0" fontId="82" fillId="26" borderId="0" xfId="70" applyFont="1" applyFill="1" applyBorder="1" applyAlignment="1">
      <alignment horizontal="left"/>
    </xf>
    <xf numFmtId="0" fontId="19" fillId="24" borderId="0" xfId="40" applyFont="1" applyFill="1" applyBorder="1" applyAlignment="1">
      <alignment horizontal="left" vertical="top" wrapText="1"/>
    </xf>
    <xf numFmtId="0" fontId="14" fillId="24" borderId="0" xfId="40" applyFont="1" applyFill="1" applyBorder="1" applyAlignment="1">
      <alignment horizontal="left" vertical="center" wrapText="1" indent="1"/>
    </xf>
    <xf numFmtId="3" fontId="82" fillId="26" borderId="0" xfId="70" applyNumberFormat="1" applyFont="1" applyFill="1" applyBorder="1" applyAlignment="1">
      <alignment horizontal="left"/>
    </xf>
    <xf numFmtId="3" fontId="14" fillId="27" borderId="0" xfId="40" applyNumberFormat="1" applyFont="1" applyFill="1" applyBorder="1" applyAlignment="1">
      <alignment horizontal="left" vertical="center" wrapText="1" indent="1"/>
    </xf>
    <xf numFmtId="0" fontId="19" fillId="27" borderId="0" xfId="40" applyFont="1" applyFill="1" applyBorder="1" applyAlignment="1">
      <alignment horizontal="left"/>
    </xf>
    <xf numFmtId="0" fontId="19" fillId="27" borderId="19" xfId="40" applyFont="1" applyFill="1" applyBorder="1" applyAlignment="1">
      <alignment horizontal="left"/>
    </xf>
    <xf numFmtId="0" fontId="14" fillId="25" borderId="18" xfId="70" applyFont="1" applyFill="1" applyBorder="1" applyAlignment="1">
      <alignment horizontal="right" indent="5"/>
    </xf>
    <xf numFmtId="3" fontId="19" fillId="25" borderId="0" xfId="70" applyNumberFormat="1" applyFont="1" applyFill="1" applyBorder="1" applyAlignment="1">
      <alignment horizontal="right"/>
    </xf>
    <xf numFmtId="0" fontId="73" fillId="25" borderId="0" xfId="70" applyFont="1" applyFill="1" applyBorder="1" applyAlignment="1">
      <alignment horizontal="justify" vertical="center"/>
    </xf>
    <xf numFmtId="0" fontId="14" fillId="25" borderId="13" xfId="70" applyFont="1" applyFill="1" applyBorder="1" applyAlignment="1">
      <alignment horizontal="center"/>
    </xf>
    <xf numFmtId="0" fontId="19" fillId="25" borderId="0" xfId="70" applyNumberFormat="1" applyFont="1" applyFill="1" applyBorder="1" applyAlignment="1" applyProtection="1">
      <alignment horizontal="justify" vertical="justify" wrapText="1"/>
      <protection locked="0"/>
    </xf>
    <xf numFmtId="0" fontId="123" fillId="25" borderId="0" xfId="68" applyNumberFormat="1" applyFont="1" applyFill="1" applyBorder="1" applyAlignment="1" applyProtection="1">
      <alignment horizontal="center" vertical="justify" wrapText="1"/>
      <protection locked="0"/>
    </xf>
    <xf numFmtId="0" fontId="76" fillId="25" borderId="0" xfId="70" applyNumberFormat="1" applyFont="1" applyFill="1" applyBorder="1" applyAlignment="1" applyProtection="1">
      <alignment horizontal="right" vertical="justify" wrapText="1"/>
      <protection locked="0"/>
    </xf>
    <xf numFmtId="49" fontId="19" fillId="25" borderId="0" xfId="70" applyNumberFormat="1" applyFont="1" applyFill="1" applyBorder="1" applyAlignment="1">
      <alignment horizontal="left" vertical="center" wrapText="1"/>
    </xf>
    <xf numFmtId="0" fontId="44" fillId="26" borderId="15" xfId="51" applyFont="1" applyFill="1" applyBorder="1" applyAlignment="1">
      <alignment horizontal="left" vertical="center"/>
    </xf>
    <xf numFmtId="0" fontId="44" fillId="26" borderId="16" xfId="51" applyFont="1" applyFill="1" applyBorder="1" applyAlignment="1">
      <alignment horizontal="left" vertical="center"/>
    </xf>
    <xf numFmtId="0" fontId="44" fillId="26" borderId="17" xfId="51" applyFont="1" applyFill="1" applyBorder="1" applyAlignment="1">
      <alignment horizontal="left" vertical="center"/>
    </xf>
    <xf numFmtId="0" fontId="83" fillId="26" borderId="24" xfId="51" applyNumberFormat="1" applyFont="1" applyFill="1" applyBorder="1" applyAlignment="1">
      <alignment horizontal="center" vertical="center" wrapText="1"/>
    </xf>
    <xf numFmtId="0" fontId="83" fillId="26" borderId="25" xfId="51" applyNumberFormat="1" applyFont="1" applyFill="1" applyBorder="1" applyAlignment="1">
      <alignment horizontal="center" vertical="center"/>
    </xf>
    <xf numFmtId="1" fontId="15" fillId="35" borderId="0" xfId="51" applyNumberFormat="1" applyFont="1" applyFill="1" applyBorder="1" applyAlignment="1">
      <alignment horizontal="center"/>
    </xf>
    <xf numFmtId="0" fontId="15" fillId="27" borderId="0" xfId="61" applyFont="1" applyFill="1" applyBorder="1" applyAlignment="1">
      <alignment horizontal="justify" vertical="center" wrapText="1"/>
    </xf>
    <xf numFmtId="0" fontId="15" fillId="27" borderId="0" xfId="61" applyFont="1" applyFill="1" applyBorder="1" applyAlignment="1">
      <alignment horizontal="justify" vertical="center"/>
    </xf>
    <xf numFmtId="0" fontId="19" fillId="24" borderId="0" xfId="61" applyFont="1" applyFill="1" applyBorder="1" applyAlignment="1">
      <alignment horizontal="left" wrapText="1"/>
    </xf>
    <xf numFmtId="2" fontId="32" fillId="24" borderId="0" xfId="61" applyNumberFormat="1" applyFont="1" applyFill="1" applyBorder="1" applyAlignment="1">
      <alignment horizontal="left" wrapText="1"/>
    </xf>
    <xf numFmtId="2" fontId="19" fillId="24" borderId="0" xfId="61" applyNumberFormat="1" applyFont="1" applyFill="1" applyBorder="1" applyAlignment="1">
      <alignment horizontal="left" wrapText="1"/>
    </xf>
    <xf numFmtId="2" fontId="19" fillId="24" borderId="19" xfId="61" applyNumberFormat="1" applyFont="1" applyFill="1" applyBorder="1" applyAlignment="1">
      <alignment horizontal="left" wrapText="1"/>
    </xf>
    <xf numFmtId="49" fontId="15" fillId="25" borderId="0" xfId="51" applyNumberFormat="1" applyFont="1" applyFill="1" applyBorder="1" applyAlignment="1">
      <alignment horizontal="left"/>
    </xf>
    <xf numFmtId="0" fontId="15" fillId="25" borderId="0" xfId="51" applyNumberFormat="1" applyFont="1" applyFill="1" applyBorder="1" applyAlignment="1">
      <alignment horizontal="left"/>
    </xf>
    <xf numFmtId="173" fontId="15" fillId="25" borderId="0" xfId="52" applyNumberFormat="1" applyFont="1" applyFill="1" applyBorder="1" applyAlignment="1">
      <alignment horizontal="right"/>
    </xf>
    <xf numFmtId="0" fontId="15" fillId="25" borderId="0" xfId="52" applyNumberFormat="1" applyFont="1" applyFill="1" applyAlignment="1">
      <alignment horizontal="right"/>
    </xf>
    <xf numFmtId="0" fontId="15" fillId="25" borderId="0" xfId="52" applyNumberFormat="1" applyFont="1" applyFill="1" applyBorder="1" applyAlignment="1">
      <alignment horizontal="right"/>
    </xf>
    <xf numFmtId="0" fontId="14" fillId="25" borderId="0" xfId="0" applyFont="1" applyFill="1" applyBorder="1" applyAlignment="1">
      <alignment horizontal="center"/>
    </xf>
    <xf numFmtId="173" fontId="15" fillId="25" borderId="20" xfId="52" applyNumberFormat="1" applyFont="1" applyFill="1" applyBorder="1" applyAlignment="1">
      <alignment horizontal="left"/>
    </xf>
    <xf numFmtId="173" fontId="15" fillId="25" borderId="0" xfId="52" applyNumberFormat="1" applyFont="1" applyFill="1" applyBorder="1" applyAlignment="1">
      <alignment horizontal="left"/>
    </xf>
    <xf numFmtId="0" fontId="13" fillId="25" borderId="0" xfId="0" applyFont="1" applyFill="1" applyBorder="1"/>
    <xf numFmtId="0" fontId="36" fillId="25" borderId="0" xfId="0" applyFont="1" applyFill="1" applyBorder="1" applyAlignment="1">
      <alignment horizontal="left"/>
    </xf>
  </cellXfs>
  <cellStyles count="306">
    <cellStyle name="%" xfId="1"/>
    <cellStyle name="% 2" xfId="120"/>
    <cellStyle name="20% - Cor1" xfId="2" builtinId="30" customBuiltin="1"/>
    <cellStyle name="20% - Cor1 2" xfId="79"/>
    <cellStyle name="20% - Cor2" xfId="3" builtinId="34" customBuiltin="1"/>
    <cellStyle name="20% - Cor2 2" xfId="80"/>
    <cellStyle name="20% - Cor3" xfId="4" builtinId="38" customBuiltin="1"/>
    <cellStyle name="20% - Cor3 2" xfId="81"/>
    <cellStyle name="20% - Cor4" xfId="5" builtinId="42" customBuiltin="1"/>
    <cellStyle name="20% - Cor4 2" xfId="82"/>
    <cellStyle name="20% - Cor5" xfId="6" builtinId="46" customBuiltin="1"/>
    <cellStyle name="20% - Cor5 2" xfId="83"/>
    <cellStyle name="20% - Cor6" xfId="7" builtinId="50" customBuiltin="1"/>
    <cellStyle name="20% - Cor6 2" xfId="84"/>
    <cellStyle name="40% - Cor1" xfId="8" builtinId="31" customBuiltin="1"/>
    <cellStyle name="40% - Cor1 2" xfId="85"/>
    <cellStyle name="40% - Cor2" xfId="9" builtinId="35" customBuiltin="1"/>
    <cellStyle name="40% - Cor2 2" xfId="86"/>
    <cellStyle name="40% - Cor3" xfId="10" builtinId="39" customBuiltin="1"/>
    <cellStyle name="40% - Cor3 2" xfId="87"/>
    <cellStyle name="40% - Cor4" xfId="11" builtinId="43" customBuiltin="1"/>
    <cellStyle name="40% - Cor4 2" xfId="88"/>
    <cellStyle name="40% - Cor5" xfId="12" builtinId="47" customBuiltin="1"/>
    <cellStyle name="40% - Cor5 2" xfId="89"/>
    <cellStyle name="40% - Cor6" xfId="13" builtinId="51" customBuiltin="1"/>
    <cellStyle name="40% - Cor6 2" xfId="90"/>
    <cellStyle name="60% - Cor1" xfId="14" builtinId="32" customBuiltin="1"/>
    <cellStyle name="60% - Cor1 2" xfId="91"/>
    <cellStyle name="60% - Cor2" xfId="15" builtinId="36" customBuiltin="1"/>
    <cellStyle name="60% - Cor2 2" xfId="92"/>
    <cellStyle name="60% - Cor3" xfId="16" builtinId="40" customBuiltin="1"/>
    <cellStyle name="60% - Cor3 2" xfId="93"/>
    <cellStyle name="60% - Cor4" xfId="17" builtinId="44" customBuiltin="1"/>
    <cellStyle name="60% - Cor4 2" xfId="94"/>
    <cellStyle name="60% - Cor5" xfId="18" builtinId="48" customBuiltin="1"/>
    <cellStyle name="60% - Cor5 2" xfId="95"/>
    <cellStyle name="60% - Cor6" xfId="19" builtinId="52" customBuiltin="1"/>
    <cellStyle name="60% - Cor6 2" xfId="96"/>
    <cellStyle name="CABECALHO" xfId="73"/>
    <cellStyle name="Cabeçalho 1" xfId="20" builtinId="16" customBuiltin="1"/>
    <cellStyle name="Cabeçalho 1 2" xfId="97"/>
    <cellStyle name="Cabeçalho 2" xfId="21" builtinId="17" customBuiltin="1"/>
    <cellStyle name="Cabeçalho 2 2" xfId="98"/>
    <cellStyle name="Cabeçalho 3" xfId="22" builtinId="18" customBuiltin="1"/>
    <cellStyle name="Cabeçalho 3 2" xfId="99"/>
    <cellStyle name="Cabeçalho 4" xfId="23" builtinId="19" customBuiltin="1"/>
    <cellStyle name="Cabeçalho 4 2" xfId="100"/>
    <cellStyle name="Cálculo" xfId="24" builtinId="22" customBuiltin="1"/>
    <cellStyle name="Cálculo 2" xfId="101"/>
    <cellStyle name="Célula Ligada" xfId="25" builtinId="24" customBuiltin="1"/>
    <cellStyle name="Célula Ligada 2" xfId="102"/>
    <cellStyle name="Comma 2" xfId="162"/>
    <cellStyle name="Cor1" xfId="26" builtinId="29" customBuiltin="1"/>
    <cellStyle name="Cor1 2" xfId="103"/>
    <cellStyle name="Cor2" xfId="27" builtinId="33" customBuiltin="1"/>
    <cellStyle name="Cor2 2" xfId="104"/>
    <cellStyle name="Cor3" xfId="28" builtinId="37" customBuiltin="1"/>
    <cellStyle name="Cor3 2" xfId="105"/>
    <cellStyle name="Cor4" xfId="29" builtinId="41" customBuiltin="1"/>
    <cellStyle name="Cor4 2" xfId="106"/>
    <cellStyle name="Cor5" xfId="30" builtinId="45" customBuiltin="1"/>
    <cellStyle name="Cor5 2" xfId="107"/>
    <cellStyle name="Cor6" xfId="31" builtinId="49" customBuiltin="1"/>
    <cellStyle name="Cor6 2" xfId="108"/>
    <cellStyle name="Correcto" xfId="32" builtinId="26" customBuiltin="1"/>
    <cellStyle name="Correcto 2" xfId="109"/>
    <cellStyle name="Currency 2" xfId="163"/>
    <cellStyle name="DADOS" xfId="74"/>
    <cellStyle name="Entrada" xfId="33" builtinId="20" customBuiltin="1"/>
    <cellStyle name="Entrada 2" xfId="110"/>
    <cellStyle name="Euro" xfId="34"/>
    <cellStyle name="Hiperligação" xfId="68" builtinId="8"/>
    <cellStyle name="Hiperligação 2" xfId="221"/>
    <cellStyle name="Incorrecto" xfId="35" builtinId="27" customBuiltin="1"/>
    <cellStyle name="Incorrecto 2" xfId="111"/>
    <cellStyle name="Moeda 2" xfId="164"/>
    <cellStyle name="Moeda 2 2" xfId="222"/>
    <cellStyle name="Neutro" xfId="36" builtinId="28" customBuiltin="1"/>
    <cellStyle name="Neutro 2" xfId="112"/>
    <cellStyle name="Normal" xfId="0" builtinId="0"/>
    <cellStyle name="Normal 10" xfId="67"/>
    <cellStyle name="Normal 10 2" xfId="69"/>
    <cellStyle name="Normal 10 2 2" xfId="223"/>
    <cellStyle name="Normal 10 3" xfId="224"/>
    <cellStyle name="Normal 11" xfId="165"/>
    <cellStyle name="Normal 11 2" xfId="225"/>
    <cellStyle name="Normal 12" xfId="166"/>
    <cellStyle name="Normal 13" xfId="167"/>
    <cellStyle name="Normal 14" xfId="168"/>
    <cellStyle name="Normal 15" xfId="169"/>
    <cellStyle name="Normal 16" xfId="170"/>
    <cellStyle name="Normal 17" xfId="171"/>
    <cellStyle name="Normal 18" xfId="172"/>
    <cellStyle name="Normal 19" xfId="173"/>
    <cellStyle name="Normal 2" xfId="37"/>
    <cellStyle name="Normal 2 2" xfId="121"/>
    <cellStyle name="Normal 20" xfId="174"/>
    <cellStyle name="Normal 21" xfId="175"/>
    <cellStyle name="Normal 22" xfId="176"/>
    <cellStyle name="Normal 23" xfId="178"/>
    <cellStyle name="Normal 23 2" xfId="226"/>
    <cellStyle name="Normal 24" xfId="227"/>
    <cellStyle name="Normal 3" xfId="38"/>
    <cellStyle name="Normal 3 2" xfId="52"/>
    <cellStyle name="Normal 4" xfId="39"/>
    <cellStyle name="Normal 4 2" xfId="70"/>
    <cellStyle name="Normal 5" xfId="50"/>
    <cellStyle name="Normal 5 2" xfId="51"/>
    <cellStyle name="Normal 6" xfId="54"/>
    <cellStyle name="Normal 6 2" xfId="62"/>
    <cellStyle name="Normal 7" xfId="57"/>
    <cellStyle name="Normal 8" xfId="64"/>
    <cellStyle name="Normal 9" xfId="65"/>
    <cellStyle name="Normal_18ssocial RSI" xfId="59"/>
    <cellStyle name="Normal_bedez2008 2" xfId="219"/>
    <cellStyle name="Normal_beFev2008 2" xfId="63"/>
    <cellStyle name="Normal_bejan2009" xfId="71"/>
    <cellStyle name="Normal_bejun2008" xfId="53"/>
    <cellStyle name="Normal_benov2008 2 2" xfId="72"/>
    <cellStyle name="Normal_beset2008" xfId="78"/>
    <cellStyle name="Normal_Book2" xfId="40"/>
    <cellStyle name="Normal_Book2 2" xfId="66"/>
    <cellStyle name="Normal_Book2 4" xfId="61"/>
    <cellStyle name="Normal_Book3" xfId="60"/>
    <cellStyle name="Nota" xfId="41" builtinId="10" customBuiltin="1"/>
    <cellStyle name="Nota 2" xfId="113"/>
    <cellStyle name="NUMLINHA" xfId="75"/>
    <cellStyle name="Percent 2" xfId="177"/>
    <cellStyle name="Percentagem" xfId="220" builtinId="5"/>
    <cellStyle name="Percentagem 2" xfId="58"/>
    <cellStyle name="QDTITULO" xfId="76"/>
    <cellStyle name="Saída" xfId="42" builtinId="21" customBuiltin="1"/>
    <cellStyle name="Saída 2" xfId="114"/>
    <cellStyle name="Standaard_SifCdE01tableauxEN" xfId="43"/>
    <cellStyle name="style1395065383179" xfId="122"/>
    <cellStyle name="style1395065383179 2" xfId="228"/>
    <cellStyle name="style1395065383507" xfId="123"/>
    <cellStyle name="style1395065383507 2" xfId="229"/>
    <cellStyle name="style1395065383726" xfId="124"/>
    <cellStyle name="style1395065383726 2" xfId="230"/>
    <cellStyle name="style1395065383835" xfId="125"/>
    <cellStyle name="style1395065383835 2" xfId="231"/>
    <cellStyle name="style1395065383960" xfId="126"/>
    <cellStyle name="style1395065383960 2" xfId="232"/>
    <cellStyle name="style1395065384085" xfId="127"/>
    <cellStyle name="style1395065384085 2" xfId="233"/>
    <cellStyle name="style1395065384335" xfId="128"/>
    <cellStyle name="style1395065384335 2" xfId="234"/>
    <cellStyle name="style1395065384476" xfId="129"/>
    <cellStyle name="style1395065384476 2" xfId="235"/>
    <cellStyle name="style1395065384601" xfId="130"/>
    <cellStyle name="style1395065384601 2" xfId="236"/>
    <cellStyle name="style1395065384726" xfId="131"/>
    <cellStyle name="style1395065384726 2" xfId="237"/>
    <cellStyle name="style1395065384851" xfId="132"/>
    <cellStyle name="style1395065384851 2" xfId="238"/>
    <cellStyle name="style1395065385007" xfId="133"/>
    <cellStyle name="style1395065385007 2" xfId="239"/>
    <cellStyle name="style1395065385101" xfId="134"/>
    <cellStyle name="style1395065385101 2" xfId="240"/>
    <cellStyle name="style1395065385210" xfId="135"/>
    <cellStyle name="style1395065385210 2" xfId="241"/>
    <cellStyle name="style1395065385413" xfId="136"/>
    <cellStyle name="style1395065385413 2" xfId="242"/>
    <cellStyle name="style1395065385507" xfId="137"/>
    <cellStyle name="style1395065385507 2" xfId="243"/>
    <cellStyle name="style1395065385710" xfId="138"/>
    <cellStyle name="style1395065385710 2" xfId="244"/>
    <cellStyle name="style1395065385804" xfId="139"/>
    <cellStyle name="style1395065385804 2" xfId="245"/>
    <cellStyle name="style1395065385898" xfId="140"/>
    <cellStyle name="style1395065385898 2" xfId="246"/>
    <cellStyle name="style1395065386007" xfId="141"/>
    <cellStyle name="style1395065386007 2" xfId="247"/>
    <cellStyle name="style1395065386101" xfId="142"/>
    <cellStyle name="style1395065386101 2" xfId="248"/>
    <cellStyle name="style1395065386226" xfId="143"/>
    <cellStyle name="style1395065386226 2" xfId="249"/>
    <cellStyle name="style1395065386335" xfId="144"/>
    <cellStyle name="style1395065386335 2" xfId="250"/>
    <cellStyle name="style1395065386476" xfId="145"/>
    <cellStyle name="style1395065386476 2" xfId="251"/>
    <cellStyle name="style1395065386601" xfId="146"/>
    <cellStyle name="style1395065386601 2" xfId="252"/>
    <cellStyle name="style1395065386726" xfId="147"/>
    <cellStyle name="style1395065386726 2" xfId="253"/>
    <cellStyle name="style1395065386945" xfId="148"/>
    <cellStyle name="style1395065386945 2" xfId="254"/>
    <cellStyle name="style1395065387054" xfId="149"/>
    <cellStyle name="style1395065387054 2" xfId="255"/>
    <cellStyle name="style1395065387164" xfId="150"/>
    <cellStyle name="style1395065387164 2" xfId="256"/>
    <cellStyle name="style1395065387382" xfId="151"/>
    <cellStyle name="style1395065387382 2" xfId="257"/>
    <cellStyle name="style1395065387492" xfId="152"/>
    <cellStyle name="style1395065387492 2" xfId="258"/>
    <cellStyle name="style1395065387601" xfId="153"/>
    <cellStyle name="style1395065387601 2" xfId="259"/>
    <cellStyle name="style1395065387711" xfId="154"/>
    <cellStyle name="style1395065387711 2" xfId="260"/>
    <cellStyle name="style1395065387820" xfId="155"/>
    <cellStyle name="style1395065387820 2" xfId="261"/>
    <cellStyle name="style1395065388023" xfId="156"/>
    <cellStyle name="style1395065388023 2" xfId="262"/>
    <cellStyle name="style1395065388429" xfId="157"/>
    <cellStyle name="style1395065388429 2" xfId="263"/>
    <cellStyle name="style1395065388554" xfId="158"/>
    <cellStyle name="style1395065388554 2" xfId="264"/>
    <cellStyle name="style1395065388757" xfId="159"/>
    <cellStyle name="style1395065388757 2" xfId="265"/>
    <cellStyle name="style1421252534878" xfId="179"/>
    <cellStyle name="style1421252534878 2" xfId="266"/>
    <cellStyle name="style1421252535081" xfId="180"/>
    <cellStyle name="style1421252535081 2" xfId="267"/>
    <cellStyle name="style1421252535237" xfId="181"/>
    <cellStyle name="style1421252535237 2" xfId="268"/>
    <cellStyle name="style1421252535347" xfId="182"/>
    <cellStyle name="style1421252535347 2" xfId="269"/>
    <cellStyle name="style1421252535472" xfId="183"/>
    <cellStyle name="style1421252535472 2" xfId="270"/>
    <cellStyle name="style1421252535597" xfId="184"/>
    <cellStyle name="style1421252535597 2" xfId="271"/>
    <cellStyle name="style1421252535737" xfId="185"/>
    <cellStyle name="style1421252535737 2" xfId="272"/>
    <cellStyle name="style1421252535893" xfId="186"/>
    <cellStyle name="style1421252535893 2" xfId="273"/>
    <cellStyle name="style1421252536143" xfId="187"/>
    <cellStyle name="style1421252536143 2" xfId="274"/>
    <cellStyle name="style1421252536268" xfId="188"/>
    <cellStyle name="style1421252536268 2" xfId="275"/>
    <cellStyle name="style1421252536378" xfId="189"/>
    <cellStyle name="style1421252536378 2" xfId="276"/>
    <cellStyle name="style1421252536518" xfId="190"/>
    <cellStyle name="style1421252536518 2" xfId="277"/>
    <cellStyle name="style1421252536628" xfId="191"/>
    <cellStyle name="style1421252536628 2" xfId="278"/>
    <cellStyle name="style1421252536737" xfId="192"/>
    <cellStyle name="style1421252536737 2" xfId="279"/>
    <cellStyle name="style1421252536924" xfId="193"/>
    <cellStyle name="style1421252536924 2" xfId="280"/>
    <cellStyle name="style1421252537049" xfId="194"/>
    <cellStyle name="style1421252537049 2" xfId="281"/>
    <cellStyle name="style1421252537143" xfId="195"/>
    <cellStyle name="style1421252537143 2" xfId="282"/>
    <cellStyle name="style1421252537253" xfId="196"/>
    <cellStyle name="style1421252537253 2" xfId="283"/>
    <cellStyle name="style1421252537440" xfId="197"/>
    <cellStyle name="style1421252537440 2" xfId="284"/>
    <cellStyle name="style1421252537565" xfId="198"/>
    <cellStyle name="style1421252537565 2" xfId="285"/>
    <cellStyle name="style1421252537690" xfId="199"/>
    <cellStyle name="style1421252537690 2" xfId="286"/>
    <cellStyle name="style1421252537815" xfId="200"/>
    <cellStyle name="style1421252537815 2" xfId="287"/>
    <cellStyle name="style1421252537940" xfId="201"/>
    <cellStyle name="style1421252537940 2" xfId="288"/>
    <cellStyle name="style1421252538112" xfId="202"/>
    <cellStyle name="style1421252538112 2" xfId="289"/>
    <cellStyle name="style1421252538237" xfId="203"/>
    <cellStyle name="style1421252538237 2" xfId="290"/>
    <cellStyle name="style1421252538362" xfId="204"/>
    <cellStyle name="style1421252538362 2" xfId="291"/>
    <cellStyle name="style1421252538502" xfId="205"/>
    <cellStyle name="style1421252538502 2" xfId="292"/>
    <cellStyle name="style1421252538752" xfId="206"/>
    <cellStyle name="style1421252538752 2" xfId="293"/>
    <cellStyle name="style1421252538846" xfId="207"/>
    <cellStyle name="style1421252538846 2" xfId="294"/>
    <cellStyle name="style1421252538955" xfId="208"/>
    <cellStyle name="style1421252538955 2" xfId="295"/>
    <cellStyle name="style1421252539049" xfId="209"/>
    <cellStyle name="style1421252539049 2" xfId="296"/>
    <cellStyle name="style1421252539174" xfId="210"/>
    <cellStyle name="style1421252539174 2" xfId="297"/>
    <cellStyle name="style1421252539283" xfId="211"/>
    <cellStyle name="style1421252539283 2" xfId="298"/>
    <cellStyle name="style1421252539393" xfId="212"/>
    <cellStyle name="style1421252539393 2" xfId="299"/>
    <cellStyle name="style1421252539502" xfId="213"/>
    <cellStyle name="style1421252539502 2" xfId="300"/>
    <cellStyle name="style1421252539612" xfId="214"/>
    <cellStyle name="style1421252539612 2" xfId="301"/>
    <cellStyle name="style1421252540033" xfId="215"/>
    <cellStyle name="style1421252540033 2" xfId="302"/>
    <cellStyle name="style1421252540158" xfId="216"/>
    <cellStyle name="style1421252540158 2" xfId="303"/>
    <cellStyle name="style1421252540315" xfId="217"/>
    <cellStyle name="style1421252540315 2" xfId="304"/>
    <cellStyle name="style1421252540424" xfId="218"/>
    <cellStyle name="style1421252540424 2" xfId="305"/>
    <cellStyle name="Texto de Aviso" xfId="44" builtinId="11" customBuiltin="1"/>
    <cellStyle name="Texto de Aviso 2" xfId="115"/>
    <cellStyle name="Texto Explicativo" xfId="45" builtinId="53" customBuiltin="1"/>
    <cellStyle name="Texto Explicativo 2" xfId="116"/>
    <cellStyle name="TITCOLUNA" xfId="77"/>
    <cellStyle name="Título" xfId="46" builtinId="15" customBuiltin="1"/>
    <cellStyle name="Título 2" xfId="117"/>
    <cellStyle name="Total" xfId="47" builtinId="25" customBuiltin="1"/>
    <cellStyle name="Total 2" xfId="118"/>
    <cellStyle name="Verificar Célula" xfId="48" builtinId="23" customBuiltin="1"/>
    <cellStyle name="Verificar Célula 2" xfId="119"/>
    <cellStyle name="Vírgula 2" xfId="49"/>
    <cellStyle name="Vírgula 2 2" xfId="160"/>
    <cellStyle name="Vírgula 3" xfId="55"/>
    <cellStyle name="Vírgula 4" xfId="56"/>
    <cellStyle name="Vírgula 4 2" xfId="161"/>
  </cellStyles>
  <dxfs count="21">
    <dxf>
      <font>
        <condense val="0"/>
        <extend val="0"/>
        <color rgb="FF9C0006"/>
      </font>
      <fill>
        <patternFill>
          <bgColor rgb="FFFFEFF1"/>
        </patternFill>
      </fill>
    </dxf>
    <dxf>
      <font>
        <condense val="0"/>
        <extend val="0"/>
        <color rgb="FF9C0006"/>
      </font>
      <fill>
        <patternFill>
          <bgColor rgb="FFFFEFF1"/>
        </patternFill>
      </fill>
    </dxf>
    <dxf>
      <font>
        <condense val="0"/>
        <extend val="0"/>
        <color rgb="FF9C0006"/>
      </font>
      <fill>
        <patternFill>
          <bgColor rgb="FFFFEFF1"/>
        </patternFill>
      </fill>
    </dxf>
    <dxf>
      <font>
        <condense val="0"/>
        <extend val="0"/>
        <color rgb="FF006100"/>
      </font>
      <fill>
        <patternFill>
          <bgColor rgb="FFE5FFE5"/>
        </patternFill>
      </fill>
    </dxf>
    <dxf>
      <font>
        <condense val="0"/>
        <extend val="0"/>
        <color rgb="FF9C0006"/>
      </font>
      <fill>
        <patternFill>
          <bgColor rgb="FFFFEFF1"/>
        </patternFill>
      </fill>
    </dxf>
    <dxf>
      <font>
        <condense val="0"/>
        <extend val="0"/>
        <color rgb="FF006100"/>
      </font>
      <fill>
        <patternFill>
          <bgColor rgb="FFE5FFE5"/>
        </patternFill>
      </fill>
    </dxf>
    <dxf>
      <border>
        <left style="dashed">
          <color theme="0" tint="-0.24994659260841701"/>
        </lef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vertical/>
        <horizontal/>
      </border>
    </dxf>
    <dxf>
      <font>
        <color rgb="FF9C0006"/>
      </font>
      <fill>
        <patternFill>
          <bgColor rgb="FFFFC7CE"/>
        </patternFill>
      </fill>
    </dxf>
    <dxf>
      <font>
        <color theme="6"/>
      </font>
      <fill>
        <patternFill>
          <bgColor theme="6" tint="0.79998168889431442"/>
        </patternFill>
      </fill>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CC0000"/>
      <rgbColor rgb="00008080"/>
      <rgbColor rgb="00C0C0C0"/>
      <rgbColor rgb="00808080"/>
      <rgbColor rgb="005F5F5F"/>
      <rgbColor rgb="00993366"/>
      <rgbColor rgb="00FFFFCC"/>
      <rgbColor rgb="00CCFFFF"/>
      <rgbColor rgb="00660066"/>
      <rgbColor rgb="00FF8080"/>
      <rgbColor rgb="000066CC"/>
      <rgbColor rgb="00CCCCFF"/>
      <rgbColor rgb="00EAEAEA"/>
      <rgbColor rgb="00FFE8D1"/>
      <rgbColor rgb="00FFFF00"/>
      <rgbColor rgb="00FFF2E5"/>
      <rgbColor rgb="00FF9966"/>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DF9707"/>
      <rgbColor rgb="00333399"/>
      <rgbColor rgb="00333333"/>
    </indexedColors>
    <mruColors>
      <color rgb="FF333333"/>
      <color rgb="FF9C0000"/>
      <color rgb="FFFFC7CE"/>
      <color rgb="FF9C0006"/>
      <color rgb="FFFF9999"/>
      <color rgb="FFFFFFCC"/>
      <color rgb="FF1F497D"/>
      <color rgb="FFD3EEFF"/>
      <color rgb="FFFFEFF1"/>
      <color rgb="FFE5FFE5"/>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2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2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23.xml"/></Relationships>
</file>

<file path=xl/charts/_rels/chart13.xml.rels><?xml version="1.0" encoding="UTF-8" standalone="yes"?>
<Relationships xmlns="http://schemas.openxmlformats.org/package/2006/relationships"><Relationship Id="rId1" Type="http://schemas.openxmlformats.org/officeDocument/2006/relationships/chartUserShapes" Target="../drawings/drawing24.xml"/></Relationships>
</file>

<file path=xl/charts/_rels/chart14.xml.rels><?xml version="1.0" encoding="UTF-8" standalone="yes"?>
<Relationships xmlns="http://schemas.openxmlformats.org/package/2006/relationships"><Relationship Id="rId1" Type="http://schemas.openxmlformats.org/officeDocument/2006/relationships/chartUserShapes" Target="../drawings/drawing27.xml"/></Relationships>
</file>

<file path=xl/charts/_rels/chart16.xml.rels><?xml version="1.0" encoding="UTF-8" standalone="yes"?>
<Relationships xmlns="http://schemas.openxmlformats.org/package/2006/relationships"><Relationship Id="rId1" Type="http://schemas.openxmlformats.org/officeDocument/2006/relationships/chartUserShapes" Target="../drawings/drawing28.xml"/></Relationships>
</file>

<file path=xl/charts/_rels/chart17.xml.rels><?xml version="1.0" encoding="UTF-8" standalone="yes"?>
<Relationships xmlns="http://schemas.openxmlformats.org/package/2006/relationships"><Relationship Id="rId1" Type="http://schemas.openxmlformats.org/officeDocument/2006/relationships/chartUserShapes" Target="../drawings/drawing29.xml"/></Relationships>
</file>

<file path=xl/charts/_rels/chart18.xml.rels><?xml version="1.0" encoding="UTF-8" standalone="yes"?>
<Relationships xmlns="http://schemas.openxmlformats.org/package/2006/relationships"><Relationship Id="rId1" Type="http://schemas.openxmlformats.org/officeDocument/2006/relationships/chartUserShapes" Target="../drawings/drawing30.xml"/></Relationships>
</file>

<file path=xl/charts/_rels/chart19.xml.rels><?xml version="1.0" encoding="UTF-8" standalone="yes"?>
<Relationships xmlns="http://schemas.openxmlformats.org/package/2006/relationships"><Relationship Id="rId1" Type="http://schemas.openxmlformats.org/officeDocument/2006/relationships/chartUserShapes" Target="../drawings/drawing31.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entidades empregadoras </a:t>
            </a:r>
            <a:r>
              <a:rPr lang="pt-PT" sz="800" b="0" i="0" u="none" strike="noStrike" baseline="0">
                <a:solidFill>
                  <a:schemeClr val="tx2"/>
                </a:solidFill>
                <a:latin typeface="Arial"/>
                <a:cs typeface="Arial"/>
              </a:rPr>
              <a:t>(estabelecimentos) </a:t>
            </a:r>
          </a:p>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com prestações de lay-off... </a:t>
            </a:r>
          </a:p>
          <a:p>
            <a:pPr>
              <a:defRPr sz="800" b="0" i="0" u="none" strike="noStrike" baseline="0">
                <a:solidFill>
                  <a:schemeClr val="tx2"/>
                </a:solidFill>
                <a:latin typeface="Arial"/>
                <a:ea typeface="Arial"/>
                <a:cs typeface="Arial"/>
              </a:defRPr>
            </a:pPr>
            <a:endParaRPr lang="pt-PT" sz="800" b="1" i="0" u="none" strike="noStrike" baseline="0">
              <a:solidFill>
                <a:schemeClr val="tx2"/>
              </a:solidFill>
              <a:latin typeface="Arial"/>
              <a:cs typeface="Arial"/>
            </a:endParaRPr>
          </a:p>
        </c:rich>
      </c:tx>
      <c:layout>
        <c:manualLayout>
          <c:xMode val="edge"/>
          <c:yMode val="edge"/>
          <c:x val="0.13047847222222461"/>
          <c:y val="2.0442129629630001E-2"/>
        </c:manualLayout>
      </c:layout>
      <c:overlay val="0"/>
      <c:spPr>
        <a:noFill/>
        <a:ln w="25400">
          <a:noFill/>
        </a:ln>
      </c:spPr>
    </c:title>
    <c:autoTitleDeleted val="0"/>
    <c:plotArea>
      <c:layout>
        <c:manualLayout>
          <c:layoutTarget val="inner"/>
          <c:xMode val="edge"/>
          <c:yMode val="edge"/>
          <c:x val="0.11375625000000029"/>
          <c:y val="0.1825157407407435"/>
          <c:w val="0.91185410334346562"/>
          <c:h val="0.50425694444444447"/>
        </c:manualLayout>
      </c:layout>
      <c:barChart>
        <c:barDir val="col"/>
        <c:grouping val="clustered"/>
        <c:varyColors val="0"/>
        <c:ser>
          <c:idx val="0"/>
          <c:order val="0"/>
          <c:tx>
            <c:strRef>
              <c:f>'9lay_off'!$C$11:$D$11</c:f>
              <c:strCache>
                <c:ptCount val="1"/>
                <c:pt idx="0">
                  <c:v>estabelecimentos</c:v>
                </c:pt>
              </c:strCache>
            </c:strRef>
          </c:tx>
          <c:spPr>
            <a:ln w="25400">
              <a:solidFill>
                <a:schemeClr val="tx2"/>
              </a:solidFill>
              <a:prstDash val="solid"/>
            </a:ln>
          </c:spPr>
          <c:invertIfNegative val="0"/>
          <c:cat>
            <c:multiLvlStrRef>
              <c:f>'9lay_off'!$E$8:$Q$9</c:f>
              <c:multiLvlStrCache>
                <c:ptCount val="13"/>
                <c:lvl>
                  <c:pt idx="0">
                    <c:v>out.</c:v>
                  </c:pt>
                  <c:pt idx="1">
                    <c:v>nov.</c:v>
                  </c:pt>
                  <c:pt idx="2">
                    <c:v>dez.</c:v>
                  </c:pt>
                  <c:pt idx="3">
                    <c:v>jan.</c:v>
                  </c:pt>
                  <c:pt idx="4">
                    <c:v>fev.</c:v>
                  </c:pt>
                  <c:pt idx="5">
                    <c:v>mar.</c:v>
                  </c:pt>
                  <c:pt idx="6">
                    <c:v>abr.</c:v>
                  </c:pt>
                  <c:pt idx="7">
                    <c:v>mai.</c:v>
                  </c:pt>
                  <c:pt idx="8">
                    <c:v>jun.</c:v>
                  </c:pt>
                  <c:pt idx="9">
                    <c:v>jul.</c:v>
                  </c:pt>
                  <c:pt idx="10">
                    <c:v>ago.</c:v>
                  </c:pt>
                  <c:pt idx="11">
                    <c:v>set.</c:v>
                  </c:pt>
                  <c:pt idx="12">
                    <c:v>out.</c:v>
                  </c:pt>
                </c:lvl>
                <c:lvl>
                  <c:pt idx="0">
                    <c:v>2015</c:v>
                  </c:pt>
                  <c:pt idx="3">
                    <c:v>2016</c:v>
                  </c:pt>
                </c:lvl>
              </c:multiLvlStrCache>
            </c:multiLvlStrRef>
          </c:cat>
          <c:val>
            <c:numRef>
              <c:f>'9lay_off'!$E$12:$Q$12</c:f>
              <c:numCache>
                <c:formatCode>0</c:formatCode>
                <c:ptCount val="13"/>
                <c:pt idx="0">
                  <c:v>75</c:v>
                </c:pt>
                <c:pt idx="1">
                  <c:v>82</c:v>
                </c:pt>
                <c:pt idx="2">
                  <c:v>89</c:v>
                </c:pt>
                <c:pt idx="3">
                  <c:v>82</c:v>
                </c:pt>
                <c:pt idx="4">
                  <c:v>99</c:v>
                </c:pt>
                <c:pt idx="5">
                  <c:v>90</c:v>
                </c:pt>
                <c:pt idx="6">
                  <c:v>84</c:v>
                </c:pt>
                <c:pt idx="7">
                  <c:v>70</c:v>
                </c:pt>
                <c:pt idx="8">
                  <c:v>72</c:v>
                </c:pt>
                <c:pt idx="9">
                  <c:v>67</c:v>
                </c:pt>
                <c:pt idx="10">
                  <c:v>51</c:v>
                </c:pt>
                <c:pt idx="11">
                  <c:v>64</c:v>
                </c:pt>
                <c:pt idx="12">
                  <c:v>74</c:v>
                </c:pt>
              </c:numCache>
            </c:numRef>
          </c:val>
        </c:ser>
        <c:dLbls>
          <c:showLegendKey val="0"/>
          <c:showVal val="0"/>
          <c:showCatName val="0"/>
          <c:showSerName val="0"/>
          <c:showPercent val="0"/>
          <c:showBubbleSize val="0"/>
        </c:dLbls>
        <c:gapWidth val="150"/>
        <c:axId val="209356288"/>
        <c:axId val="209357824"/>
      </c:barChart>
      <c:catAx>
        <c:axId val="209356288"/>
        <c:scaling>
          <c:orientation val="minMax"/>
        </c:scaling>
        <c:delete val="0"/>
        <c:axPos val="b"/>
        <c:numFmt formatCode="General" sourceLinked="1"/>
        <c:majorTickMark val="none"/>
        <c:minorTickMark val="none"/>
        <c:tickLblPos val="low"/>
        <c:spPr>
          <a:ln w="3175">
            <a:noFill/>
            <a:prstDash val="solid"/>
          </a:ln>
        </c:spPr>
        <c:txPr>
          <a:bodyPr rot="-5400000" vert="horz"/>
          <a:lstStyle/>
          <a:p>
            <a:pPr>
              <a:defRPr sz="700" b="0" i="0" u="none" strike="noStrike" baseline="0">
                <a:solidFill>
                  <a:schemeClr val="tx2"/>
                </a:solidFill>
                <a:latin typeface="Arial"/>
                <a:ea typeface="Arial"/>
                <a:cs typeface="Arial"/>
              </a:defRPr>
            </a:pPr>
            <a:endParaRPr lang="pt-PT"/>
          </a:p>
        </c:txPr>
        <c:crossAx val="209357824"/>
        <c:crosses val="autoZero"/>
        <c:auto val="1"/>
        <c:lblAlgn val="ctr"/>
        <c:lblOffset val="100"/>
        <c:tickLblSkip val="1"/>
        <c:tickMarkSkip val="1"/>
        <c:noMultiLvlLbl val="0"/>
      </c:catAx>
      <c:valAx>
        <c:axId val="209357824"/>
        <c:scaling>
          <c:orientation val="minMax"/>
          <c:min val="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209356288"/>
        <c:crosses val="autoZero"/>
        <c:crossBetween val="between"/>
        <c:minorUnit val="10"/>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700" b="1" i="0" u="none" strike="noStrike" baseline="0">
                <a:solidFill>
                  <a:srgbClr val="333333"/>
                </a:solidFill>
                <a:latin typeface="Arial"/>
                <a:ea typeface="Arial"/>
                <a:cs typeface="Arial"/>
              </a:defRPr>
            </a:pPr>
            <a:r>
              <a:rPr lang="pt-PT"/>
              <a:t>... por sexo</a:t>
            </a:r>
          </a:p>
        </c:rich>
      </c:tx>
      <c:layout>
        <c:manualLayout>
          <c:xMode val="edge"/>
          <c:yMode val="edge"/>
          <c:x val="0.39107197925466863"/>
          <c:y val="5.6803307963070558E-2"/>
        </c:manualLayout>
      </c:layout>
      <c:overlay val="0"/>
      <c:spPr>
        <a:noFill/>
        <a:ln w="25400">
          <a:noFill/>
        </a:ln>
      </c:spPr>
    </c:title>
    <c:autoTitleDeleted val="0"/>
    <c:plotArea>
      <c:layout>
        <c:manualLayout>
          <c:layoutTarget val="inner"/>
          <c:xMode val="edge"/>
          <c:yMode val="edge"/>
          <c:x val="0.28422775778271936"/>
          <c:y val="0.25193893811674128"/>
          <c:w val="0.68682615202571895"/>
          <c:h val="0.66089096625964239"/>
        </c:manualLayout>
      </c:layout>
      <c:barChart>
        <c:barDir val="bar"/>
        <c:grouping val="clustered"/>
        <c:varyColors val="0"/>
        <c:ser>
          <c:idx val="0"/>
          <c:order val="0"/>
          <c:tx>
            <c:v>sexo</c:v>
          </c:tx>
          <c:spPr>
            <a:solidFill>
              <a:schemeClr val="bg1">
                <a:lumMod val="65000"/>
                <a:alpha val="91000"/>
              </a:schemeClr>
            </a:solidFill>
            <a:ln w="12700">
              <a:solidFill>
                <a:srgbClr val="808080"/>
              </a:solidFill>
              <a:prstDash val="solid"/>
            </a:ln>
          </c:spPr>
          <c:invertIfNegative val="0"/>
          <c:dPt>
            <c:idx val="0"/>
            <c:invertIfNegative val="0"/>
            <c:bubble3D val="0"/>
            <c:spPr>
              <a:solidFill>
                <a:schemeClr val="bg1">
                  <a:lumMod val="85000"/>
                  <a:alpha val="91000"/>
                </a:schemeClr>
              </a:solidFill>
              <a:ln w="12700">
                <a:solidFill>
                  <a:schemeClr val="bg1">
                    <a:lumMod val="85000"/>
                  </a:schemeClr>
                </a:solidFill>
                <a:prstDash val="solid"/>
              </a:ln>
            </c:spPr>
          </c:dPt>
          <c:dLbls>
            <c:dLbl>
              <c:idx val="0"/>
              <c:layout>
                <c:manualLayout>
                  <c:x val="0"/>
                  <c:y val="0"/>
                </c:manualLayout>
              </c:layout>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2"/>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3"/>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4"/>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5"/>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6"/>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7"/>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8"/>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9"/>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0"/>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1"/>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2"/>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3"/>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4"/>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5"/>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6"/>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7"/>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8"/>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9"/>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numFmt formatCode="#,##0" sourceLinked="0"/>
            <c:spPr>
              <a:noFill/>
              <a:ln w="25400">
                <a:noFill/>
              </a:ln>
            </c:spPr>
            <c:txPr>
              <a:bodyPr anchor="ctr" anchorCtr="0"/>
              <a:lstStyle/>
              <a:p>
                <a:pPr>
                  <a:defRPr sz="700" b="1" i="0" u="none" strike="noStrike" baseline="0">
                    <a:solidFill>
                      <a:srgbClr val="969696"/>
                    </a:solidFill>
                    <a:latin typeface="Arial"/>
                    <a:ea typeface="Arial"/>
                    <a:cs typeface="Arial"/>
                  </a:defRPr>
                </a:pPr>
                <a:endParaRPr lang="pt-PT"/>
              </a:p>
            </c:txPr>
            <c:dLblPos val="outEnd"/>
            <c:showLegendKey val="0"/>
            <c:showVal val="1"/>
            <c:showCatName val="0"/>
            <c:showSerName val="0"/>
            <c:showPercent val="0"/>
            <c:showBubbleSize val="0"/>
            <c:showLeaderLines val="0"/>
          </c:dLbls>
          <c:cat>
            <c:strLit>
              <c:ptCount val="2"/>
              <c:pt idx="0">
                <c:v> Feminino</c:v>
              </c:pt>
              <c:pt idx="1">
                <c:v> Masculino</c:v>
              </c:pt>
            </c:strLit>
          </c:cat>
          <c:val>
            <c:numLit>
              <c:formatCode>General</c:formatCode>
              <c:ptCount val="2"/>
              <c:pt idx="0">
                <c:v>107942</c:v>
              </c:pt>
              <c:pt idx="1">
                <c:v>105539</c:v>
              </c:pt>
            </c:numLit>
          </c:val>
        </c:ser>
        <c:dLbls>
          <c:showLegendKey val="0"/>
          <c:showVal val="0"/>
          <c:showCatName val="0"/>
          <c:showSerName val="0"/>
          <c:showPercent val="0"/>
          <c:showBubbleSize val="0"/>
        </c:dLbls>
        <c:gapWidth val="120"/>
        <c:axId val="218998272"/>
        <c:axId val="218999808"/>
      </c:barChart>
      <c:catAx>
        <c:axId val="218998272"/>
        <c:scaling>
          <c:orientation val="minMax"/>
        </c:scaling>
        <c:delete val="0"/>
        <c:axPos val="l"/>
        <c:numFmt formatCode="General" sourceLinked="1"/>
        <c:majorTickMark val="out"/>
        <c:minorTickMark val="none"/>
        <c:tickLblPos val="nextTo"/>
        <c:spPr>
          <a:ln w="9525">
            <a:noFill/>
          </a:ln>
        </c:spPr>
        <c:txPr>
          <a:bodyPr rot="0" vert="horz"/>
          <a:lstStyle/>
          <a:p>
            <a:pPr>
              <a:defRPr sz="600" b="0" i="0" u="none" strike="noStrike" baseline="0">
                <a:solidFill>
                  <a:srgbClr val="333333"/>
                </a:solidFill>
                <a:latin typeface="Arial"/>
                <a:ea typeface="Arial"/>
                <a:cs typeface="Arial"/>
              </a:defRPr>
            </a:pPr>
            <a:endParaRPr lang="pt-PT"/>
          </a:p>
        </c:txPr>
        <c:crossAx val="218999808"/>
        <c:crosses val="autoZero"/>
        <c:auto val="1"/>
        <c:lblAlgn val="ctr"/>
        <c:lblOffset val="100"/>
        <c:tickLblSkip val="1"/>
        <c:tickMarkSkip val="1"/>
        <c:noMultiLvlLbl val="0"/>
      </c:catAx>
      <c:valAx>
        <c:axId val="218999808"/>
        <c:scaling>
          <c:orientation val="minMax"/>
          <c:max val="200000"/>
        </c:scaling>
        <c:delete val="1"/>
        <c:axPos val="b"/>
        <c:majorGridlines>
          <c:spPr>
            <a:ln w="3175">
              <a:solidFill>
                <a:srgbClr val="FFF2E5"/>
              </a:solidFill>
              <a:prstDash val="sysDash"/>
            </a:ln>
          </c:spPr>
        </c:majorGridlines>
        <c:numFmt formatCode="General" sourceLinked="1"/>
        <c:majorTickMark val="out"/>
        <c:minorTickMark val="none"/>
        <c:tickLblPos val="none"/>
        <c:crossAx val="218998272"/>
        <c:crosses val="autoZero"/>
        <c:crossBetween val="between"/>
      </c:valAx>
      <c:spPr>
        <a:solidFill>
          <a:schemeClr val="accent6"/>
        </a:solidFill>
        <a:ln w="25400">
          <a:noFill/>
        </a:ln>
      </c:spPr>
    </c:plotArea>
    <c:plotVisOnly val="1"/>
    <c:dispBlanksAs val="gap"/>
    <c:showDLblsOverMax val="0"/>
  </c:chart>
  <c:spPr>
    <a:solidFill>
      <a:schemeClr val="accent5"/>
    </a:solidFill>
    <a:ln w="9525">
      <a:noFill/>
    </a:ln>
  </c:spPr>
  <c:txPr>
    <a:bodyPr/>
    <a:lstStyle/>
    <a:p>
      <a:pPr>
        <a:defRPr sz="700" b="0" i="0" u="none" strike="noStrike" baseline="0">
          <a:solidFill>
            <a:srgbClr val="333333"/>
          </a:solidFill>
          <a:latin typeface="Arial"/>
          <a:ea typeface="Arial"/>
          <a:cs typeface="Arial"/>
        </a:defRPr>
      </a:pPr>
      <a:endParaRPr lang="pt-PT"/>
    </a:p>
  </c:txPr>
  <c:printSettings>
    <c:headerFooter alignWithMargins="0"/>
    <c:pageMargins b="1" l="0.75000000000001465" r="0.75000000000001465" t="1" header="0" footer="0"/>
    <c:pageSetup orientation="portrait"/>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700" b="1" i="0" u="none" strike="noStrike" baseline="0">
                <a:solidFill>
                  <a:srgbClr val="333333"/>
                </a:solidFill>
                <a:latin typeface="Arial"/>
                <a:ea typeface="Arial"/>
                <a:cs typeface="Arial"/>
              </a:defRPr>
            </a:pPr>
            <a:r>
              <a:rPr lang="pt-PT"/>
              <a:t>... por grupo etário </a:t>
            </a:r>
          </a:p>
        </c:rich>
      </c:tx>
      <c:layout>
        <c:manualLayout>
          <c:xMode val="edge"/>
          <c:yMode val="edge"/>
          <c:x val="0.45047851630227398"/>
          <c:y val="2.9868411235183037E-2"/>
        </c:manualLayout>
      </c:layout>
      <c:overlay val="0"/>
      <c:spPr>
        <a:noFill/>
        <a:ln w="25400">
          <a:noFill/>
        </a:ln>
      </c:spPr>
    </c:title>
    <c:autoTitleDeleted val="0"/>
    <c:plotArea>
      <c:layout>
        <c:manualLayout>
          <c:layoutTarget val="inner"/>
          <c:xMode val="edge"/>
          <c:yMode val="edge"/>
          <c:x val="0.38758407553172713"/>
          <c:y val="0.1245136186770428"/>
          <c:w val="0.5632423025569"/>
          <c:h val="0.81076438567995457"/>
        </c:manualLayout>
      </c:layout>
      <c:barChart>
        <c:barDir val="bar"/>
        <c:grouping val="clustered"/>
        <c:varyColors val="0"/>
        <c:ser>
          <c:idx val="0"/>
          <c:order val="0"/>
          <c:tx>
            <c:v>idade</c:v>
          </c:tx>
          <c:spPr>
            <a:solidFill>
              <a:srgbClr val="C0C0C0"/>
            </a:solidFill>
            <a:ln w="12700">
              <a:solidFill>
                <a:srgbClr val="808080"/>
              </a:solidFill>
              <a:prstDash val="solid"/>
            </a:ln>
          </c:spPr>
          <c:invertIfNegative val="0"/>
          <c:dLbls>
            <c:dLbl>
              <c:idx val="0"/>
              <c:layout>
                <c:manualLayout>
                  <c:x val="-7.3368539775902014E-3"/>
                  <c:y val="8.9336887363787726E-3"/>
                </c:manualLayout>
              </c:layout>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2"/>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3"/>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4"/>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5"/>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6"/>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7"/>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8"/>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9"/>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0"/>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1"/>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2"/>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3"/>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4"/>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5"/>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6"/>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7"/>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8"/>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9"/>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numFmt formatCode="#,##0" sourceLinked="0"/>
            <c:spPr>
              <a:noFill/>
              <a:ln w="25400">
                <a:noFill/>
              </a:ln>
            </c:spPr>
            <c:txPr>
              <a:bodyPr/>
              <a:lstStyle/>
              <a:p>
                <a:pPr>
                  <a:defRPr sz="700" b="1" i="0" u="none" strike="noStrike" baseline="0">
                    <a:solidFill>
                      <a:srgbClr val="969696"/>
                    </a:solidFill>
                    <a:latin typeface="Arial"/>
                    <a:ea typeface="Arial"/>
                    <a:cs typeface="Arial"/>
                  </a:defRPr>
                </a:pPr>
                <a:endParaRPr lang="pt-PT"/>
              </a:p>
            </c:txPr>
            <c:dLblPos val="outEnd"/>
            <c:showLegendKey val="0"/>
            <c:showVal val="1"/>
            <c:showCatName val="0"/>
            <c:showSerName val="0"/>
            <c:showPercent val="0"/>
            <c:showBubbleSize val="0"/>
            <c:showLeaderLines val="0"/>
          </c:dLbls>
          <c:cat>
            <c:strLit>
              <c:ptCount val="13"/>
              <c:pt idx="0">
                <c:v>&lt;18 anos</c:v>
              </c:pt>
              <c:pt idx="1">
                <c:v>18 anos</c:v>
              </c:pt>
              <c:pt idx="2">
                <c:v>19 anos</c:v>
              </c:pt>
              <c:pt idx="3">
                <c:v>20 a 24 anos</c:v>
              </c:pt>
              <c:pt idx="4">
                <c:v>25 a 29 anos</c:v>
              </c:pt>
              <c:pt idx="5">
                <c:v>30 a 34 anos</c:v>
              </c:pt>
              <c:pt idx="6">
                <c:v>35 a 39 anos</c:v>
              </c:pt>
              <c:pt idx="7">
                <c:v>40 a 44 anos</c:v>
              </c:pt>
              <c:pt idx="8">
                <c:v>45 a 49 anos</c:v>
              </c:pt>
              <c:pt idx="9">
                <c:v>50 a 54 anos</c:v>
              </c:pt>
              <c:pt idx="10">
                <c:v>55 a 59 anos</c:v>
              </c:pt>
              <c:pt idx="11">
                <c:v>60 a 64 anos</c:v>
              </c:pt>
              <c:pt idx="12">
                <c:v>&gt;=65 anos</c:v>
              </c:pt>
            </c:strLit>
          </c:cat>
          <c:val>
            <c:numLit>
              <c:formatCode>General</c:formatCode>
              <c:ptCount val="13"/>
              <c:pt idx="0">
                <c:v>68404</c:v>
              </c:pt>
              <c:pt idx="1">
                <c:v>3930</c:v>
              </c:pt>
              <c:pt idx="2">
                <c:v>3739</c:v>
              </c:pt>
              <c:pt idx="3">
                <c:v>13865</c:v>
              </c:pt>
              <c:pt idx="4">
                <c:v>11293</c:v>
              </c:pt>
              <c:pt idx="5">
                <c:v>11936</c:v>
              </c:pt>
              <c:pt idx="6">
                <c:v>13596</c:v>
              </c:pt>
              <c:pt idx="7">
                <c:v>16305</c:v>
              </c:pt>
              <c:pt idx="8">
                <c:v>17914</c:v>
              </c:pt>
              <c:pt idx="9">
                <c:v>19221</c:v>
              </c:pt>
              <c:pt idx="10">
                <c:v>17971</c:v>
              </c:pt>
              <c:pt idx="11">
                <c:v>12087</c:v>
              </c:pt>
              <c:pt idx="12">
                <c:v>3220</c:v>
              </c:pt>
            </c:numLit>
          </c:val>
        </c:ser>
        <c:dLbls>
          <c:showLegendKey val="0"/>
          <c:showVal val="0"/>
          <c:showCatName val="0"/>
          <c:showSerName val="0"/>
          <c:showPercent val="0"/>
          <c:showBubbleSize val="0"/>
        </c:dLbls>
        <c:gapWidth val="30"/>
        <c:axId val="218829568"/>
        <c:axId val="218831104"/>
      </c:barChart>
      <c:catAx>
        <c:axId val="218829568"/>
        <c:scaling>
          <c:orientation val="minMax"/>
        </c:scaling>
        <c:delete val="0"/>
        <c:axPos val="l"/>
        <c:numFmt formatCode="General" sourceLinked="1"/>
        <c:majorTickMark val="out"/>
        <c:minorTickMark val="none"/>
        <c:tickLblPos val="nextTo"/>
        <c:spPr>
          <a:ln w="9525">
            <a:noFill/>
          </a:ln>
        </c:spPr>
        <c:txPr>
          <a:bodyPr rot="0" vert="horz"/>
          <a:lstStyle/>
          <a:p>
            <a:pPr>
              <a:defRPr sz="600" b="0" i="0" u="none" strike="noStrike" baseline="0">
                <a:solidFill>
                  <a:srgbClr val="333333"/>
                </a:solidFill>
                <a:latin typeface="Arial"/>
                <a:ea typeface="Arial"/>
                <a:cs typeface="Arial"/>
              </a:defRPr>
            </a:pPr>
            <a:endParaRPr lang="pt-PT"/>
          </a:p>
        </c:txPr>
        <c:crossAx val="218831104"/>
        <c:crosses val="autoZero"/>
        <c:auto val="1"/>
        <c:lblAlgn val="ctr"/>
        <c:lblOffset val="100"/>
        <c:tickLblSkip val="1"/>
        <c:tickMarkSkip val="1"/>
        <c:noMultiLvlLbl val="0"/>
      </c:catAx>
      <c:valAx>
        <c:axId val="218831104"/>
        <c:scaling>
          <c:orientation val="minMax"/>
          <c:max val="140000"/>
          <c:min val="0"/>
        </c:scaling>
        <c:delete val="0"/>
        <c:axPos val="b"/>
        <c:majorGridlines>
          <c:spPr>
            <a:ln w="3175">
              <a:solidFill>
                <a:srgbClr val="FFF2E5"/>
              </a:solidFill>
              <a:prstDash val="sysDash"/>
            </a:ln>
          </c:spPr>
        </c:majorGridlines>
        <c:numFmt formatCode="General" sourceLinked="1"/>
        <c:majorTickMark val="out"/>
        <c:minorTickMark val="none"/>
        <c:tickLblPos val="none"/>
        <c:spPr>
          <a:ln w="9525">
            <a:noFill/>
          </a:ln>
        </c:spPr>
        <c:txPr>
          <a:bodyPr rot="0" vert="horz"/>
          <a:lstStyle/>
          <a:p>
            <a:pPr>
              <a:defRPr sz="700" b="0" i="0" u="none" strike="noStrike" baseline="0">
                <a:solidFill>
                  <a:srgbClr val="333333"/>
                </a:solidFill>
                <a:latin typeface="Arial"/>
                <a:ea typeface="Arial"/>
                <a:cs typeface="Arial"/>
              </a:defRPr>
            </a:pPr>
            <a:endParaRPr lang="pt-PT"/>
          </a:p>
        </c:txPr>
        <c:crossAx val="218829568"/>
        <c:crosses val="autoZero"/>
        <c:crossBetween val="between"/>
      </c:valAx>
      <c:spPr>
        <a:solidFill>
          <a:schemeClr val="accent6"/>
        </a:solidFill>
        <a:ln w="25400">
          <a:noFill/>
        </a:ln>
      </c:spPr>
    </c:plotArea>
    <c:plotVisOnly val="1"/>
    <c:dispBlanksAs val="gap"/>
    <c:showDLblsOverMax val="0"/>
  </c:chart>
  <c:spPr>
    <a:solidFill>
      <a:schemeClr val="accent5"/>
    </a:solidFill>
    <a:ln w="9525">
      <a:noFill/>
    </a:ln>
  </c:spPr>
  <c:txPr>
    <a:bodyPr/>
    <a:lstStyle/>
    <a:p>
      <a:pPr>
        <a:defRPr sz="700" b="0" i="0" u="none" strike="noStrike" baseline="0">
          <a:solidFill>
            <a:srgbClr val="333333"/>
          </a:solidFill>
          <a:latin typeface="Arial"/>
          <a:ea typeface="Arial"/>
          <a:cs typeface="Arial"/>
        </a:defRPr>
      </a:pPr>
      <a:endParaRPr lang="pt-PT"/>
    </a:p>
  </c:txPr>
  <c:printSettings>
    <c:headerFooter alignWithMargins="0"/>
    <c:pageMargins b="1" l="0.75000000000001465" r="0.75000000000001465" t="1" header="0" footer="0"/>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700" b="1" i="0" u="none" strike="noStrike" baseline="0">
                <a:solidFill>
                  <a:schemeClr val="accent1"/>
                </a:solidFill>
                <a:latin typeface="Arial"/>
                <a:ea typeface="Arial"/>
                <a:cs typeface="Arial"/>
              </a:defRPr>
            </a:pPr>
            <a:r>
              <a:rPr lang="pt-PT">
                <a:solidFill>
                  <a:schemeClr val="accent1"/>
                </a:solidFill>
              </a:rPr>
              <a:t>... por centro distrital</a:t>
            </a:r>
          </a:p>
        </c:rich>
      </c:tx>
      <c:layout>
        <c:manualLayout>
          <c:xMode val="edge"/>
          <c:yMode val="edge"/>
          <c:x val="0.23284296779975672"/>
          <c:y val="7.3265392234690016E-2"/>
        </c:manualLayout>
      </c:layout>
      <c:overlay val="0"/>
      <c:spPr>
        <a:noFill/>
        <a:ln w="25400">
          <a:noFill/>
        </a:ln>
      </c:spPr>
    </c:title>
    <c:autoTitleDeleted val="0"/>
    <c:plotArea>
      <c:layout>
        <c:manualLayout>
          <c:layoutTarget val="inner"/>
          <c:xMode val="edge"/>
          <c:yMode val="edge"/>
          <c:x val="0.41081417121573816"/>
          <c:y val="0.14771786102494774"/>
          <c:w val="0.5373663657895843"/>
          <c:h val="0.83811046241738762"/>
        </c:manualLayout>
      </c:layout>
      <c:barChart>
        <c:barDir val="bar"/>
        <c:grouping val="clustered"/>
        <c:varyColors val="0"/>
        <c:ser>
          <c:idx val="0"/>
          <c:order val="0"/>
          <c:spPr>
            <a:solidFill>
              <a:schemeClr val="tx2"/>
            </a:solidFill>
            <a:ln w="12700">
              <a:solidFill>
                <a:schemeClr val="tx2"/>
              </a:solidFill>
              <a:prstDash val="solid"/>
            </a:ln>
          </c:spPr>
          <c:invertIfNegative val="0"/>
          <c:cat>
            <c:strRef>
              <c:f>'18ssocial'!$C$9:$C$28</c:f>
              <c:strCache>
                <c:ptCount val="20"/>
                <c:pt idx="0">
                  <c:v>Aveiro</c:v>
                </c:pt>
                <c:pt idx="1">
                  <c:v>Beja</c:v>
                </c:pt>
                <c:pt idx="2">
                  <c:v>Braga</c:v>
                </c:pt>
                <c:pt idx="3">
                  <c:v>Bragança</c:v>
                </c:pt>
                <c:pt idx="4">
                  <c:v>Castelo Branco</c:v>
                </c:pt>
                <c:pt idx="5">
                  <c:v>Coimbra</c:v>
                </c:pt>
                <c:pt idx="6">
                  <c:v>Évora</c:v>
                </c:pt>
                <c:pt idx="7">
                  <c:v>Faro</c:v>
                </c:pt>
                <c:pt idx="8">
                  <c:v>Guarda</c:v>
                </c:pt>
                <c:pt idx="9">
                  <c:v>Leiria</c:v>
                </c:pt>
                <c:pt idx="10">
                  <c:v>Lisboa</c:v>
                </c:pt>
                <c:pt idx="11">
                  <c:v>Portalegre</c:v>
                </c:pt>
                <c:pt idx="12">
                  <c:v>Porto</c:v>
                </c:pt>
                <c:pt idx="13">
                  <c:v>Santarém</c:v>
                </c:pt>
                <c:pt idx="14">
                  <c:v>Setúbal</c:v>
                </c:pt>
                <c:pt idx="15">
                  <c:v>Viana do Castelo</c:v>
                </c:pt>
                <c:pt idx="16">
                  <c:v>Vila Real</c:v>
                </c:pt>
                <c:pt idx="17">
                  <c:v>Viseu</c:v>
                </c:pt>
                <c:pt idx="18">
                  <c:v>Açores</c:v>
                </c:pt>
                <c:pt idx="19">
                  <c:v>Madeira</c:v>
                </c:pt>
              </c:strCache>
            </c:strRef>
          </c:cat>
          <c:val>
            <c:numRef>
              <c:f>'18ssocial'!$J$9:$J$28</c:f>
              <c:numCache>
                <c:formatCode>#,##0</c:formatCode>
                <c:ptCount val="20"/>
                <c:pt idx="0">
                  <c:v>5190</c:v>
                </c:pt>
                <c:pt idx="1">
                  <c:v>1719</c:v>
                </c:pt>
                <c:pt idx="2">
                  <c:v>3047</c:v>
                </c:pt>
                <c:pt idx="3">
                  <c:v>890</c:v>
                </c:pt>
                <c:pt idx="4">
                  <c:v>1568</c:v>
                </c:pt>
                <c:pt idx="5">
                  <c:v>3585</c:v>
                </c:pt>
                <c:pt idx="6">
                  <c:v>1500</c:v>
                </c:pt>
                <c:pt idx="7">
                  <c:v>2832</c:v>
                </c:pt>
                <c:pt idx="8">
                  <c:v>1348</c:v>
                </c:pt>
                <c:pt idx="9">
                  <c:v>2004</c:v>
                </c:pt>
                <c:pt idx="10">
                  <c:v>16364</c:v>
                </c:pt>
                <c:pt idx="11">
                  <c:v>1281</c:v>
                </c:pt>
                <c:pt idx="12">
                  <c:v>28440</c:v>
                </c:pt>
                <c:pt idx="13">
                  <c:v>2536</c:v>
                </c:pt>
                <c:pt idx="14">
                  <c:v>8327</c:v>
                </c:pt>
                <c:pt idx="15">
                  <c:v>1261</c:v>
                </c:pt>
                <c:pt idx="16">
                  <c:v>2695</c:v>
                </c:pt>
                <c:pt idx="17">
                  <c:v>3436</c:v>
                </c:pt>
                <c:pt idx="18">
                  <c:v>6248</c:v>
                </c:pt>
                <c:pt idx="19">
                  <c:v>1869</c:v>
                </c:pt>
              </c:numCache>
            </c:numRef>
          </c:val>
        </c:ser>
        <c:dLbls>
          <c:showLegendKey val="0"/>
          <c:showVal val="0"/>
          <c:showCatName val="0"/>
          <c:showSerName val="0"/>
          <c:showPercent val="0"/>
          <c:showBubbleSize val="0"/>
        </c:dLbls>
        <c:gapWidth val="30"/>
        <c:axId val="218877312"/>
        <c:axId val="218883200"/>
      </c:barChart>
      <c:catAx>
        <c:axId val="218877312"/>
        <c:scaling>
          <c:orientation val="maxMin"/>
        </c:scaling>
        <c:delete val="0"/>
        <c:axPos val="l"/>
        <c:numFmt formatCode="General" sourceLinked="1"/>
        <c:majorTickMark val="out"/>
        <c:minorTickMark val="none"/>
        <c:tickLblPos val="nextTo"/>
        <c:spPr>
          <a:ln w="9525">
            <a:noFill/>
          </a:ln>
        </c:spPr>
        <c:txPr>
          <a:bodyPr rot="0" vert="horz"/>
          <a:lstStyle/>
          <a:p>
            <a:pPr>
              <a:defRPr sz="600" b="1" i="0" u="none" strike="noStrike" baseline="0">
                <a:solidFill>
                  <a:schemeClr val="accent1"/>
                </a:solidFill>
                <a:latin typeface="Arial"/>
                <a:ea typeface="Arial"/>
                <a:cs typeface="Arial"/>
              </a:defRPr>
            </a:pPr>
            <a:endParaRPr lang="pt-PT"/>
          </a:p>
        </c:txPr>
        <c:crossAx val="218883200"/>
        <c:crosses val="autoZero"/>
        <c:auto val="1"/>
        <c:lblAlgn val="ctr"/>
        <c:lblOffset val="100"/>
        <c:tickLblSkip val="1"/>
        <c:tickMarkSkip val="1"/>
        <c:noMultiLvlLbl val="0"/>
      </c:catAx>
      <c:valAx>
        <c:axId val="218883200"/>
        <c:scaling>
          <c:orientation val="minMax"/>
          <c:max val="35000"/>
          <c:min val="0"/>
        </c:scaling>
        <c:delete val="0"/>
        <c:axPos val="t"/>
        <c:majorGridlines>
          <c:spPr>
            <a:ln w="3175">
              <a:solidFill>
                <a:srgbClr val="FFF2E5"/>
              </a:solidFill>
              <a:prstDash val="sysDash"/>
            </a:ln>
          </c:spPr>
        </c:majorGridlines>
        <c:numFmt formatCode="#,##0" sourceLinked="1"/>
        <c:majorTickMark val="out"/>
        <c:minorTickMark val="none"/>
        <c:tickLblPos val="none"/>
        <c:spPr>
          <a:ln w="9525">
            <a:noFill/>
          </a:ln>
        </c:spPr>
        <c:txPr>
          <a:bodyPr rot="0" vert="horz"/>
          <a:lstStyle/>
          <a:p>
            <a:pPr>
              <a:defRPr sz="700" b="0" i="0" u="none" strike="noStrike" baseline="0">
                <a:solidFill>
                  <a:srgbClr val="333333"/>
                </a:solidFill>
                <a:latin typeface="Arial"/>
                <a:ea typeface="Arial"/>
                <a:cs typeface="Arial"/>
              </a:defRPr>
            </a:pPr>
            <a:endParaRPr lang="pt-PT"/>
          </a:p>
        </c:txPr>
        <c:crossAx val="218877312"/>
        <c:crosses val="autoZero"/>
        <c:crossBetween val="between"/>
      </c:valAx>
      <c:spPr>
        <a:solidFill>
          <a:schemeClr val="accent6"/>
        </a:solidFill>
        <a:ln w="25400">
          <a:noFill/>
        </a:ln>
      </c:spPr>
    </c:plotArea>
    <c:plotVisOnly val="1"/>
    <c:dispBlanksAs val="gap"/>
    <c:showDLblsOverMax val="0"/>
  </c:chart>
  <c:spPr>
    <a:solidFill>
      <a:schemeClr val="accent5"/>
    </a:solidFill>
    <a:ln w="9525">
      <a:noFill/>
    </a:ln>
  </c:spPr>
  <c:txPr>
    <a:bodyPr/>
    <a:lstStyle/>
    <a:p>
      <a:pPr>
        <a:defRPr sz="700" b="0" i="0" u="none" strike="noStrike" baseline="0">
          <a:solidFill>
            <a:srgbClr val="333333"/>
          </a:solidFill>
          <a:latin typeface="Arial"/>
          <a:ea typeface="Arial"/>
          <a:cs typeface="Arial"/>
        </a:defRPr>
      </a:pPr>
      <a:endParaRPr lang="pt-PT"/>
    </a:p>
  </c:txPr>
  <c:printSettings>
    <c:headerFooter alignWithMargins="0"/>
    <c:pageMargins b="1" l="0.75000000000001465" r="0.75000000000001465" t="1" header="0" footer="0"/>
    <c:pageSetup/>
  </c:printSettings>
  <c:userShapes r:id="rId1"/>
</c:chartSpace>
</file>

<file path=xl/charts/chart13.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617352614015575E-3"/>
          <c:y val="0"/>
          <c:w val="0.98998887652959489"/>
          <c:h val="0.57699714017843762"/>
        </c:manualLayout>
      </c:layout>
      <c:lineChart>
        <c:grouping val="standard"/>
        <c:varyColors val="0"/>
        <c:ser>
          <c:idx val="0"/>
          <c:order val="0"/>
          <c:spPr>
            <a:ln>
              <a:noFill/>
            </a:ln>
          </c:spPr>
          <c:dLbls>
            <c:dLbl>
              <c:idx val="0"/>
              <c:layout>
                <c:manualLayout>
                  <c:x val="-3.2906904434498521E-2"/>
                  <c:y val="-1.2759863479323619E-2"/>
                </c:manualLayout>
              </c:layout>
              <c:showLegendKey val="0"/>
              <c:showVal val="1"/>
              <c:showCatName val="0"/>
              <c:showSerName val="0"/>
              <c:showPercent val="0"/>
              <c:showBubbleSize val="0"/>
            </c:dLbl>
            <c:dLbl>
              <c:idx val="1"/>
              <c:layout>
                <c:manualLayout>
                  <c:x val="-3.7912524560681289E-2"/>
                  <c:y val="-7.2720694912502201E-3"/>
                </c:manualLayout>
              </c:layout>
              <c:showLegendKey val="0"/>
              <c:showVal val="1"/>
              <c:showCatName val="0"/>
              <c:showSerName val="0"/>
              <c:showPercent val="0"/>
              <c:showBubbleSize val="0"/>
            </c:dLbl>
            <c:dLbl>
              <c:idx val="2"/>
              <c:layout>
                <c:manualLayout>
                  <c:x val="-4.0693333800460724E-2"/>
                  <c:y val="-1.1368757514942427E-2"/>
                </c:manualLayout>
              </c:layout>
              <c:showLegendKey val="0"/>
              <c:showVal val="1"/>
              <c:showCatName val="0"/>
              <c:showSerName val="0"/>
              <c:showPercent val="0"/>
              <c:showBubbleSize val="0"/>
            </c:dLbl>
            <c:dLbl>
              <c:idx val="3"/>
              <c:layout>
                <c:manualLayout>
                  <c:x val="-4.0137218665241926E-2"/>
                  <c:y val="-9.204391059214518E-3"/>
                </c:manualLayout>
              </c:layout>
              <c:showLegendKey val="0"/>
              <c:showVal val="1"/>
              <c:showCatName val="0"/>
              <c:showSerName val="0"/>
              <c:showPercent val="0"/>
              <c:showBubbleSize val="0"/>
            </c:dLbl>
            <c:dLbl>
              <c:idx val="4"/>
              <c:layout>
                <c:manualLayout>
                  <c:x val="-3.9580986748180398E-2"/>
                  <c:y val="-8.0836194058725407E-3"/>
                </c:manualLayout>
              </c:layout>
              <c:showLegendKey val="0"/>
              <c:showVal val="1"/>
              <c:showCatName val="0"/>
              <c:showSerName val="0"/>
              <c:showPercent val="0"/>
              <c:showBubbleSize val="0"/>
            </c:dLbl>
            <c:dLbl>
              <c:idx val="5"/>
              <c:layout>
                <c:manualLayout>
                  <c:x val="-4.0137218665241919E-2"/>
                  <c:y val="-9.6292280683967311E-3"/>
                </c:manualLayout>
              </c:layout>
              <c:showLegendKey val="0"/>
              <c:showVal val="1"/>
              <c:showCatName val="0"/>
              <c:showSerName val="0"/>
              <c:showPercent val="0"/>
              <c:showBubbleSize val="0"/>
            </c:dLbl>
            <c:dLbl>
              <c:idx val="6"/>
              <c:layout>
                <c:manualLayout>
                  <c:x val="-4.0693333800460724E-2"/>
                  <c:y val="-1.0711699074094298E-2"/>
                </c:manualLayout>
              </c:layout>
              <c:showLegendKey val="0"/>
              <c:showVal val="1"/>
              <c:showCatName val="0"/>
              <c:showSerName val="0"/>
              <c:showPercent val="0"/>
              <c:showBubbleSize val="0"/>
            </c:dLbl>
            <c:dLbl>
              <c:idx val="7"/>
              <c:layout>
                <c:manualLayout>
                  <c:x val="-3.9024871612961615E-2"/>
                  <c:y val="-1.0557031056413977E-2"/>
                </c:manualLayout>
              </c:layout>
              <c:showLegendKey val="0"/>
              <c:showVal val="1"/>
              <c:showCatName val="0"/>
              <c:showSerName val="0"/>
              <c:showPercent val="0"/>
              <c:showBubbleSize val="0"/>
            </c:dLbl>
            <c:dLbl>
              <c:idx val="8"/>
              <c:layout>
                <c:manualLayout>
                  <c:x val="-4.0693333800460724E-2"/>
                  <c:y val="-1.2991674674859661E-2"/>
                </c:manualLayout>
              </c:layout>
              <c:showLegendKey val="0"/>
              <c:showVal val="1"/>
              <c:showCatName val="0"/>
              <c:showSerName val="0"/>
              <c:showPercent val="0"/>
              <c:showBubbleSize val="0"/>
            </c:dLbl>
            <c:dLbl>
              <c:idx val="9"/>
              <c:layout>
                <c:manualLayout>
                  <c:x val="-4.0137218665241954E-2"/>
                  <c:y val="-1.4499227606331926E-2"/>
                </c:manualLayout>
              </c:layout>
              <c:showLegendKey val="0"/>
              <c:showVal val="1"/>
              <c:showCatName val="0"/>
              <c:showSerName val="0"/>
              <c:showPercent val="0"/>
              <c:showBubbleSize val="0"/>
            </c:dLbl>
            <c:dLbl>
              <c:idx val="10"/>
              <c:layout>
                <c:manualLayout>
                  <c:x val="-4.0693333800460724E-2"/>
                  <c:y val="-9.204391059214518E-3"/>
                </c:manualLayout>
              </c:layout>
              <c:showLegendKey val="0"/>
              <c:showVal val="1"/>
              <c:showCatName val="0"/>
              <c:showSerName val="0"/>
              <c:showPercent val="0"/>
              <c:showBubbleSize val="0"/>
            </c:dLbl>
            <c:dLbl>
              <c:idx val="11"/>
              <c:layout>
                <c:manualLayout>
                  <c:x val="-4.0137218665241892E-2"/>
                  <c:y val="-1.3184808659721861E-2"/>
                </c:manualLayout>
              </c:layout>
              <c:showLegendKey val="0"/>
              <c:showVal val="1"/>
              <c:showCatName val="0"/>
              <c:showSerName val="0"/>
              <c:showPercent val="0"/>
              <c:showBubbleSize val="0"/>
            </c:dLbl>
            <c:dLbl>
              <c:idx val="12"/>
              <c:layout>
                <c:manualLayout>
                  <c:x val="-4.0693333800460814E-2"/>
                  <c:y val="-1.0247734819580821E-2"/>
                </c:manualLayout>
              </c:layout>
              <c:showLegendKey val="0"/>
              <c:showVal val="1"/>
              <c:showCatName val="0"/>
              <c:showSerName val="0"/>
              <c:showPercent val="0"/>
              <c:showBubbleSize val="0"/>
            </c:dLbl>
            <c:dLbl>
              <c:idx val="13"/>
              <c:layout>
                <c:manualLayout>
                  <c:x val="-3.9024871612961635E-2"/>
                  <c:y val="-5.8031366221283024E-3"/>
                </c:manualLayout>
              </c:layout>
              <c:showLegendKey val="0"/>
              <c:showVal val="1"/>
              <c:showCatName val="0"/>
              <c:showSerName val="0"/>
              <c:showPercent val="0"/>
              <c:showBubbleSize val="0"/>
            </c:dLbl>
            <c:dLbl>
              <c:idx val="14"/>
              <c:layout>
                <c:manualLayout>
                  <c:x val="-3.9580986748180363E-2"/>
                  <c:y val="-8.3156469438430431E-3"/>
                </c:manualLayout>
              </c:layout>
              <c:showLegendKey val="0"/>
              <c:showVal val="1"/>
              <c:showCatName val="0"/>
              <c:showSerName val="0"/>
              <c:showPercent val="0"/>
              <c:showBubbleSize val="0"/>
            </c:dLbl>
            <c:dLbl>
              <c:idx val="15"/>
              <c:layout>
                <c:manualLayout>
                  <c:x val="-4.3474259822082827E-2"/>
                  <c:y val="-3.9483684681477296E-3"/>
                </c:manualLayout>
              </c:layout>
              <c:showLegendKey val="0"/>
              <c:showVal val="1"/>
              <c:showCatName val="0"/>
              <c:showSerName val="0"/>
              <c:showPercent val="0"/>
              <c:showBubbleSize val="0"/>
            </c:dLbl>
            <c:dLbl>
              <c:idx val="16"/>
              <c:layout>
                <c:manualLayout>
                  <c:x val="-3.9580986748180357E-2"/>
                  <c:y val="-6.2669753556319494E-3"/>
                </c:manualLayout>
              </c:layout>
              <c:showLegendKey val="0"/>
              <c:showVal val="1"/>
              <c:showCatName val="0"/>
              <c:showSerName val="0"/>
              <c:showPercent val="0"/>
              <c:showBubbleSize val="0"/>
            </c:dLbl>
            <c:dLbl>
              <c:idx val="17"/>
              <c:layout>
                <c:manualLayout>
                  <c:x val="-4.0137218665241961E-2"/>
                  <c:y val="-1.2760028798864391E-2"/>
                </c:manualLayout>
              </c:layout>
              <c:showLegendKey val="0"/>
              <c:showVal val="1"/>
              <c:showCatName val="0"/>
              <c:showSerName val="0"/>
              <c:showPercent val="0"/>
              <c:showBubbleSize val="0"/>
            </c:dLbl>
            <c:dLbl>
              <c:idx val="18"/>
              <c:layout>
                <c:manualLayout>
                  <c:x val="-4.0693333800460724E-2"/>
                  <c:y val="-7.0400705274413083E-3"/>
                </c:manualLayout>
              </c:layout>
              <c:showLegendKey val="0"/>
              <c:showVal val="1"/>
              <c:showCatName val="0"/>
              <c:showSerName val="0"/>
              <c:showPercent val="0"/>
              <c:showBubbleSize val="0"/>
            </c:dLbl>
            <c:dLbl>
              <c:idx val="19"/>
              <c:layout>
                <c:manualLayout>
                  <c:x val="-1.5829845223481423E-2"/>
                  <c:y val="-1.078898493029379E-2"/>
                </c:manualLayout>
              </c:layout>
              <c:showLegendKey val="0"/>
              <c:showVal val="1"/>
              <c:showCatName val="0"/>
              <c:showSerName val="0"/>
              <c:showPercent val="0"/>
              <c:showBubbleSize val="0"/>
            </c:dLbl>
            <c:numFmt formatCode="0.0" sourceLinked="0"/>
            <c:spPr>
              <a:solidFill>
                <a:srgbClr val="C0C0C0"/>
              </a:solidFill>
              <a:ln w="3175">
                <a:solidFill>
                  <a:srgbClr val="808080"/>
                </a:solidFill>
                <a:prstDash val="solid"/>
              </a:ln>
            </c:spPr>
            <c:txPr>
              <a:bodyPr/>
              <a:lstStyle/>
              <a:p>
                <a:pPr>
                  <a:defRPr sz="700" b="1" i="0" u="none" strike="noStrike" baseline="0">
                    <a:solidFill>
                      <a:schemeClr val="tx2"/>
                    </a:solidFill>
                    <a:latin typeface="Arial"/>
                    <a:ea typeface="Arial"/>
                    <a:cs typeface="Arial"/>
                  </a:defRPr>
                </a:pPr>
                <a:endParaRPr lang="pt-PT"/>
              </a:p>
            </c:txPr>
            <c:showLegendKey val="0"/>
            <c:showVal val="1"/>
            <c:showCatName val="0"/>
            <c:showSerName val="0"/>
            <c:showPercent val="0"/>
            <c:showBubbleSize val="0"/>
            <c:showLeaderLines val="0"/>
          </c:dLbls>
          <c:cat>
            <c:strRef>
              <c:f>'18ssocial'!$AM$8:$AM$27</c:f>
              <c:strCache>
                <c:ptCount val="20"/>
                <c:pt idx="0">
                  <c:v>Aveiro</c:v>
                </c:pt>
                <c:pt idx="1">
                  <c:v>Beja</c:v>
                </c:pt>
                <c:pt idx="2">
                  <c:v>Braga</c:v>
                </c:pt>
                <c:pt idx="3">
                  <c:v>Bragança</c:v>
                </c:pt>
                <c:pt idx="4">
                  <c:v>Castelo Branco</c:v>
                </c:pt>
                <c:pt idx="5">
                  <c:v>Coimbra</c:v>
                </c:pt>
                <c:pt idx="6">
                  <c:v>Évora</c:v>
                </c:pt>
                <c:pt idx="7">
                  <c:v>Faro</c:v>
                </c:pt>
                <c:pt idx="8">
                  <c:v>Guarda</c:v>
                </c:pt>
                <c:pt idx="9">
                  <c:v>Leiria</c:v>
                </c:pt>
                <c:pt idx="10">
                  <c:v>Lisboa</c:v>
                </c:pt>
                <c:pt idx="11">
                  <c:v>Portalegre</c:v>
                </c:pt>
                <c:pt idx="12">
                  <c:v>Porto</c:v>
                </c:pt>
                <c:pt idx="13">
                  <c:v>Santarém</c:v>
                </c:pt>
                <c:pt idx="14">
                  <c:v>Setúbal</c:v>
                </c:pt>
                <c:pt idx="15">
                  <c:v>Viana do Castelo</c:v>
                </c:pt>
                <c:pt idx="16">
                  <c:v>Vila Real</c:v>
                </c:pt>
                <c:pt idx="17">
                  <c:v>Viseu</c:v>
                </c:pt>
                <c:pt idx="18">
                  <c:v>Açores</c:v>
                </c:pt>
                <c:pt idx="19">
                  <c:v>Madeira</c:v>
                </c:pt>
              </c:strCache>
            </c:strRef>
          </c:cat>
          <c:val>
            <c:numRef>
              <c:f>'18ssocial'!$AN$8:$AN$27</c:f>
              <c:numCache>
                <c:formatCode>0.0</c:formatCode>
                <c:ptCount val="20"/>
                <c:pt idx="0">
                  <c:v>118.757887413605</c:v>
                </c:pt>
                <c:pt idx="1">
                  <c:v>110.237272917539</c:v>
                </c:pt>
                <c:pt idx="2">
                  <c:v>116.80253736089</c:v>
                </c:pt>
                <c:pt idx="3">
                  <c:v>117.95752293578001</c:v>
                </c:pt>
                <c:pt idx="4">
                  <c:v>112.65946183094501</c:v>
                </c:pt>
                <c:pt idx="5">
                  <c:v>121.541081081081</c:v>
                </c:pt>
                <c:pt idx="6">
                  <c:v>108.74341501976301</c:v>
                </c:pt>
                <c:pt idx="7">
                  <c:v>116.642293853073</c:v>
                </c:pt>
                <c:pt idx="8">
                  <c:v>109.194248071979</c:v>
                </c:pt>
                <c:pt idx="9">
                  <c:v>116.07328456474001</c:v>
                </c:pt>
                <c:pt idx="10">
                  <c:v>115.740030435975</c:v>
                </c:pt>
                <c:pt idx="11">
                  <c:v>113.102759146341</c:v>
                </c:pt>
                <c:pt idx="12">
                  <c:v>113.625980710497</c:v>
                </c:pt>
                <c:pt idx="13">
                  <c:v>112.724252954666</c:v>
                </c:pt>
                <c:pt idx="14">
                  <c:v>120.34049546406099</c:v>
                </c:pt>
                <c:pt idx="15">
                  <c:v>118.39252140411</c:v>
                </c:pt>
                <c:pt idx="16">
                  <c:v>117.726355416128</c:v>
                </c:pt>
                <c:pt idx="17">
                  <c:v>112.034850846547</c:v>
                </c:pt>
                <c:pt idx="18">
                  <c:v>81.505802689286199</c:v>
                </c:pt>
                <c:pt idx="19">
                  <c:v>108.688133906356</c:v>
                </c:pt>
              </c:numCache>
            </c:numRef>
          </c:val>
          <c:smooth val="0"/>
        </c:ser>
        <c:ser>
          <c:idx val="1"/>
          <c:order val="1"/>
          <c:spPr>
            <a:ln>
              <a:solidFill>
                <a:schemeClr val="bg1">
                  <a:lumMod val="50000"/>
                </a:schemeClr>
              </a:solidFill>
            </a:ln>
          </c:spPr>
          <c:marker>
            <c:symbol val="none"/>
          </c:marker>
          <c:cat>
            <c:strRef>
              <c:f>'18ssocial'!$AM$8:$AM$27</c:f>
              <c:strCache>
                <c:ptCount val="20"/>
                <c:pt idx="0">
                  <c:v>Aveiro</c:v>
                </c:pt>
                <c:pt idx="1">
                  <c:v>Beja</c:v>
                </c:pt>
                <c:pt idx="2">
                  <c:v>Braga</c:v>
                </c:pt>
                <c:pt idx="3">
                  <c:v>Bragança</c:v>
                </c:pt>
                <c:pt idx="4">
                  <c:v>Castelo Branco</c:v>
                </c:pt>
                <c:pt idx="5">
                  <c:v>Coimbra</c:v>
                </c:pt>
                <c:pt idx="6">
                  <c:v>Évora</c:v>
                </c:pt>
                <c:pt idx="7">
                  <c:v>Faro</c:v>
                </c:pt>
                <c:pt idx="8">
                  <c:v>Guarda</c:v>
                </c:pt>
                <c:pt idx="9">
                  <c:v>Leiria</c:v>
                </c:pt>
                <c:pt idx="10">
                  <c:v>Lisboa</c:v>
                </c:pt>
                <c:pt idx="11">
                  <c:v>Portalegre</c:v>
                </c:pt>
                <c:pt idx="12">
                  <c:v>Porto</c:v>
                </c:pt>
                <c:pt idx="13">
                  <c:v>Santarém</c:v>
                </c:pt>
                <c:pt idx="14">
                  <c:v>Setúbal</c:v>
                </c:pt>
                <c:pt idx="15">
                  <c:v>Viana do Castelo</c:v>
                </c:pt>
                <c:pt idx="16">
                  <c:v>Vila Real</c:v>
                </c:pt>
                <c:pt idx="17">
                  <c:v>Viseu</c:v>
                </c:pt>
                <c:pt idx="18">
                  <c:v>Açores</c:v>
                </c:pt>
                <c:pt idx="19">
                  <c:v>Madeira</c:v>
                </c:pt>
              </c:strCache>
            </c:strRef>
          </c:cat>
          <c:val>
            <c:numRef>
              <c:f>'18ssocial'!$AO$8:$AO$27</c:f>
              <c:numCache>
                <c:formatCode>0.0</c:formatCode>
                <c:ptCount val="20"/>
                <c:pt idx="0">
                  <c:v>111.98</c:v>
                </c:pt>
                <c:pt idx="1">
                  <c:v>111.98</c:v>
                </c:pt>
                <c:pt idx="2">
                  <c:v>111.98</c:v>
                </c:pt>
                <c:pt idx="3">
                  <c:v>111.98</c:v>
                </c:pt>
                <c:pt idx="4">
                  <c:v>111.98</c:v>
                </c:pt>
                <c:pt idx="5">
                  <c:v>111.98</c:v>
                </c:pt>
                <c:pt idx="6">
                  <c:v>111.98</c:v>
                </c:pt>
                <c:pt idx="7">
                  <c:v>111.98</c:v>
                </c:pt>
                <c:pt idx="8">
                  <c:v>111.98</c:v>
                </c:pt>
                <c:pt idx="9">
                  <c:v>111.98</c:v>
                </c:pt>
                <c:pt idx="10">
                  <c:v>111.98</c:v>
                </c:pt>
                <c:pt idx="11">
                  <c:v>111.98</c:v>
                </c:pt>
                <c:pt idx="12">
                  <c:v>111.98</c:v>
                </c:pt>
                <c:pt idx="13">
                  <c:v>111.98</c:v>
                </c:pt>
                <c:pt idx="14">
                  <c:v>111.98</c:v>
                </c:pt>
                <c:pt idx="15">
                  <c:v>111.98</c:v>
                </c:pt>
                <c:pt idx="16">
                  <c:v>111.98</c:v>
                </c:pt>
                <c:pt idx="17">
                  <c:v>111.98</c:v>
                </c:pt>
                <c:pt idx="18">
                  <c:v>111.98</c:v>
                </c:pt>
                <c:pt idx="19">
                  <c:v>111.98</c:v>
                </c:pt>
              </c:numCache>
            </c:numRef>
          </c:val>
          <c:smooth val="0"/>
        </c:ser>
        <c:dLbls>
          <c:showLegendKey val="0"/>
          <c:showVal val="0"/>
          <c:showCatName val="0"/>
          <c:showSerName val="0"/>
          <c:showPercent val="0"/>
          <c:showBubbleSize val="0"/>
        </c:dLbls>
        <c:marker val="1"/>
        <c:smooth val="0"/>
        <c:axId val="219511424"/>
        <c:axId val="219533696"/>
      </c:lineChart>
      <c:catAx>
        <c:axId val="219511424"/>
        <c:scaling>
          <c:orientation val="minMax"/>
        </c:scaling>
        <c:delete val="0"/>
        <c:axPos val="b"/>
        <c:numFmt formatCode="General" sourceLinked="1"/>
        <c:majorTickMark val="out"/>
        <c:minorTickMark val="none"/>
        <c:tickLblPos val="nextTo"/>
        <c:spPr>
          <a:ln w="9525">
            <a:noFill/>
          </a:ln>
        </c:spPr>
        <c:txPr>
          <a:bodyPr rot="-5400000" vert="horz"/>
          <a:lstStyle/>
          <a:p>
            <a:pPr>
              <a:defRPr sz="700" b="0" i="0" u="none" strike="noStrike" baseline="0">
                <a:solidFill>
                  <a:schemeClr val="accent1"/>
                </a:solidFill>
                <a:latin typeface="Arial"/>
                <a:ea typeface="Arial"/>
                <a:cs typeface="Arial"/>
              </a:defRPr>
            </a:pPr>
            <a:endParaRPr lang="pt-PT"/>
          </a:p>
        </c:txPr>
        <c:crossAx val="219533696"/>
        <c:crosses val="autoZero"/>
        <c:auto val="1"/>
        <c:lblAlgn val="ctr"/>
        <c:lblOffset val="100"/>
        <c:tickLblSkip val="1"/>
        <c:tickMarkSkip val="1"/>
        <c:noMultiLvlLbl val="0"/>
      </c:catAx>
      <c:valAx>
        <c:axId val="219533696"/>
        <c:scaling>
          <c:orientation val="minMax"/>
          <c:min val="82"/>
        </c:scaling>
        <c:delete val="0"/>
        <c:axPos val="l"/>
        <c:numFmt formatCode="0.0" sourceLinked="1"/>
        <c:majorTickMark val="out"/>
        <c:minorTickMark val="none"/>
        <c:tickLblPos val="none"/>
        <c:spPr>
          <a:ln w="9525">
            <a:noFill/>
          </a:ln>
        </c:spPr>
        <c:crossAx val="219511424"/>
        <c:crosses val="autoZero"/>
        <c:crossBetween val="between"/>
      </c:valAx>
      <c:spPr>
        <a:solidFill>
          <a:srgbClr val="EBF7FF"/>
        </a:solidFill>
        <a:ln w="25400">
          <a:noFill/>
        </a:ln>
      </c:spPr>
    </c:plotArea>
    <c:plotVisOnly val="1"/>
    <c:dispBlanksAs val="gap"/>
    <c:showDLblsOverMax val="0"/>
  </c:chart>
  <c:spPr>
    <a:solidFill>
      <a:srgbClr val="EBF7FF"/>
    </a:solidFill>
    <a:ln w="9525">
      <a:noFill/>
    </a:ln>
  </c:spPr>
  <c:txPr>
    <a:bodyPr/>
    <a:lstStyle/>
    <a:p>
      <a:pPr>
        <a:defRPr sz="700" b="0" i="0" u="none" strike="noStrike" baseline="0">
          <a:solidFill>
            <a:srgbClr val="333333"/>
          </a:solidFill>
          <a:latin typeface="Arial"/>
          <a:ea typeface="Arial"/>
          <a:cs typeface="Arial"/>
        </a:defRPr>
      </a:pPr>
      <a:endParaRPr lang="pt-PT"/>
    </a:p>
  </c:txPr>
  <c:printSettings>
    <c:headerFooter/>
    <c:pageMargins b="0.75000000000001465" l="0.70000000000000062" r="0.70000000000000062" t="0.75000000000001465" header="0.30000000000000032" footer="0.30000000000000032"/>
    <c:pageSetup paperSize="9" orientation="landscape" horizontalDpi="1200" verticalDpi="1200"/>
  </c:printSettings>
  <c:userShapes r:id="rId1"/>
</c:chartSpace>
</file>

<file path=xl/charts/chart14.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chemeClr val="tx2"/>
                </a:solidFill>
                <a:latin typeface="Arial"/>
                <a:ea typeface="Arial"/>
                <a:cs typeface="Arial"/>
              </a:defRPr>
            </a:pPr>
            <a:r>
              <a:rPr lang="pt-PT" baseline="0">
                <a:solidFill>
                  <a:schemeClr val="tx2"/>
                </a:solidFill>
              </a:rPr>
              <a:t>consumidores ...</a:t>
            </a:r>
          </a:p>
        </c:rich>
      </c:tx>
      <c:layout>
        <c:manualLayout>
          <c:xMode val="edge"/>
          <c:yMode val="edge"/>
          <c:x val="8.5106382978723402E-2"/>
          <c:y val="2.7472527472527472E-2"/>
        </c:manualLayout>
      </c:layout>
      <c:overlay val="0"/>
      <c:spPr>
        <a:noFill/>
        <a:ln w="25400">
          <a:noFill/>
        </a:ln>
      </c:spPr>
    </c:title>
    <c:autoTitleDeleted val="0"/>
    <c:plotArea>
      <c:layout>
        <c:manualLayout>
          <c:layoutTarget val="inner"/>
          <c:xMode val="edge"/>
          <c:yMode val="edge"/>
          <c:x val="8.5106382978723707E-2"/>
          <c:y val="0.12637362637359548"/>
          <c:w val="0.9027355623100306"/>
          <c:h val="0.60989010989010994"/>
        </c:manualLayout>
      </c:layout>
      <c:lineChart>
        <c:grouping val="standard"/>
        <c:varyColors val="0"/>
        <c:ser>
          <c:idx val="0"/>
          <c:order val="0"/>
          <c:tx>
            <c:v>perp desemp</c:v>
          </c:tx>
          <c:spPr>
            <a:ln w="25400">
              <a:solidFill>
                <a:schemeClr val="bg1">
                  <a:lumMod val="65000"/>
                </a:schemeClr>
              </a:solidFill>
              <a:prstDash val="solid"/>
            </a:ln>
          </c:spPr>
          <c:marker>
            <c:symbol val="none"/>
          </c:marker>
          <c:cat>
            <c:strLit>
              <c:ptCount val="179"/>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 </c:v>
              </c:pt>
              <c:pt idx="169">
                <c:v> </c:v>
              </c:pt>
              <c:pt idx="170">
                <c:v> </c:v>
              </c:pt>
              <c:pt idx="171">
                <c:v> </c:v>
              </c:pt>
              <c:pt idx="172">
                <c:v> </c:v>
              </c:pt>
              <c:pt idx="173">
                <c:v> </c:v>
              </c:pt>
              <c:pt idx="174">
                <c:v> </c:v>
              </c:pt>
              <c:pt idx="175">
                <c:v> </c:v>
              </c:pt>
              <c:pt idx="176">
                <c:v> </c:v>
              </c:pt>
              <c:pt idx="177">
                <c:v> </c:v>
              </c:pt>
              <c:pt idx="178">
                <c:v> </c:v>
              </c:pt>
            </c:strLit>
          </c:cat>
          <c:val>
            <c:numLit>
              <c:formatCode>0.0</c:formatCode>
              <c:ptCount val="166"/>
              <c:pt idx="0">
                <c:v>60.045337883914435</c:v>
              </c:pt>
              <c:pt idx="1">
                <c:v>63.562004550581101</c:v>
              </c:pt>
              <c:pt idx="2">
                <c:v>66.645337883914422</c:v>
              </c:pt>
              <c:pt idx="3">
                <c:v>67.945337883914434</c:v>
              </c:pt>
              <c:pt idx="4">
                <c:v>65.695337883914434</c:v>
              </c:pt>
              <c:pt idx="5">
                <c:v>62.878671217247778</c:v>
              </c:pt>
              <c:pt idx="6">
                <c:v>59.145337883914436</c:v>
              </c:pt>
              <c:pt idx="7">
                <c:v>56.262004550581104</c:v>
              </c:pt>
              <c:pt idx="8">
                <c:v>54.795337883914435</c:v>
              </c:pt>
              <c:pt idx="9">
                <c:v>55.045337883914442</c:v>
              </c:pt>
              <c:pt idx="10">
                <c:v>56.262004550581111</c:v>
              </c:pt>
              <c:pt idx="11">
                <c:v>56.662004550581116</c:v>
              </c:pt>
              <c:pt idx="12">
                <c:v>57.562004550581115</c:v>
              </c:pt>
              <c:pt idx="13">
                <c:v>58.012004550581111</c:v>
              </c:pt>
              <c:pt idx="14">
                <c:v>58.195337883914441</c:v>
              </c:pt>
              <c:pt idx="15">
                <c:v>57.545337883914442</c:v>
              </c:pt>
              <c:pt idx="16">
                <c:v>55.328671217247773</c:v>
              </c:pt>
              <c:pt idx="17">
                <c:v>50.112004550581105</c:v>
              </c:pt>
              <c:pt idx="18">
                <c:v>44.178671217247768</c:v>
              </c:pt>
              <c:pt idx="19">
                <c:v>40.178671217247768</c:v>
              </c:pt>
              <c:pt idx="20">
                <c:v>40.945337883914441</c:v>
              </c:pt>
              <c:pt idx="21">
                <c:v>43.812004550581101</c:v>
              </c:pt>
              <c:pt idx="22">
                <c:v>47.328671217247773</c:v>
              </c:pt>
              <c:pt idx="23">
                <c:v>49.345337883914432</c:v>
              </c:pt>
              <c:pt idx="24">
                <c:v>50.878671217247764</c:v>
              </c:pt>
              <c:pt idx="25">
                <c:v>50.228671217247772</c:v>
              </c:pt>
              <c:pt idx="26">
                <c:v>47.662004550581109</c:v>
              </c:pt>
              <c:pt idx="27">
                <c:v>44.178671217247775</c:v>
              </c:pt>
              <c:pt idx="28">
                <c:v>42.278671217247769</c:v>
              </c:pt>
              <c:pt idx="29">
                <c:v>44.828671217247773</c:v>
              </c:pt>
              <c:pt idx="30">
                <c:v>49.212004550581099</c:v>
              </c:pt>
              <c:pt idx="31">
                <c:v>52.028671217247769</c:v>
              </c:pt>
              <c:pt idx="32">
                <c:v>52.528671217247769</c:v>
              </c:pt>
              <c:pt idx="33">
                <c:v>51.828671217247773</c:v>
              </c:pt>
              <c:pt idx="34">
                <c:v>53.045337883914435</c:v>
              </c:pt>
              <c:pt idx="35">
                <c:v>54.362004550581098</c:v>
              </c:pt>
              <c:pt idx="36">
                <c:v>55.145337883914436</c:v>
              </c:pt>
              <c:pt idx="37">
                <c:v>54.428671217247775</c:v>
              </c:pt>
              <c:pt idx="38">
                <c:v>51.412004550581109</c:v>
              </c:pt>
              <c:pt idx="39">
                <c:v>48.912004550581109</c:v>
              </c:pt>
              <c:pt idx="40">
                <c:v>46.512004550581104</c:v>
              </c:pt>
              <c:pt idx="41">
                <c:v>46.095337883914446</c:v>
              </c:pt>
              <c:pt idx="42">
                <c:v>45.078671217247773</c:v>
              </c:pt>
              <c:pt idx="43">
                <c:v>43.212004550581106</c:v>
              </c:pt>
              <c:pt idx="44">
                <c:v>40.895337883914436</c:v>
              </c:pt>
              <c:pt idx="45">
                <c:v>40.178671217247768</c:v>
              </c:pt>
              <c:pt idx="46">
                <c:v>40.178671217247768</c:v>
              </c:pt>
              <c:pt idx="47">
                <c:v>40.195337883914441</c:v>
              </c:pt>
              <c:pt idx="48">
                <c:v>39.212004550581106</c:v>
              </c:pt>
              <c:pt idx="49">
                <c:v>38.845337883914446</c:v>
              </c:pt>
              <c:pt idx="50">
                <c:v>41.395337883914436</c:v>
              </c:pt>
              <c:pt idx="51">
                <c:v>42.228671217247772</c:v>
              </c:pt>
              <c:pt idx="52">
                <c:v>41.778671217247769</c:v>
              </c:pt>
              <c:pt idx="53">
                <c:v>41.228671217247779</c:v>
              </c:pt>
              <c:pt idx="54">
                <c:v>41.445337883914441</c:v>
              </c:pt>
              <c:pt idx="55">
                <c:v>42.978671217247772</c:v>
              </c:pt>
              <c:pt idx="56">
                <c:v>43.562004550581101</c:v>
              </c:pt>
              <c:pt idx="57">
                <c:v>44.845337883914432</c:v>
              </c:pt>
              <c:pt idx="58">
                <c:v>45.528671217247769</c:v>
              </c:pt>
              <c:pt idx="59">
                <c:v>46.162004550581095</c:v>
              </c:pt>
              <c:pt idx="60">
                <c:v>47.478671217247758</c:v>
              </c:pt>
              <c:pt idx="61">
                <c:v>48.662004550581095</c:v>
              </c:pt>
              <c:pt idx="62">
                <c:v>47.495337883914431</c:v>
              </c:pt>
              <c:pt idx="63">
                <c:v>46.012004550581104</c:v>
              </c:pt>
              <c:pt idx="64">
                <c:v>46.285615661692219</c:v>
              </c:pt>
              <c:pt idx="65">
                <c:v>48.025893439470003</c:v>
              </c:pt>
              <c:pt idx="66">
                <c:v>50.749504550581122</c:v>
              </c:pt>
              <c:pt idx="67">
                <c:v>49.266171217247781</c:v>
              </c:pt>
              <c:pt idx="68">
                <c:v>45.416171217247786</c:v>
              </c:pt>
              <c:pt idx="69">
                <c:v>45.232837883914449</c:v>
              </c:pt>
              <c:pt idx="70">
                <c:v>51.782837883914453</c:v>
              </c:pt>
              <c:pt idx="71">
                <c:v>61.016171217247781</c:v>
              </c:pt>
              <c:pt idx="72">
                <c:v>68.832837883914451</c:v>
              </c:pt>
              <c:pt idx="73">
                <c:v>76.032837883914453</c:v>
              </c:pt>
              <c:pt idx="74">
                <c:v>79.716171217247776</c:v>
              </c:pt>
              <c:pt idx="75">
                <c:v>78.332837883914451</c:v>
              </c:pt>
              <c:pt idx="76">
                <c:v>73.732837883914442</c:v>
              </c:pt>
              <c:pt idx="77">
                <c:v>69.916171217247779</c:v>
              </c:pt>
              <c:pt idx="78">
                <c:v>64.016171217247773</c:v>
              </c:pt>
              <c:pt idx="79">
                <c:v>57.666171217247786</c:v>
              </c:pt>
              <c:pt idx="80">
                <c:v>52.432837883914452</c:v>
              </c:pt>
              <c:pt idx="81">
                <c:v>50.182837883914452</c:v>
              </c:pt>
              <c:pt idx="82">
                <c:v>51.282837883914453</c:v>
              </c:pt>
              <c:pt idx="83">
                <c:v>54.199504550581118</c:v>
              </c:pt>
              <c:pt idx="84">
                <c:v>55.982837883914449</c:v>
              </c:pt>
              <c:pt idx="85">
                <c:v>56.599504550581116</c:v>
              </c:pt>
              <c:pt idx="86">
                <c:v>55.949504550581118</c:v>
              </c:pt>
              <c:pt idx="87">
                <c:v>55.316171217247785</c:v>
              </c:pt>
              <c:pt idx="88">
                <c:v>54.549504550581112</c:v>
              </c:pt>
              <c:pt idx="89">
                <c:v>54.799504550581112</c:v>
              </c:pt>
              <c:pt idx="90">
                <c:v>56.499504550581115</c:v>
              </c:pt>
              <c:pt idx="91">
                <c:v>55.432837883914452</c:v>
              </c:pt>
              <c:pt idx="92">
                <c:v>52.416171217247779</c:v>
              </c:pt>
              <c:pt idx="93">
                <c:v>53.666171217247786</c:v>
              </c:pt>
              <c:pt idx="94">
                <c:v>57.032837883914453</c:v>
              </c:pt>
              <c:pt idx="95">
                <c:v>62.199504550581118</c:v>
              </c:pt>
              <c:pt idx="96">
                <c:v>63.249504550581122</c:v>
              </c:pt>
              <c:pt idx="97">
                <c:v>62.032837883914453</c:v>
              </c:pt>
              <c:pt idx="98">
                <c:v>60.532837883914453</c:v>
              </c:pt>
              <c:pt idx="99">
                <c:v>60.866171217247789</c:v>
              </c:pt>
              <c:pt idx="100">
                <c:v>61.849504550581109</c:v>
              </c:pt>
              <c:pt idx="101">
                <c:v>63.466171217247769</c:v>
              </c:pt>
              <c:pt idx="102">
                <c:v>63.149504550581106</c:v>
              </c:pt>
              <c:pt idx="103">
                <c:v>63.666171217247779</c:v>
              </c:pt>
              <c:pt idx="104">
                <c:v>64.499504550581108</c:v>
              </c:pt>
              <c:pt idx="105">
                <c:v>67.066171217247771</c:v>
              </c:pt>
              <c:pt idx="106">
                <c:v>70.599504550581102</c:v>
              </c:pt>
              <c:pt idx="107">
                <c:v>72.782837883914439</c:v>
              </c:pt>
              <c:pt idx="108">
                <c:v>73.982837883914442</c:v>
              </c:pt>
              <c:pt idx="109">
                <c:v>74.416171217247779</c:v>
              </c:pt>
              <c:pt idx="110">
                <c:v>74.399504550581113</c:v>
              </c:pt>
              <c:pt idx="111">
                <c:v>72.749504550581108</c:v>
              </c:pt>
              <c:pt idx="112">
                <c:v>71.466171217247776</c:v>
              </c:pt>
              <c:pt idx="113">
                <c:v>69.782837883914439</c:v>
              </c:pt>
              <c:pt idx="114">
                <c:v>68.916171217247765</c:v>
              </c:pt>
              <c:pt idx="115">
                <c:v>67.132837883914434</c:v>
              </c:pt>
              <c:pt idx="116">
                <c:v>67.916171217247779</c:v>
              </c:pt>
              <c:pt idx="117">
                <c:v>70.882837883914434</c:v>
              </c:pt>
              <c:pt idx="118">
                <c:v>72.816171217247771</c:v>
              </c:pt>
              <c:pt idx="119">
                <c:v>74.049504550581119</c:v>
              </c:pt>
              <c:pt idx="120">
                <c:v>72.782837883914453</c:v>
              </c:pt>
              <c:pt idx="121">
                <c:v>71.882837883914462</c:v>
              </c:pt>
              <c:pt idx="122">
                <c:v>70.616171217247782</c:v>
              </c:pt>
              <c:pt idx="123">
                <c:v>68.916171217247779</c:v>
              </c:pt>
              <c:pt idx="124">
                <c:v>68.482837883914442</c:v>
              </c:pt>
              <c:pt idx="125">
                <c:v>66.882837883914448</c:v>
              </c:pt>
              <c:pt idx="126">
                <c:v>63.916171217247786</c:v>
              </c:pt>
              <c:pt idx="127">
                <c:v>57.966171217247791</c:v>
              </c:pt>
              <c:pt idx="128">
                <c:v>50.816171217247785</c:v>
              </c:pt>
              <c:pt idx="129">
                <c:v>46.282837883914453</c:v>
              </c:pt>
              <c:pt idx="130">
                <c:v>43.049504550581112</c:v>
              </c:pt>
              <c:pt idx="131">
                <c:v>39.766171217247781</c:v>
              </c:pt>
              <c:pt idx="132">
                <c:v>32.582837883914458</c:v>
              </c:pt>
              <c:pt idx="133">
                <c:v>25.182837883914456</c:v>
              </c:pt>
              <c:pt idx="134">
                <c:v>22.449504550581121</c:v>
              </c:pt>
              <c:pt idx="135">
                <c:v>22.549504550581123</c:v>
              </c:pt>
              <c:pt idx="136">
                <c:v>21.699504550581121</c:v>
              </c:pt>
              <c:pt idx="137">
                <c:v>16.749504550581118</c:v>
              </c:pt>
              <c:pt idx="138">
                <c:v>12.99950455058112</c:v>
              </c:pt>
              <c:pt idx="139">
                <c:v>12.432837883914452</c:v>
              </c:pt>
              <c:pt idx="140">
                <c:v>13.349504550581118</c:v>
              </c:pt>
              <c:pt idx="141">
                <c:v>14.13283788391445</c:v>
              </c:pt>
              <c:pt idx="142">
                <c:v>12.749504550581117</c:v>
              </c:pt>
              <c:pt idx="143">
                <c:v>13.599504550581122</c:v>
              </c:pt>
              <c:pt idx="144">
                <c:v>14.145300910561637</c:v>
              </c:pt>
              <c:pt idx="145">
                <c:v>14.84299545276542</c:v>
              </c:pt>
              <c:pt idx="146">
                <c:v>11.910259775991129</c:v>
              </c:pt>
              <c:pt idx="147">
                <c:v>11.192677903960364</c:v>
              </c:pt>
              <c:pt idx="148">
                <c:v>10.22937145299384</c:v>
              </c:pt>
              <c:pt idx="149">
                <c:v>9.7178785818101634</c:v>
              </c:pt>
              <c:pt idx="150">
                <c:v>8.4388596806512304</c:v>
              </c:pt>
              <c:pt idx="151">
                <c:v>7.3588429618867037</c:v>
              </c:pt>
              <c:pt idx="152">
                <c:v>7.1993288989302968</c:v>
              </c:pt>
              <c:pt idx="153">
                <c:v>7.811148587216997</c:v>
              </c:pt>
              <c:pt idx="154">
                <c:v>10.082851998909913</c:v>
              </c:pt>
              <c:pt idx="155">
                <c:v>10.857759287918327</c:v>
              </c:pt>
              <c:pt idx="156">
                <c:v>9.3302927870888368</c:v>
              </c:pt>
              <c:pt idx="157">
                <c:v>6.5123096295275191</c:v>
              </c:pt>
              <c:pt idx="158">
                <c:v>5.6946757437587463</c:v>
              </c:pt>
              <c:pt idx="159">
                <c:v>5.7300883709380228</c:v>
              </c:pt>
              <c:pt idx="160">
                <c:v>6.6243175043699694</c:v>
              </c:pt>
              <c:pt idx="161">
                <c:v>7.9751248866932061</c:v>
              </c:pt>
              <c:pt idx="162">
                <c:v>8.5111870487843504</c:v>
              </c:pt>
              <c:pt idx="163">
                <c:v>8.8907257595626934</c:v>
              </c:pt>
              <c:pt idx="164">
                <c:v>7.4526817777957435</c:v>
              </c:pt>
              <c:pt idx="165">
                <c:v>6.2977295186650295</c:v>
              </c:pt>
            </c:numLit>
          </c:val>
          <c:smooth val="0"/>
        </c:ser>
        <c:ser>
          <c:idx val="1"/>
          <c:order val="1"/>
          <c:tx>
            <c:v>iconfianca</c:v>
          </c:tx>
          <c:spPr>
            <a:ln w="25400">
              <a:solidFill>
                <a:schemeClr val="accent2"/>
              </a:solidFill>
              <a:prstDash val="solid"/>
            </a:ln>
          </c:spPr>
          <c:marker>
            <c:symbol val="none"/>
          </c:marker>
          <c:cat>
            <c:strLit>
              <c:ptCount val="179"/>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 </c:v>
              </c:pt>
              <c:pt idx="169">
                <c:v> </c:v>
              </c:pt>
              <c:pt idx="170">
                <c:v> </c:v>
              </c:pt>
              <c:pt idx="171">
                <c:v> </c:v>
              </c:pt>
              <c:pt idx="172">
                <c:v> </c:v>
              </c:pt>
              <c:pt idx="173">
                <c:v> </c:v>
              </c:pt>
              <c:pt idx="174">
                <c:v> </c:v>
              </c:pt>
              <c:pt idx="175">
                <c:v> </c:v>
              </c:pt>
              <c:pt idx="176">
                <c:v> </c:v>
              </c:pt>
              <c:pt idx="177">
                <c:v> </c:v>
              </c:pt>
              <c:pt idx="178">
                <c:v> </c:v>
              </c:pt>
            </c:strLit>
          </c:cat>
          <c:val>
            <c:numLit>
              <c:formatCode>0.0</c:formatCode>
              <c:ptCount val="166"/>
              <c:pt idx="0">
                <c:v>-32.750529923888287</c:v>
              </c:pt>
              <c:pt idx="1">
                <c:v>-34.050529923888284</c:v>
              </c:pt>
              <c:pt idx="2">
                <c:v>-36.042196590554944</c:v>
              </c:pt>
              <c:pt idx="3">
                <c:v>-36.733863257221621</c:v>
              </c:pt>
              <c:pt idx="4">
                <c:v>-35.929696590554954</c:v>
              </c:pt>
              <c:pt idx="5">
                <c:v>-33.892196590554953</c:v>
              </c:pt>
              <c:pt idx="6">
                <c:v>-31.804696590554951</c:v>
              </c:pt>
              <c:pt idx="7">
                <c:v>-30.308863257221617</c:v>
              </c:pt>
              <c:pt idx="8">
                <c:v>-29.308863257221617</c:v>
              </c:pt>
              <c:pt idx="9">
                <c:v>-26.838029923888289</c:v>
              </c:pt>
              <c:pt idx="10">
                <c:v>-25.867196590554954</c:v>
              </c:pt>
              <c:pt idx="11">
                <c:v>-24.996363257221621</c:v>
              </c:pt>
              <c:pt idx="12">
                <c:v>-26.504696590554953</c:v>
              </c:pt>
              <c:pt idx="13">
                <c:v>-26.533863257221622</c:v>
              </c:pt>
              <c:pt idx="14">
                <c:v>-26.779696590554952</c:v>
              </c:pt>
              <c:pt idx="15">
                <c:v>-27.279696590554952</c:v>
              </c:pt>
              <c:pt idx="16">
                <c:v>-27.217196590554952</c:v>
              </c:pt>
              <c:pt idx="17">
                <c:v>-25.829696590554949</c:v>
              </c:pt>
              <c:pt idx="18">
                <c:v>-23.704696590554956</c:v>
              </c:pt>
              <c:pt idx="19">
                <c:v>-22.267196590554949</c:v>
              </c:pt>
              <c:pt idx="20">
                <c:v>-22.388029923888286</c:v>
              </c:pt>
              <c:pt idx="21">
                <c:v>-23.596363257221622</c:v>
              </c:pt>
              <c:pt idx="22">
                <c:v>-25.179696590554954</c:v>
              </c:pt>
              <c:pt idx="23">
                <c:v>-26.675529923888281</c:v>
              </c:pt>
              <c:pt idx="24">
                <c:v>-27.333863257221619</c:v>
              </c:pt>
              <c:pt idx="25">
                <c:v>-26.792196590554951</c:v>
              </c:pt>
              <c:pt idx="26">
                <c:v>-24.754696590554957</c:v>
              </c:pt>
              <c:pt idx="27">
                <c:v>-22.179696590554954</c:v>
              </c:pt>
              <c:pt idx="28">
                <c:v>-20.900529923888286</c:v>
              </c:pt>
              <c:pt idx="29">
                <c:v>-24.113029923888288</c:v>
              </c:pt>
              <c:pt idx="30">
                <c:v>-28.567196590554953</c:v>
              </c:pt>
              <c:pt idx="31">
                <c:v>-32.213029923888286</c:v>
              </c:pt>
              <c:pt idx="32">
                <c:v>-32.421363257221621</c:v>
              </c:pt>
              <c:pt idx="33">
                <c:v>-31.783863257221622</c:v>
              </c:pt>
              <c:pt idx="34">
                <c:v>-31.488029923888288</c:v>
              </c:pt>
              <c:pt idx="35">
                <c:v>-31.458863257221619</c:v>
              </c:pt>
              <c:pt idx="36">
                <c:v>-31.679696590554951</c:v>
              </c:pt>
              <c:pt idx="37">
                <c:v>-30.550529923888288</c:v>
              </c:pt>
              <c:pt idx="38">
                <c:v>-28.296363257221618</c:v>
              </c:pt>
              <c:pt idx="39">
                <c:v>-26.64219659055496</c:v>
              </c:pt>
              <c:pt idx="40">
                <c:v>-26.317196590554953</c:v>
              </c:pt>
              <c:pt idx="41">
                <c:v>-26.692196590554953</c:v>
              </c:pt>
              <c:pt idx="42">
                <c:v>-26.275529923888286</c:v>
              </c:pt>
              <c:pt idx="43">
                <c:v>-24.533863257221622</c:v>
              </c:pt>
              <c:pt idx="44">
                <c:v>-22.375529923888283</c:v>
              </c:pt>
              <c:pt idx="45">
                <c:v>-21.154696590554952</c:v>
              </c:pt>
              <c:pt idx="46">
                <c:v>-21.463029923888286</c:v>
              </c:pt>
              <c:pt idx="47">
                <c:v>-21.521363257221619</c:v>
              </c:pt>
              <c:pt idx="48">
                <c:v>-21.842196590554948</c:v>
              </c:pt>
              <c:pt idx="49">
                <c:v>-21.904696590554948</c:v>
              </c:pt>
              <c:pt idx="50">
                <c:v>-23.704696590554949</c:v>
              </c:pt>
              <c:pt idx="51">
                <c:v>-23.917196590554951</c:v>
              </c:pt>
              <c:pt idx="52">
                <c:v>-23.525529923888286</c:v>
              </c:pt>
              <c:pt idx="53">
                <c:v>-23.358863257221618</c:v>
              </c:pt>
              <c:pt idx="54">
                <c:v>-23.700529923888286</c:v>
              </c:pt>
              <c:pt idx="55">
                <c:v>-25.083863257221619</c:v>
              </c:pt>
              <c:pt idx="56">
                <c:v>-26.025529923888286</c:v>
              </c:pt>
              <c:pt idx="57">
                <c:v>-27.283863257221615</c:v>
              </c:pt>
              <c:pt idx="58">
                <c:v>-28.404696590554948</c:v>
              </c:pt>
              <c:pt idx="59">
                <c:v>-29.750529923888283</c:v>
              </c:pt>
              <c:pt idx="60">
                <c:v>-31.950529923888283</c:v>
              </c:pt>
              <c:pt idx="61">
                <c:v>-33.033863257221618</c:v>
              </c:pt>
              <c:pt idx="62">
                <c:v>-33.429696590554947</c:v>
              </c:pt>
              <c:pt idx="63">
                <c:v>-32.288029923888288</c:v>
              </c:pt>
              <c:pt idx="64">
                <c:v>-30.826918812777176</c:v>
              </c:pt>
              <c:pt idx="65">
                <c:v>-32.032474368332736</c:v>
              </c:pt>
              <c:pt idx="66">
                <c:v>-33.854696590554958</c:v>
              </c:pt>
              <c:pt idx="67">
                <c:v>-34.054696590554947</c:v>
              </c:pt>
              <c:pt idx="68">
                <c:v>-30.063029923888291</c:v>
              </c:pt>
              <c:pt idx="69">
                <c:v>-28.850529923888285</c:v>
              </c:pt>
              <c:pt idx="70">
                <c:v>-31.092196590554948</c:v>
              </c:pt>
              <c:pt idx="71">
                <c:v>-36.225529923888281</c:v>
              </c:pt>
              <c:pt idx="72">
                <c:v>-39.62552992388828</c:v>
              </c:pt>
              <c:pt idx="73">
                <c:v>-43.558863257221617</c:v>
              </c:pt>
              <c:pt idx="74">
                <c:v>-44.583863257221616</c:v>
              </c:pt>
              <c:pt idx="75">
                <c:v>-43.021363257221623</c:v>
              </c:pt>
              <c:pt idx="76">
                <c:v>-39.775529923888286</c:v>
              </c:pt>
              <c:pt idx="77">
                <c:v>-37.017196590554953</c:v>
              </c:pt>
              <c:pt idx="78">
                <c:v>-32.896363257221616</c:v>
              </c:pt>
              <c:pt idx="79">
                <c:v>-27.896363257221623</c:v>
              </c:pt>
              <c:pt idx="80">
                <c:v>-23.050529923888291</c:v>
              </c:pt>
              <c:pt idx="81">
                <c:v>-20.563029923888291</c:v>
              </c:pt>
              <c:pt idx="82">
                <c:v>-20.913029923888288</c:v>
              </c:pt>
              <c:pt idx="83">
                <c:v>-23.600529923888288</c:v>
              </c:pt>
              <c:pt idx="84">
                <c:v>-25.829696590554956</c:v>
              </c:pt>
              <c:pt idx="85">
                <c:v>-27.942196590554953</c:v>
              </c:pt>
              <c:pt idx="86">
                <c:v>-30.588029923888286</c:v>
              </c:pt>
              <c:pt idx="87">
                <c:v>-30.233863257221618</c:v>
              </c:pt>
              <c:pt idx="88">
                <c:v>-31.888029923888286</c:v>
              </c:pt>
              <c:pt idx="89">
                <c:v>-33.646363257221623</c:v>
              </c:pt>
              <c:pt idx="90">
                <c:v>-35.521363257221623</c:v>
              </c:pt>
              <c:pt idx="91">
                <c:v>-33.917196590554958</c:v>
              </c:pt>
              <c:pt idx="92">
                <c:v>-30.988029923888288</c:v>
              </c:pt>
              <c:pt idx="93">
                <c:v>-33.57552992388829</c:v>
              </c:pt>
              <c:pt idx="94">
                <c:v>-38.43802992388828</c:v>
              </c:pt>
              <c:pt idx="95">
                <c:v>-43.721363257221618</c:v>
              </c:pt>
              <c:pt idx="96">
                <c:v>-44.204696590554953</c:v>
              </c:pt>
              <c:pt idx="97">
                <c:v>-42.629696590554957</c:v>
              </c:pt>
              <c:pt idx="98">
                <c:v>-41.967196590554956</c:v>
              </c:pt>
              <c:pt idx="99">
                <c:v>-43.033863257221618</c:v>
              </c:pt>
              <c:pt idx="100">
                <c:v>-43.838029923888286</c:v>
              </c:pt>
              <c:pt idx="101">
                <c:v>-44.229696590554944</c:v>
              </c:pt>
              <c:pt idx="102">
                <c:v>-42.683863257221617</c:v>
              </c:pt>
              <c:pt idx="103">
                <c:v>-42.69219659055495</c:v>
              </c:pt>
              <c:pt idx="104">
                <c:v>-44.375529923888287</c:v>
              </c:pt>
              <c:pt idx="105">
                <c:v>-46.517196590554953</c:v>
              </c:pt>
              <c:pt idx="106">
                <c:v>-49.517196590554953</c:v>
              </c:pt>
              <c:pt idx="107">
                <c:v>-50.358863257221621</c:v>
              </c:pt>
              <c:pt idx="108">
                <c:v>-50.617196590554954</c:v>
              </c:pt>
              <c:pt idx="109">
                <c:v>-49.350529923888281</c:v>
              </c:pt>
              <c:pt idx="110">
                <c:v>-48.054696590554954</c:v>
              </c:pt>
              <c:pt idx="111">
                <c:v>-46.892196590554953</c:v>
              </c:pt>
              <c:pt idx="112">
                <c:v>-46.167196590554944</c:v>
              </c:pt>
              <c:pt idx="113">
                <c:v>-45.100529923888281</c:v>
              </c:pt>
              <c:pt idx="114">
                <c:v>-43.93802992388828</c:v>
              </c:pt>
              <c:pt idx="115">
                <c:v>-42.788029923888281</c:v>
              </c:pt>
              <c:pt idx="116">
                <c:v>-45.008863257221627</c:v>
              </c:pt>
              <c:pt idx="117">
                <c:v>-48.842196590554956</c:v>
              </c:pt>
              <c:pt idx="118">
                <c:v>-52.529696590554956</c:v>
              </c:pt>
              <c:pt idx="119">
                <c:v>-53.329696590554953</c:v>
              </c:pt>
              <c:pt idx="120">
                <c:v>-52.225529923888296</c:v>
              </c:pt>
              <c:pt idx="121">
                <c:v>-49.89219659055496</c:v>
              </c:pt>
              <c:pt idx="122">
                <c:v>-48.904696590554956</c:v>
              </c:pt>
              <c:pt idx="123">
                <c:v>-47.742196590554954</c:v>
              </c:pt>
              <c:pt idx="124">
                <c:v>-48.558863257221617</c:v>
              </c:pt>
              <c:pt idx="125">
                <c:v>-47.43802992388828</c:v>
              </c:pt>
              <c:pt idx="126">
                <c:v>-46.296363257221621</c:v>
              </c:pt>
              <c:pt idx="127">
                <c:v>-42.575529923888283</c:v>
              </c:pt>
              <c:pt idx="128">
                <c:v>-38.842196590554956</c:v>
              </c:pt>
              <c:pt idx="129">
                <c:v>-36.396363257221616</c:v>
              </c:pt>
              <c:pt idx="130">
                <c:v>-35.38802992388829</c:v>
              </c:pt>
              <c:pt idx="131">
                <c:v>-34.00052992388828</c:v>
              </c:pt>
              <c:pt idx="132">
                <c:v>-30.250529923888283</c:v>
              </c:pt>
              <c:pt idx="133">
                <c:v>-26.442196590554957</c:v>
              </c:pt>
              <c:pt idx="134">
                <c:v>-24.608863257221618</c:v>
              </c:pt>
              <c:pt idx="135">
                <c:v>-24.13386325722162</c:v>
              </c:pt>
              <c:pt idx="136">
                <c:v>-22.950529923888286</c:v>
              </c:pt>
              <c:pt idx="137">
                <c:v>-21.179696590554958</c:v>
              </c:pt>
              <c:pt idx="138">
                <c:v>-18.888029923888286</c:v>
              </c:pt>
              <c:pt idx="139">
                <c:v>-19.063029923888287</c:v>
              </c:pt>
              <c:pt idx="140">
                <c:v>-18.158863257221622</c:v>
              </c:pt>
              <c:pt idx="141">
                <c:v>-17.554696590554954</c:v>
              </c:pt>
              <c:pt idx="142">
                <c:v>-16.444171775100742</c:v>
              </c:pt>
              <c:pt idx="143">
                <c:v>-16.702674336308785</c:v>
              </c:pt>
              <c:pt idx="144">
                <c:v>-15.365329044008329</c:v>
              </c:pt>
              <c:pt idx="145">
                <c:v>-13.72310231032562</c:v>
              </c:pt>
              <c:pt idx="146">
                <c:v>-11.522540218764627</c:v>
              </c:pt>
              <c:pt idx="147">
                <c:v>-11.870241180687437</c:v>
              </c:pt>
              <c:pt idx="148">
                <c:v>-12.104550543081054</c:v>
              </c:pt>
              <c:pt idx="149">
                <c:v>-12.434193600612618</c:v>
              </c:pt>
              <c:pt idx="150">
                <c:v>-12.617699143045209</c:v>
              </c:pt>
              <c:pt idx="151">
                <c:v>-11.697073846167719</c:v>
              </c:pt>
              <c:pt idx="152">
                <c:v>-11.22592208372131</c:v>
              </c:pt>
              <c:pt idx="153">
                <c:v>-11.240809631340831</c:v>
              </c:pt>
              <c:pt idx="154">
                <c:v>-13.736829478667774</c:v>
              </c:pt>
              <c:pt idx="155">
                <c:v>-14.141007070688538</c:v>
              </c:pt>
              <c:pt idx="156">
                <c:v>-12.616816443911416</c:v>
              </c:pt>
              <c:pt idx="157">
                <c:v>-11.283762742717556</c:v>
              </c:pt>
              <c:pt idx="158">
                <c:v>-11.270460909771925</c:v>
              </c:pt>
              <c:pt idx="159">
                <c:v>-12.371079072376498</c:v>
              </c:pt>
              <c:pt idx="160">
                <c:v>-11.887589285746495</c:v>
              </c:pt>
              <c:pt idx="161">
                <c:v>-12.627414195201835</c:v>
              </c:pt>
              <c:pt idx="162">
                <c:v>-12.972060245833285</c:v>
              </c:pt>
              <c:pt idx="163">
                <c:v>-13.251260494122596</c:v>
              </c:pt>
              <c:pt idx="164">
                <c:v>-12.387785044482669</c:v>
              </c:pt>
              <c:pt idx="165">
                <c:v>-11.585816020301444</c:v>
              </c:pt>
            </c:numLit>
          </c:val>
          <c:smooth val="0"/>
        </c:ser>
        <c:dLbls>
          <c:showLegendKey val="0"/>
          <c:showVal val="0"/>
          <c:showCatName val="0"/>
          <c:showSerName val="0"/>
          <c:showPercent val="0"/>
          <c:showBubbleSize val="0"/>
        </c:dLbls>
        <c:marker val="1"/>
        <c:smooth val="0"/>
        <c:axId val="219611904"/>
        <c:axId val="219613440"/>
      </c:lineChart>
      <c:catAx>
        <c:axId val="219611904"/>
        <c:scaling>
          <c:orientation val="minMax"/>
        </c:scaling>
        <c:delete val="0"/>
        <c:axPos val="b"/>
        <c:numFmt formatCode="General" sourceLinked="1"/>
        <c:majorTickMark val="in"/>
        <c:minorTickMark val="in"/>
        <c:tickLblPos val="low"/>
        <c:spPr>
          <a:ln w="3175">
            <a:solidFill>
              <a:srgbClr val="FFFFFF"/>
            </a:solidFill>
            <a:prstDash val="solid"/>
          </a:ln>
        </c:spPr>
        <c:txPr>
          <a:bodyPr rot="-5400000" vert="horz"/>
          <a:lstStyle/>
          <a:p>
            <a:pPr>
              <a:defRPr sz="600" b="0" i="0" u="none" strike="noStrike" baseline="0">
                <a:solidFill>
                  <a:schemeClr val="tx2"/>
                </a:solidFill>
                <a:latin typeface="Arial"/>
                <a:ea typeface="Arial"/>
                <a:cs typeface="Arial"/>
              </a:defRPr>
            </a:pPr>
            <a:endParaRPr lang="pt-PT"/>
          </a:p>
        </c:txPr>
        <c:crossAx val="219613440"/>
        <c:crosses val="autoZero"/>
        <c:auto val="1"/>
        <c:lblAlgn val="ctr"/>
        <c:lblOffset val="100"/>
        <c:tickLblSkip val="6"/>
        <c:tickMarkSkip val="1"/>
        <c:noMultiLvlLbl val="0"/>
      </c:catAx>
      <c:valAx>
        <c:axId val="219613440"/>
        <c:scaling>
          <c:orientation val="minMax"/>
          <c:max val="85"/>
          <c:min val="-75"/>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219611904"/>
        <c:crosses val="autoZero"/>
        <c:crossBetween val="between"/>
        <c:majorUnit val="40"/>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15.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indicador de clima económico</a:t>
            </a:r>
            <a:endParaRPr lang="pt-PT" sz="1000" b="1" i="0" u="none" strike="noStrike" baseline="0">
              <a:solidFill>
                <a:schemeClr val="tx2"/>
              </a:solidFill>
              <a:latin typeface="Arial"/>
              <a:cs typeface="Arial"/>
            </a:endParaRPr>
          </a:p>
          <a:p>
            <a:pPr>
              <a:defRPr sz="800" b="0" i="0" u="none" strike="noStrike" baseline="0">
                <a:solidFill>
                  <a:schemeClr val="tx2"/>
                </a:solidFill>
                <a:latin typeface="Arial"/>
                <a:ea typeface="Arial"/>
                <a:cs typeface="Arial"/>
              </a:defRPr>
            </a:pPr>
            <a:r>
              <a:rPr lang="pt-PT" sz="700" b="0" i="0" u="none" strike="noStrike" baseline="0">
                <a:solidFill>
                  <a:schemeClr val="tx2"/>
                </a:solidFill>
                <a:latin typeface="Arial"/>
                <a:cs typeface="Arial"/>
              </a:rPr>
              <a:t>(sre/mm3m/%)</a:t>
            </a:r>
          </a:p>
        </c:rich>
      </c:tx>
      <c:layout>
        <c:manualLayout>
          <c:xMode val="edge"/>
          <c:yMode val="edge"/>
          <c:x val="0.25825891524038536"/>
          <c:y val="2.6881720430107652E-2"/>
        </c:manualLayout>
      </c:layout>
      <c:overlay val="0"/>
      <c:spPr>
        <a:noFill/>
        <a:ln w="25400">
          <a:noFill/>
        </a:ln>
      </c:spPr>
    </c:title>
    <c:autoTitleDeleted val="0"/>
    <c:plotArea>
      <c:layout>
        <c:manualLayout>
          <c:layoutTarget val="inner"/>
          <c:xMode val="edge"/>
          <c:yMode val="edge"/>
          <c:x val="6.8862376120380514E-2"/>
          <c:y val="0.1612911694134819"/>
          <c:w val="0.91916302038942677"/>
          <c:h val="0.57527220387774058"/>
        </c:manualLayout>
      </c:layout>
      <c:lineChart>
        <c:grouping val="standard"/>
        <c:varyColors val="0"/>
        <c:ser>
          <c:idx val="0"/>
          <c:order val="0"/>
          <c:tx>
            <c:v>Clima</c:v>
          </c:tx>
          <c:spPr>
            <a:ln w="25400">
              <a:solidFill>
                <a:schemeClr val="accent2"/>
              </a:solidFill>
              <a:prstDash val="solid"/>
            </a:ln>
          </c:spPr>
          <c:marker>
            <c:symbol val="none"/>
          </c:marker>
          <c:dLbls>
            <c:delete val="1"/>
          </c:dLbls>
          <c:cat>
            <c:strLit>
              <c:ptCount val="179"/>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 </c:v>
              </c:pt>
              <c:pt idx="169">
                <c:v> </c:v>
              </c:pt>
              <c:pt idx="170">
                <c:v> </c:v>
              </c:pt>
              <c:pt idx="171">
                <c:v> </c:v>
              </c:pt>
              <c:pt idx="172">
                <c:v> </c:v>
              </c:pt>
              <c:pt idx="173">
                <c:v> </c:v>
              </c:pt>
              <c:pt idx="174">
                <c:v> </c:v>
              </c:pt>
              <c:pt idx="175">
                <c:v> </c:v>
              </c:pt>
              <c:pt idx="176">
                <c:v> </c:v>
              </c:pt>
              <c:pt idx="177">
                <c:v> </c:v>
              </c:pt>
              <c:pt idx="178">
                <c:v> </c:v>
              </c:pt>
            </c:strLit>
          </c:cat>
          <c:val>
            <c:numLit>
              <c:formatCode>0.0</c:formatCode>
              <c:ptCount val="166"/>
              <c:pt idx="0">
                <c:v>-0.41360904833679241</c:v>
              </c:pt>
              <c:pt idx="1">
                <c:v>-0.24923538151653163</c:v>
              </c:pt>
              <c:pt idx="2">
                <c:v>-0.39834836291027798</c:v>
              </c:pt>
              <c:pt idx="3">
                <c:v>-0.3413031717608962</c:v>
              </c:pt>
              <c:pt idx="4">
                <c:v>-0.58899099750392914</c:v>
              </c:pt>
              <c:pt idx="5">
                <c:v>-0.49752437316430453</c:v>
              </c:pt>
              <c:pt idx="6">
                <c:v>-0.41915914994156978</c:v>
              </c:pt>
              <c:pt idx="7">
                <c:v>-0.14563611620827671</c:v>
              </c:pt>
              <c:pt idx="8">
                <c:v>8.0620834329330968E-2</c:v>
              </c:pt>
              <c:pt idx="9">
                <c:v>0.38447571055531865</c:v>
              </c:pt>
              <c:pt idx="10">
                <c:v>0.48571505193836051</c:v>
              </c:pt>
              <c:pt idx="11">
                <c:v>0.49750364309796635</c:v>
              </c:pt>
              <c:pt idx="12">
                <c:v>0.39793683418037734</c:v>
              </c:pt>
              <c:pt idx="13">
                <c:v>0.37112655594224631</c:v>
              </c:pt>
              <c:pt idx="14">
                <c:v>0.40641819379769395</c:v>
              </c:pt>
              <c:pt idx="15">
                <c:v>0.57836055477937864</c:v>
              </c:pt>
              <c:pt idx="16">
                <c:v>0.88066319148731487</c:v>
              </c:pt>
              <c:pt idx="17">
                <c:v>1.0736461030149504</c:v>
              </c:pt>
              <c:pt idx="18">
                <c:v>1.1788439542657096</c:v>
              </c:pt>
              <c:pt idx="19">
                <c:v>1.2155938920303564</c:v>
              </c:pt>
              <c:pt idx="20">
                <c:v>1.256763559629168</c:v>
              </c:pt>
              <c:pt idx="21">
                <c:v>1.1837303285982725</c:v>
              </c:pt>
              <c:pt idx="22">
                <c:v>0.93777157505187736</c:v>
              </c:pt>
              <c:pt idx="23">
                <c:v>0.6980972824108419</c:v>
              </c:pt>
              <c:pt idx="24">
                <c:v>0.62114802741480113</c:v>
              </c:pt>
              <c:pt idx="25">
                <c:v>0.71440272339629873</c:v>
              </c:pt>
              <c:pt idx="26">
                <c:v>0.88738503157385451</c:v>
              </c:pt>
              <c:pt idx="27">
                <c:v>0.92664731298785674</c:v>
              </c:pt>
              <c:pt idx="28">
                <c:v>0.89899553919250197</c:v>
              </c:pt>
              <c:pt idx="29">
                <c:v>0.71221833740054319</c:v>
              </c:pt>
              <c:pt idx="30">
                <c:v>0.38113750266392799</c:v>
              </c:pt>
              <c:pt idx="31">
                <c:v>0.18703084837181394</c:v>
              </c:pt>
              <c:pt idx="32">
                <c:v>0.11298014410272283</c:v>
              </c:pt>
              <c:pt idx="33">
                <c:v>0.28097938794415261</c:v>
              </c:pt>
              <c:pt idx="34">
                <c:v>0.19041603606845137</c:v>
              </c:pt>
              <c:pt idx="35">
                <c:v>0.30514997746936712</c:v>
              </c:pt>
              <c:pt idx="36">
                <c:v>0.27521946396376251</c:v>
              </c:pt>
              <c:pt idx="37">
                <c:v>0.54042553770717938</c:v>
              </c:pt>
              <c:pt idx="38">
                <c:v>0.43572161250608321</c:v>
              </c:pt>
              <c:pt idx="39">
                <c:v>0.59724618780347827</c:v>
              </c:pt>
              <c:pt idx="40">
                <c:v>0.47215072753997617</c:v>
              </c:pt>
              <c:pt idx="41">
                <c:v>0.7770319159680863</c:v>
              </c:pt>
              <c:pt idx="42">
                <c:v>0.86495611515478454</c:v>
              </c:pt>
              <c:pt idx="43">
                <c:v>1.0170461825012129</c:v>
              </c:pt>
              <c:pt idx="44">
                <c:v>1.009179462306097</c:v>
              </c:pt>
              <c:pt idx="45">
                <c:v>1.1714456445555517</c:v>
              </c:pt>
              <c:pt idx="46">
                <c:v>1.1739921209837918</c:v>
              </c:pt>
              <c:pt idx="47">
                <c:v>0.98715060482259898</c:v>
              </c:pt>
              <c:pt idx="48">
                <c:v>0.82424959167738376</c:v>
              </c:pt>
              <c:pt idx="49">
                <c:v>0.91579387959638026</c:v>
              </c:pt>
              <c:pt idx="50">
                <c:v>1.1967535465575272</c:v>
              </c:pt>
              <c:pt idx="51">
                <c:v>1.3493940059076714</c:v>
              </c:pt>
              <c:pt idx="52">
                <c:v>1.4934471923244497</c:v>
              </c:pt>
              <c:pt idx="53">
                <c:v>1.5442699406684186</c:v>
              </c:pt>
              <c:pt idx="54">
                <c:v>1.4144417182313573</c:v>
              </c:pt>
              <c:pt idx="55">
                <c:v>1.4085543995206828</c:v>
              </c:pt>
              <c:pt idx="56">
                <c:v>1.4234353951754635</c:v>
              </c:pt>
              <c:pt idx="57">
                <c:v>1.5192414483457755</c:v>
              </c:pt>
              <c:pt idx="58">
                <c:v>1.4768667220796461</c:v>
              </c:pt>
              <c:pt idx="59">
                <c:v>1.351322271643203</c:v>
              </c:pt>
              <c:pt idx="60">
                <c:v>1.2846337651651223</c:v>
              </c:pt>
              <c:pt idx="61">
                <c:v>1.273545899776547</c:v>
              </c:pt>
              <c:pt idx="62">
                <c:v>1.4692830059658011</c:v>
              </c:pt>
              <c:pt idx="63">
                <c:v>1.5219728066285294</c:v>
              </c:pt>
              <c:pt idx="64">
                <c:v>1.4841042913374172</c:v>
              </c:pt>
              <c:pt idx="65">
                <c:v>1.0806230287193945</c:v>
              </c:pt>
              <c:pt idx="66">
                <c:v>0.76819943778379585</c:v>
              </c:pt>
              <c:pt idx="67">
                <c:v>0.59071802882633229</c:v>
              </c:pt>
              <c:pt idx="68">
                <c:v>0.51476865374113256</c:v>
              </c:pt>
              <c:pt idx="69">
                <c:v>0.21028141046373489</c:v>
              </c:pt>
              <c:pt idx="70">
                <c:v>-0.49375221661096014</c:v>
              </c:pt>
              <c:pt idx="71">
                <c:v>-1.2044467014434721</c:v>
              </c:pt>
              <c:pt idx="72">
                <c:v>-1.7106426632232441</c:v>
              </c:pt>
              <c:pt idx="73">
                <c:v>-2.0791710319780554</c:v>
              </c:pt>
              <c:pt idx="74">
                <c:v>-2.158801177744845</c:v>
              </c:pt>
              <c:pt idx="75">
                <c:v>-2.1657273680186133</c:v>
              </c:pt>
              <c:pt idx="76">
                <c:v>-1.7676054571198425</c:v>
              </c:pt>
              <c:pt idx="77">
                <c:v>-1.4183870247287067</c:v>
              </c:pt>
              <c:pt idx="78">
                <c:v>-1.0136755942395028</c:v>
              </c:pt>
              <c:pt idx="79">
                <c:v>-0.60138020949442628</c:v>
              </c:pt>
              <c:pt idx="80">
                <c:v>-0.24303871314821957</c:v>
              </c:pt>
              <c:pt idx="81">
                <c:v>8.954041525619065E-2</c:v>
              </c:pt>
              <c:pt idx="82">
                <c:v>2.8990263341049753E-2</c:v>
              </c:pt>
              <c:pt idx="83">
                <c:v>-8.9641936204340467E-2</c:v>
              </c:pt>
              <c:pt idx="84">
                <c:v>-0.23875443821733294</c:v>
              </c:pt>
              <c:pt idx="85">
                <c:v>-0.29768488357180511</c:v>
              </c:pt>
              <c:pt idx="86">
                <c:v>-0.16916827677148777</c:v>
              </c:pt>
              <c:pt idx="87">
                <c:v>2.0151764526390309E-2</c:v>
              </c:pt>
              <c:pt idx="88">
                <c:v>0.21334573730723091</c:v>
              </c:pt>
              <c:pt idx="89">
                <c:v>0.27211781614161262</c:v>
              </c:pt>
              <c:pt idx="90">
                <c:v>0.18340222702284398</c:v>
              </c:pt>
              <c:pt idx="91">
                <c:v>0.15709023602046601</c:v>
              </c:pt>
              <c:pt idx="92">
                <c:v>0.16025347725013087</c:v>
              </c:pt>
              <c:pt idx="93">
                <c:v>-3.4137931727542051E-2</c:v>
              </c:pt>
              <c:pt idx="94">
                <c:v>-0.30737024765151894</c:v>
              </c:pt>
              <c:pt idx="95">
                <c:v>-0.79303849886928035</c:v>
              </c:pt>
              <c:pt idx="96">
                <c:v>-0.97686897115449034</c:v>
              </c:pt>
              <c:pt idx="97">
                <c:v>-1.1300769474440051</c:v>
              </c:pt>
              <c:pt idx="98">
                <c:v>-1.1782032424199809</c:v>
              </c:pt>
              <c:pt idx="99">
                <c:v>-1.380782720144704</c:v>
              </c:pt>
              <c:pt idx="100">
                <c:v>-1.5664471169971759</c:v>
              </c:pt>
              <c:pt idx="101">
                <c:v>-1.7225462233493742</c:v>
              </c:pt>
              <c:pt idx="102">
                <c:v>-1.8698205626993945</c:v>
              </c:pt>
              <c:pt idx="103">
                <c:v>-2.0109395007620683</c:v>
              </c:pt>
              <c:pt idx="104">
                <c:v>-2.2329588293543234</c:v>
              </c:pt>
              <c:pt idx="105">
                <c:v>-2.4882019857787685</c:v>
              </c:pt>
              <c:pt idx="106">
                <c:v>-2.9301799237024371</c:v>
              </c:pt>
              <c:pt idx="107">
                <c:v>-3.3554026032037174</c:v>
              </c:pt>
              <c:pt idx="108">
                <c:v>-3.6346016708018278</c:v>
              </c:pt>
              <c:pt idx="109">
                <c:v>-3.7715359827521966</c:v>
              </c:pt>
              <c:pt idx="110">
                <c:v>-3.7327912244477188</c:v>
              </c:pt>
              <c:pt idx="111">
                <c:v>-3.6268396707089563</c:v>
              </c:pt>
              <c:pt idx="112">
                <c:v>-3.5865285025370035</c:v>
              </c:pt>
              <c:pt idx="113">
                <c:v>-3.4263797050798837</c:v>
              </c:pt>
              <c:pt idx="114">
                <c:v>-3.3453509961587824</c:v>
              </c:pt>
              <c:pt idx="115">
                <c:v>-3.0725633398375232</c:v>
              </c:pt>
              <c:pt idx="116">
                <c:v>-3.2455708250965465</c:v>
              </c:pt>
              <c:pt idx="117">
                <c:v>-3.5842792327115061</c:v>
              </c:pt>
              <c:pt idx="118">
                <c:v>-3.8893672246174784</c:v>
              </c:pt>
              <c:pt idx="119">
                <c:v>-3.9663866699926595</c:v>
              </c:pt>
              <c:pt idx="120">
                <c:v>-3.8838774895788291</c:v>
              </c:pt>
              <c:pt idx="121">
                <c:v>-3.7922555739297836</c:v>
              </c:pt>
              <c:pt idx="122">
                <c:v>-3.4545790414366797</c:v>
              </c:pt>
              <c:pt idx="123">
                <c:v>-3.1596055121637061</c:v>
              </c:pt>
              <c:pt idx="124">
                <c:v>-2.8353254865688431</c:v>
              </c:pt>
              <c:pt idx="125">
                <c:v>-2.5975462067697812</c:v>
              </c:pt>
              <c:pt idx="126">
                <c:v>-2.316072784445411</c:v>
              </c:pt>
              <c:pt idx="127">
                <c:v>-1.8836788458847606</c:v>
              </c:pt>
              <c:pt idx="128">
                <c:v>-1.568849011891172</c:v>
              </c:pt>
              <c:pt idx="129">
                <c:v>-1.3144251934803866</c:v>
              </c:pt>
              <c:pt idx="130">
                <c:v>-1.1766812843332555</c:v>
              </c:pt>
              <c:pt idx="131">
                <c:v>-1.0141777408389496</c:v>
              </c:pt>
              <c:pt idx="132">
                <c:v>-0.74386095748851178</c:v>
              </c:pt>
              <c:pt idx="133">
                <c:v>-0.49544638707092642</c:v>
              </c:pt>
              <c:pt idx="134">
                <c:v>-0.2234416975816278</c:v>
              </c:pt>
              <c:pt idx="135">
                <c:v>-5.6618743234449279E-2</c:v>
              </c:pt>
              <c:pt idx="136">
                <c:v>0.17381249424332101</c:v>
              </c:pt>
              <c:pt idx="137">
                <c:v>0.39805230187895735</c:v>
              </c:pt>
              <c:pt idx="138">
                <c:v>0.5790368512219729</c:v>
              </c:pt>
              <c:pt idx="139">
                <c:v>0.63943672211353464</c:v>
              </c:pt>
              <c:pt idx="140">
                <c:v>0.57758314180477754</c:v>
              </c:pt>
              <c:pt idx="141">
                <c:v>0.60016510168476567</c:v>
              </c:pt>
              <c:pt idx="142">
                <c:v>0.41896928118854165</c:v>
              </c:pt>
              <c:pt idx="143">
                <c:v>0.21069278891086529</c:v>
              </c:pt>
              <c:pt idx="144">
                <c:v>0.29886874635429733</c:v>
              </c:pt>
              <c:pt idx="145">
                <c:v>0.33873905446315627</c:v>
              </c:pt>
              <c:pt idx="146">
                <c:v>0.67909206854821058</c:v>
              </c:pt>
              <c:pt idx="147">
                <c:v>0.83688378508519434</c:v>
              </c:pt>
              <c:pt idx="148">
                <c:v>1.2045811528112047</c:v>
              </c:pt>
              <c:pt idx="149">
                <c:v>1.3266683584973384</c:v>
              </c:pt>
              <c:pt idx="150">
                <c:v>1.4046867508982979</c:v>
              </c:pt>
              <c:pt idx="151">
                <c:v>1.4349704033777639</c:v>
              </c:pt>
              <c:pt idx="152">
                <c:v>1.439316649341946</c:v>
              </c:pt>
              <c:pt idx="153">
                <c:v>1.1961198915103468</c:v>
              </c:pt>
              <c:pt idx="154">
                <c:v>0.95442765315362998</c:v>
              </c:pt>
              <c:pt idx="155">
                <c:v>0.71646697541664917</c:v>
              </c:pt>
              <c:pt idx="156">
                <c:v>0.76744221094645126</c:v>
              </c:pt>
              <c:pt idx="157">
                <c:v>0.79073081810247781</c:v>
              </c:pt>
              <c:pt idx="158">
                <c:v>0.98544243863053893</c:v>
              </c:pt>
              <c:pt idx="159">
                <c:v>1.1195784177828514</c:v>
              </c:pt>
              <c:pt idx="160">
                <c:v>1.2216688998124583</c:v>
              </c:pt>
              <c:pt idx="161">
                <c:v>1.2373667247828068</c:v>
              </c:pt>
              <c:pt idx="162">
                <c:v>1.2431323065506528</c:v>
              </c:pt>
              <c:pt idx="163">
                <c:v>1.3401190999726753</c:v>
              </c:pt>
              <c:pt idx="164">
                <c:v>1.375378025621119</c:v>
              </c:pt>
              <c:pt idx="165">
                <c:v>1.3441019860517107</c:v>
              </c:pt>
            </c:numLit>
          </c:val>
          <c:smooth val="0"/>
        </c:ser>
        <c:dLbls>
          <c:showLegendKey val="0"/>
          <c:showVal val="0"/>
          <c:showCatName val="0"/>
          <c:showSerName val="1"/>
          <c:showPercent val="0"/>
          <c:showBubbleSize val="0"/>
        </c:dLbls>
        <c:marker val="1"/>
        <c:smooth val="0"/>
        <c:axId val="219630976"/>
        <c:axId val="219649536"/>
      </c:lineChart>
      <c:catAx>
        <c:axId val="219630976"/>
        <c:scaling>
          <c:orientation val="minMax"/>
        </c:scaling>
        <c:delete val="0"/>
        <c:axPos val="b"/>
        <c:title>
          <c:tx>
            <c:rich>
              <a:bodyPr/>
              <a:lstStyle/>
              <a:p>
                <a:pPr>
                  <a:defRPr sz="600" b="0" i="0" u="none" strike="noStrike" baseline="0">
                    <a:solidFill>
                      <a:schemeClr val="tx2"/>
                    </a:solidFill>
                    <a:latin typeface="Arial"/>
                    <a:ea typeface="Arial"/>
                    <a:cs typeface="Arial"/>
                  </a:defRPr>
                </a:pPr>
                <a:r>
                  <a:rPr lang="pt-PT" baseline="0">
                    <a:solidFill>
                      <a:schemeClr val="tx2"/>
                    </a:solidFill>
                  </a:rPr>
                  <a:t>fonte: INE: ICIT, ICCOP, ICC e ICS. </a:t>
                </a:r>
              </a:p>
            </c:rich>
          </c:tx>
          <c:layout>
            <c:manualLayout>
              <c:xMode val="edge"/>
              <c:yMode val="edge"/>
              <c:x val="1.4970059880239521E-2"/>
              <c:y val="0.91935935427426407"/>
            </c:manualLayout>
          </c:layout>
          <c:overlay val="0"/>
          <c:spPr>
            <a:noFill/>
            <a:ln w="25400">
              <a:noFill/>
            </a:ln>
          </c:spPr>
        </c:title>
        <c:numFmt formatCode="General" sourceLinked="1"/>
        <c:majorTickMark val="in"/>
        <c:minorTickMark val="in"/>
        <c:tickLblPos val="low"/>
        <c:spPr>
          <a:ln w="3175">
            <a:solidFill>
              <a:srgbClr val="FFFFFF"/>
            </a:solidFill>
            <a:prstDash val="solid"/>
          </a:ln>
        </c:spPr>
        <c:txPr>
          <a:bodyPr rot="-5400000" vert="horz"/>
          <a:lstStyle/>
          <a:p>
            <a:pPr>
              <a:defRPr sz="600" b="0" i="0" u="none" strike="noStrike" baseline="0">
                <a:solidFill>
                  <a:schemeClr val="tx2"/>
                </a:solidFill>
                <a:latin typeface="Arial"/>
                <a:ea typeface="Arial"/>
                <a:cs typeface="Arial"/>
              </a:defRPr>
            </a:pPr>
            <a:endParaRPr lang="pt-PT"/>
          </a:p>
        </c:txPr>
        <c:crossAx val="219649536"/>
        <c:crosses val="autoZero"/>
        <c:auto val="1"/>
        <c:lblAlgn val="ctr"/>
        <c:lblOffset val="100"/>
        <c:tickLblSkip val="1"/>
        <c:tickMarkSkip val="1"/>
        <c:noMultiLvlLbl val="0"/>
      </c:catAx>
      <c:valAx>
        <c:axId val="219649536"/>
        <c:scaling>
          <c:orientation val="minMax"/>
          <c:max val="6"/>
          <c:min val="-5"/>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219630976"/>
        <c:crosses val="autoZero"/>
        <c:crossBetween val="between"/>
        <c:majorUnit val="5"/>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chemeClr val="accent6"/>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desemprego registado, no final do período </a:t>
            </a:r>
          </a:p>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 estrangeiros ... </a:t>
            </a:r>
          </a:p>
          <a:p>
            <a:pPr>
              <a:defRPr sz="800" b="0" i="0" u="none" strike="noStrike" baseline="0">
                <a:solidFill>
                  <a:schemeClr val="tx2"/>
                </a:solidFill>
                <a:latin typeface="Arial"/>
                <a:ea typeface="Arial"/>
                <a:cs typeface="Arial"/>
              </a:defRPr>
            </a:pPr>
            <a:endParaRPr lang="pt-PT" sz="800" b="1" i="0" u="none" strike="noStrike" baseline="0">
              <a:solidFill>
                <a:schemeClr val="tx2"/>
              </a:solidFill>
              <a:latin typeface="Arial"/>
              <a:cs typeface="Arial"/>
            </a:endParaRPr>
          </a:p>
        </c:rich>
      </c:tx>
      <c:layout>
        <c:manualLayout>
          <c:xMode val="edge"/>
          <c:yMode val="edge"/>
          <c:x val="0.21021053219413868"/>
          <c:y val="2.7932997139402602E-2"/>
        </c:manualLayout>
      </c:layout>
      <c:overlay val="0"/>
      <c:spPr>
        <a:noFill/>
        <a:ln w="25400">
          <a:noFill/>
        </a:ln>
      </c:spPr>
    </c:title>
    <c:autoTitleDeleted val="0"/>
    <c:plotArea>
      <c:layout>
        <c:manualLayout>
          <c:layoutTarget val="inner"/>
          <c:xMode val="edge"/>
          <c:yMode val="edge"/>
          <c:x val="7.5987841945288834E-2"/>
          <c:y val="0.2471916893206014"/>
          <c:w val="0.91185410334346562"/>
          <c:h val="0.47752939982392806"/>
        </c:manualLayout>
      </c:layout>
      <c:lineChart>
        <c:grouping val="standard"/>
        <c:varyColors val="0"/>
        <c:ser>
          <c:idx val="0"/>
          <c:order val="0"/>
          <c:tx>
            <c:v>dr estrangeiros</c:v>
          </c:tx>
          <c:spPr>
            <a:ln w="25400">
              <a:solidFill>
                <a:schemeClr val="accent2"/>
              </a:solidFill>
              <a:prstDash val="solid"/>
            </a:ln>
          </c:spPr>
          <c:marker>
            <c:symbol val="none"/>
          </c:marker>
          <c:cat>
            <c:strLit>
              <c:ptCount val="179"/>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 </c:v>
              </c:pt>
              <c:pt idx="169">
                <c:v> </c:v>
              </c:pt>
              <c:pt idx="170">
                <c:v> </c:v>
              </c:pt>
              <c:pt idx="171">
                <c:v> </c:v>
              </c:pt>
              <c:pt idx="172">
                <c:v> </c:v>
              </c:pt>
              <c:pt idx="173">
                <c:v> </c:v>
              </c:pt>
              <c:pt idx="174">
                <c:v> </c:v>
              </c:pt>
              <c:pt idx="175">
                <c:v> </c:v>
              </c:pt>
              <c:pt idx="176">
                <c:v> </c:v>
              </c:pt>
              <c:pt idx="177">
                <c:v> </c:v>
              </c:pt>
              <c:pt idx="178">
                <c:v> </c:v>
              </c:pt>
            </c:strLit>
          </c:cat>
          <c:val>
            <c:numLit>
              <c:formatCode>0.000</c:formatCode>
              <c:ptCount val="166"/>
              <c:pt idx="0">
                <c:v>16.388999999999999</c:v>
              </c:pt>
              <c:pt idx="1">
                <c:v>17.131</c:v>
              </c:pt>
              <c:pt idx="2">
                <c:v>17.760999999999999</c:v>
              </c:pt>
              <c:pt idx="3">
                <c:v>17.834</c:v>
              </c:pt>
              <c:pt idx="4">
                <c:v>17.29</c:v>
              </c:pt>
              <c:pt idx="5">
                <c:v>16.898</c:v>
              </c:pt>
              <c:pt idx="6">
                <c:v>16.498999999999999</c:v>
              </c:pt>
              <c:pt idx="7">
                <c:v>16.010000000000002</c:v>
              </c:pt>
              <c:pt idx="8">
                <c:v>16.484999999999999</c:v>
              </c:pt>
              <c:pt idx="9">
                <c:v>17.206</c:v>
              </c:pt>
              <c:pt idx="10">
                <c:v>18.184999999999999</c:v>
              </c:pt>
              <c:pt idx="11">
                <c:v>18.393000000000001</c:v>
              </c:pt>
              <c:pt idx="12">
                <c:v>18.734999999999999</c:v>
              </c:pt>
              <c:pt idx="13">
                <c:v>18.937999999999999</c:v>
              </c:pt>
              <c:pt idx="14">
                <c:v>18.919</c:v>
              </c:pt>
              <c:pt idx="15">
                <c:v>18.533000000000001</c:v>
              </c:pt>
              <c:pt idx="16">
                <c:v>17.831</c:v>
              </c:pt>
              <c:pt idx="17">
                <c:v>17.315999999999999</c:v>
              </c:pt>
              <c:pt idx="18">
                <c:v>17.151</c:v>
              </c:pt>
              <c:pt idx="19">
                <c:v>17.212</c:v>
              </c:pt>
              <c:pt idx="20">
                <c:v>17.617999999999999</c:v>
              </c:pt>
              <c:pt idx="21">
                <c:v>18.399999999999999</c:v>
              </c:pt>
              <c:pt idx="22">
                <c:v>19.631</c:v>
              </c:pt>
              <c:pt idx="23">
                <c:v>20.036000000000001</c:v>
              </c:pt>
              <c:pt idx="24">
                <c:v>20.792000000000002</c:v>
              </c:pt>
              <c:pt idx="25">
                <c:v>21.152999999999999</c:v>
              </c:pt>
              <c:pt idx="26">
                <c:v>21.28</c:v>
              </c:pt>
              <c:pt idx="27">
                <c:v>21.059000000000001</c:v>
              </c:pt>
              <c:pt idx="28">
                <c:v>20.239999999999998</c:v>
              </c:pt>
              <c:pt idx="29">
                <c:v>19.760000000000002</c:v>
              </c:pt>
              <c:pt idx="30">
                <c:v>19.376000000000001</c:v>
              </c:pt>
              <c:pt idx="31">
                <c:v>19.227</c:v>
              </c:pt>
              <c:pt idx="32">
                <c:v>19.681000000000001</c:v>
              </c:pt>
              <c:pt idx="33">
                <c:v>20.341000000000001</c:v>
              </c:pt>
              <c:pt idx="34">
                <c:v>21.381</c:v>
              </c:pt>
              <c:pt idx="35">
                <c:v>21.57</c:v>
              </c:pt>
              <c:pt idx="36">
                <c:v>22.484999999999999</c:v>
              </c:pt>
              <c:pt idx="37">
                <c:v>22.620999999999999</c:v>
              </c:pt>
              <c:pt idx="38">
                <c:v>22.006</c:v>
              </c:pt>
              <c:pt idx="39">
                <c:v>21.47</c:v>
              </c:pt>
              <c:pt idx="40">
                <c:v>20.838999999999999</c:v>
              </c:pt>
              <c:pt idx="41">
                <c:v>20.100000000000001</c:v>
              </c:pt>
              <c:pt idx="42">
                <c:v>19.398</c:v>
              </c:pt>
              <c:pt idx="43">
                <c:v>19.061</c:v>
              </c:pt>
              <c:pt idx="44">
                <c:v>19.367000000000001</c:v>
              </c:pt>
              <c:pt idx="45">
                <c:v>20.341999999999999</c:v>
              </c:pt>
              <c:pt idx="46">
                <c:v>21.715</c:v>
              </c:pt>
              <c:pt idx="47">
                <c:v>21.672999999999998</c:v>
              </c:pt>
              <c:pt idx="48">
                <c:v>22.158000000000001</c:v>
              </c:pt>
              <c:pt idx="49">
                <c:v>22.187999999999999</c:v>
              </c:pt>
              <c:pt idx="50">
                <c:v>21.812000000000001</c:v>
              </c:pt>
              <c:pt idx="51">
                <c:v>20.263999999999999</c:v>
              </c:pt>
              <c:pt idx="52">
                <c:v>18.646000000000001</c:v>
              </c:pt>
              <c:pt idx="53">
                <c:v>18.143999999999998</c:v>
              </c:pt>
              <c:pt idx="54">
                <c:v>17.896999999999998</c:v>
              </c:pt>
              <c:pt idx="55">
                <c:v>17.408999999999999</c:v>
              </c:pt>
              <c:pt idx="56">
                <c:v>17.971</c:v>
              </c:pt>
              <c:pt idx="57">
                <c:v>18.82</c:v>
              </c:pt>
              <c:pt idx="58">
                <c:v>19.652999999999999</c:v>
              </c:pt>
              <c:pt idx="59">
                <c:v>19.510999999999999</c:v>
              </c:pt>
              <c:pt idx="60">
                <c:v>20.337</c:v>
              </c:pt>
              <c:pt idx="61">
                <c:v>20.754000000000001</c:v>
              </c:pt>
              <c:pt idx="62">
                <c:v>20.387</c:v>
              </c:pt>
              <c:pt idx="63">
                <c:v>19.956</c:v>
              </c:pt>
              <c:pt idx="64">
                <c:v>19.513999999999999</c:v>
              </c:pt>
              <c:pt idx="65">
                <c:v>19.492999999999999</c:v>
              </c:pt>
              <c:pt idx="66">
                <c:v>19.030999999999999</c:v>
              </c:pt>
              <c:pt idx="67">
                <c:v>19.100000000000001</c:v>
              </c:pt>
              <c:pt idx="68">
                <c:v>19.617000000000001</c:v>
              </c:pt>
              <c:pt idx="69">
                <c:v>20.902000000000001</c:v>
              </c:pt>
              <c:pt idx="70">
                <c:v>23.125</c:v>
              </c:pt>
              <c:pt idx="71">
                <c:v>24.202999999999999</c:v>
              </c:pt>
              <c:pt idx="72">
                <c:v>27.81</c:v>
              </c:pt>
              <c:pt idx="73">
                <c:v>30.754000000000001</c:v>
              </c:pt>
              <c:pt idx="74">
                <c:v>32.594999999999999</c:v>
              </c:pt>
              <c:pt idx="75">
                <c:v>33.633000000000003</c:v>
              </c:pt>
              <c:pt idx="76">
                <c:v>33.131</c:v>
              </c:pt>
              <c:pt idx="77">
                <c:v>32.700000000000003</c:v>
              </c:pt>
              <c:pt idx="78">
                <c:v>32.155000000000001</c:v>
              </c:pt>
              <c:pt idx="79">
                <c:v>31.524999999999999</c:v>
              </c:pt>
              <c:pt idx="80">
                <c:v>32.326000000000001</c:v>
              </c:pt>
              <c:pt idx="81">
                <c:v>34.146000000000001</c:v>
              </c:pt>
              <c:pt idx="82">
                <c:v>36.079000000000001</c:v>
              </c:pt>
              <c:pt idx="83">
                <c:v>36.442</c:v>
              </c:pt>
              <c:pt idx="84">
                <c:v>39.527999999999999</c:v>
              </c:pt>
              <c:pt idx="85">
                <c:v>40.128</c:v>
              </c:pt>
              <c:pt idx="86">
                <c:v>41.216000000000001</c:v>
              </c:pt>
              <c:pt idx="87">
                <c:v>40.606999999999999</c:v>
              </c:pt>
              <c:pt idx="88">
                <c:v>38.798000000000002</c:v>
              </c:pt>
              <c:pt idx="89">
                <c:v>37.19</c:v>
              </c:pt>
              <c:pt idx="90">
                <c:v>35.759</c:v>
              </c:pt>
              <c:pt idx="91">
                <c:v>34.718000000000004</c:v>
              </c:pt>
              <c:pt idx="92">
                <c:v>35</c:v>
              </c:pt>
              <c:pt idx="93">
                <c:v>35.823</c:v>
              </c:pt>
              <c:pt idx="94">
                <c:v>36.856000000000002</c:v>
              </c:pt>
              <c:pt idx="95">
                <c:v>36.496000000000002</c:v>
              </c:pt>
              <c:pt idx="96">
                <c:v>37.914000000000001</c:v>
              </c:pt>
              <c:pt idx="97">
                <c:v>37.963000000000001</c:v>
              </c:pt>
              <c:pt idx="98">
                <c:v>37.704000000000001</c:v>
              </c:pt>
              <c:pt idx="99">
                <c:v>36.465000000000003</c:v>
              </c:pt>
              <c:pt idx="100">
                <c:v>35.322000000000003</c:v>
              </c:pt>
              <c:pt idx="101">
                <c:v>33.807000000000002</c:v>
              </c:pt>
              <c:pt idx="102">
                <c:v>32.817</c:v>
              </c:pt>
              <c:pt idx="103">
                <c:v>32.463999999999999</c:v>
              </c:pt>
              <c:pt idx="104">
                <c:v>33.67</c:v>
              </c:pt>
              <c:pt idx="105">
                <c:v>35.363</c:v>
              </c:pt>
              <c:pt idx="106">
                <c:v>37.819000000000003</c:v>
              </c:pt>
              <c:pt idx="107">
                <c:v>38.802999999999997</c:v>
              </c:pt>
              <c:pt idx="108">
                <c:v>41.3</c:v>
              </c:pt>
              <c:pt idx="109">
                <c:v>42.3</c:v>
              </c:pt>
              <c:pt idx="110">
                <c:v>42.9</c:v>
              </c:pt>
              <c:pt idx="111">
                <c:v>42.2</c:v>
              </c:pt>
              <c:pt idx="112">
                <c:v>40.799999999999997</c:v>
              </c:pt>
              <c:pt idx="113">
                <c:v>40.799999999999997</c:v>
              </c:pt>
              <c:pt idx="114">
                <c:v>39.200000000000003</c:v>
              </c:pt>
              <c:pt idx="115">
                <c:v>38.700000000000003</c:v>
              </c:pt>
              <c:pt idx="116">
                <c:v>39</c:v>
              </c:pt>
              <c:pt idx="117">
                <c:v>40.5</c:v>
              </c:pt>
              <c:pt idx="118">
                <c:v>41.5</c:v>
              </c:pt>
              <c:pt idx="119">
                <c:v>41.5</c:v>
              </c:pt>
              <c:pt idx="120">
                <c:v>43.326999999999998</c:v>
              </c:pt>
              <c:pt idx="121">
                <c:v>43.732999999999997</c:v>
              </c:pt>
              <c:pt idx="122">
                <c:v>42.698</c:v>
              </c:pt>
              <c:pt idx="123">
                <c:v>41.280999999999999</c:v>
              </c:pt>
              <c:pt idx="124">
                <c:v>38.317</c:v>
              </c:pt>
              <c:pt idx="125">
                <c:v>36.679000000000002</c:v>
              </c:pt>
              <c:pt idx="126">
                <c:v>35.201999999999998</c:v>
              </c:pt>
              <c:pt idx="127">
                <c:v>33.832000000000001</c:v>
              </c:pt>
              <c:pt idx="128">
                <c:v>33.735999999999997</c:v>
              </c:pt>
              <c:pt idx="129">
                <c:v>34.390999999999998</c:v>
              </c:pt>
              <c:pt idx="130">
                <c:v>35.14</c:v>
              </c:pt>
              <c:pt idx="131">
                <c:v>34.968000000000004</c:v>
              </c:pt>
              <c:pt idx="132">
                <c:v>36.104999999999997</c:v>
              </c:pt>
              <c:pt idx="133">
                <c:v>36.338000000000001</c:v>
              </c:pt>
              <c:pt idx="134">
                <c:v>35.771999999999998</c:v>
              </c:pt>
              <c:pt idx="135">
                <c:v>33.590000000000003</c:v>
              </c:pt>
              <c:pt idx="136">
                <c:v>31.253</c:v>
              </c:pt>
              <c:pt idx="137">
                <c:v>29.228999999999999</c:v>
              </c:pt>
              <c:pt idx="138">
                <c:v>29.228999999999999</c:v>
              </c:pt>
              <c:pt idx="139">
                <c:v>27.5</c:v>
              </c:pt>
              <c:pt idx="140">
                <c:v>27.024000000000001</c:v>
              </c:pt>
              <c:pt idx="141">
                <c:v>27.509</c:v>
              </c:pt>
              <c:pt idx="142">
                <c:v>28.446999999999999</c:v>
              </c:pt>
              <c:pt idx="143">
                <c:v>27.815000000000001</c:v>
              </c:pt>
              <c:pt idx="144">
                <c:v>29.155999999999999</c:v>
              </c:pt>
              <c:pt idx="145">
                <c:v>29.009</c:v>
              </c:pt>
              <c:pt idx="146">
                <c:v>28.292999999999999</c:v>
              </c:pt>
              <c:pt idx="147">
                <c:v>26.797999999999998</c:v>
              </c:pt>
              <c:pt idx="148">
                <c:v>25.155999999999999</c:v>
              </c:pt>
              <c:pt idx="149">
                <c:v>23.18</c:v>
              </c:pt>
              <c:pt idx="150">
                <c:v>21.992999999999999</c:v>
              </c:pt>
              <c:pt idx="151">
                <c:v>21.29</c:v>
              </c:pt>
              <c:pt idx="152">
                <c:v>21.986999999999998</c:v>
              </c:pt>
              <c:pt idx="153">
                <c:v>23.488</c:v>
              </c:pt>
              <c:pt idx="154">
                <c:v>25.074999999999999</c:v>
              </c:pt>
              <c:pt idx="155">
                <c:v>25.164999999999999</c:v>
              </c:pt>
              <c:pt idx="156">
                <c:v>26.43</c:v>
              </c:pt>
              <c:pt idx="157">
                <c:v>26.911000000000001</c:v>
              </c:pt>
              <c:pt idx="158">
                <c:v>26.292000000000002</c:v>
              </c:pt>
              <c:pt idx="159">
                <c:v>24.832000000000001</c:v>
              </c:pt>
              <c:pt idx="160">
                <c:v>22.792000000000002</c:v>
              </c:pt>
              <c:pt idx="161">
                <c:v>21.03</c:v>
              </c:pt>
              <c:pt idx="162">
                <c:v>19.891999999999999</c:v>
              </c:pt>
              <c:pt idx="163">
                <c:v>19.463000000000001</c:v>
              </c:pt>
              <c:pt idx="164">
                <c:v>19.338999999999999</c:v>
              </c:pt>
              <c:pt idx="165">
                <c:v>20.108000000000001</c:v>
              </c:pt>
            </c:numLit>
          </c:val>
          <c:smooth val="0"/>
        </c:ser>
        <c:dLbls>
          <c:showLegendKey val="0"/>
          <c:showVal val="0"/>
          <c:showCatName val="0"/>
          <c:showSerName val="0"/>
          <c:showPercent val="0"/>
          <c:showBubbleSize val="0"/>
        </c:dLbls>
        <c:marker val="1"/>
        <c:smooth val="0"/>
        <c:axId val="218702208"/>
        <c:axId val="218703744"/>
      </c:lineChart>
      <c:catAx>
        <c:axId val="218702208"/>
        <c:scaling>
          <c:orientation val="minMax"/>
        </c:scaling>
        <c:delete val="0"/>
        <c:axPos val="b"/>
        <c:numFmt formatCode="General" sourceLinked="1"/>
        <c:majorTickMark val="in"/>
        <c:minorTickMark val="in"/>
        <c:tickLblPos val="low"/>
        <c:spPr>
          <a:ln w="3175">
            <a:solidFill>
              <a:srgbClr val="FFFFFF"/>
            </a:solidFill>
            <a:prstDash val="solid"/>
          </a:ln>
        </c:spPr>
        <c:txPr>
          <a:bodyPr rot="-5400000" vert="horz"/>
          <a:lstStyle/>
          <a:p>
            <a:pPr>
              <a:defRPr sz="600" b="0" i="0" u="none" strike="noStrike" baseline="0">
                <a:solidFill>
                  <a:schemeClr val="tx2"/>
                </a:solidFill>
                <a:latin typeface="Arial"/>
                <a:ea typeface="Arial"/>
                <a:cs typeface="Arial"/>
              </a:defRPr>
            </a:pPr>
            <a:endParaRPr lang="pt-PT"/>
          </a:p>
        </c:txPr>
        <c:crossAx val="218703744"/>
        <c:crosses val="autoZero"/>
        <c:auto val="1"/>
        <c:lblAlgn val="ctr"/>
        <c:lblOffset val="100"/>
        <c:tickLblSkip val="1"/>
        <c:tickMarkSkip val="1"/>
        <c:noMultiLvlLbl val="0"/>
      </c:catAx>
      <c:valAx>
        <c:axId val="218703744"/>
        <c:scaling>
          <c:orientation val="minMax"/>
          <c:max val="45"/>
          <c:min val="1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218702208"/>
        <c:crosses val="autoZero"/>
        <c:crossBetween val="between"/>
        <c:majorUnit val="5"/>
        <c:minorUnit val="5"/>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17.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indicador de confiança setorial</a:t>
            </a:r>
            <a:r>
              <a:rPr lang="pt-PT" sz="700" b="0" i="0" u="none" strike="noStrike" baseline="0">
                <a:solidFill>
                  <a:schemeClr val="tx2"/>
                </a:solidFill>
                <a:latin typeface="Arial"/>
                <a:cs typeface="Arial"/>
              </a:rPr>
              <a:t> (mm3m)</a:t>
            </a:r>
          </a:p>
        </c:rich>
      </c:tx>
      <c:layout>
        <c:manualLayout>
          <c:xMode val="edge"/>
          <c:yMode val="edge"/>
          <c:x val="0.20535780918951388"/>
          <c:y val="3.225806451613001E-2"/>
        </c:manualLayout>
      </c:layout>
      <c:overlay val="0"/>
      <c:spPr>
        <a:noFill/>
        <a:ln w="25400">
          <a:noFill/>
        </a:ln>
      </c:spPr>
    </c:title>
    <c:autoTitleDeleted val="0"/>
    <c:plotArea>
      <c:layout>
        <c:manualLayout>
          <c:layoutTarget val="inner"/>
          <c:xMode val="edge"/>
          <c:yMode val="edge"/>
          <c:x val="7.5289188249059225E-2"/>
          <c:y val="0.1648751164168995"/>
          <c:w val="0.90476453440212989"/>
          <c:h val="0.56989642423729292"/>
        </c:manualLayout>
      </c:layout>
      <c:lineChart>
        <c:grouping val="standard"/>
        <c:varyColors val="0"/>
        <c:ser>
          <c:idx val="0"/>
          <c:order val="0"/>
          <c:tx>
            <c:v>construcao</c:v>
          </c:tx>
          <c:spPr>
            <a:ln w="25400">
              <a:solidFill>
                <a:srgbClr val="808080"/>
              </a:solidFill>
              <a:prstDash val="solid"/>
            </a:ln>
          </c:spPr>
          <c:marker>
            <c:symbol val="none"/>
          </c:marker>
          <c:dLbls>
            <c:dLbl>
              <c:idx val="8"/>
              <c:layout>
                <c:manualLayout>
                  <c:x val="0.11959238528918828"/>
                  <c:y val="-0.12770129540259081"/>
                </c:manualLayout>
              </c:layout>
              <c:tx>
                <c:rich>
                  <a:bodyPr/>
                  <a:lstStyle/>
                  <a:p>
                    <a:pPr>
                      <a:defRPr sz="800" b="0" i="0" u="none" strike="noStrike" baseline="0">
                        <a:solidFill>
                          <a:schemeClr val="accent1"/>
                        </a:solidFill>
                        <a:latin typeface="Arial"/>
                        <a:ea typeface="Arial"/>
                        <a:cs typeface="Arial"/>
                      </a:defRPr>
                    </a:pPr>
                    <a:r>
                      <a:rPr lang="pt-PT" sz="700" b="1" i="0" u="none" strike="noStrike" baseline="0">
                        <a:solidFill>
                          <a:schemeClr val="accent1"/>
                        </a:solidFill>
                        <a:latin typeface="Arial"/>
                        <a:cs typeface="Arial"/>
                      </a:rPr>
                      <a:t>indústria </a:t>
                    </a:r>
                  </a:p>
                </c:rich>
              </c:tx>
              <c:spPr>
                <a:noFill/>
                <a:ln w="25400">
                  <a:noFill/>
                </a:ln>
              </c:spPr>
              <c:dLblPos val="r"/>
              <c:showLegendKey val="0"/>
              <c:showVal val="0"/>
              <c:showCatName val="0"/>
              <c:showSerName val="0"/>
              <c:showPercent val="0"/>
              <c:showBubbleSize val="0"/>
            </c:dLbl>
            <c:showLegendKey val="0"/>
            <c:showVal val="0"/>
            <c:showCatName val="0"/>
            <c:showSerName val="0"/>
            <c:showPercent val="0"/>
            <c:showBubbleSize val="0"/>
          </c:dLbls>
          <c:cat>
            <c:strLit>
              <c:ptCount val="179"/>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 </c:v>
              </c:pt>
              <c:pt idx="169">
                <c:v> </c:v>
              </c:pt>
              <c:pt idx="170">
                <c:v> </c:v>
              </c:pt>
              <c:pt idx="171">
                <c:v> </c:v>
              </c:pt>
              <c:pt idx="172">
                <c:v> </c:v>
              </c:pt>
              <c:pt idx="173">
                <c:v> </c:v>
              </c:pt>
              <c:pt idx="174">
                <c:v> </c:v>
              </c:pt>
              <c:pt idx="175">
                <c:v> </c:v>
              </c:pt>
              <c:pt idx="176">
                <c:v> </c:v>
              </c:pt>
              <c:pt idx="177">
                <c:v> </c:v>
              </c:pt>
              <c:pt idx="178">
                <c:v> </c:v>
              </c:pt>
            </c:strLit>
          </c:cat>
          <c:val>
            <c:numLit>
              <c:formatCode>0.0</c:formatCode>
              <c:ptCount val="166"/>
              <c:pt idx="0">
                <c:v>-36.937616019697764</c:v>
              </c:pt>
              <c:pt idx="1">
                <c:v>-37.296590378672114</c:v>
              </c:pt>
              <c:pt idx="2">
                <c:v>-40.322231404313143</c:v>
              </c:pt>
              <c:pt idx="3">
                <c:v>-40.681205763287501</c:v>
              </c:pt>
              <c:pt idx="4">
                <c:v>-40.181205763287501</c:v>
              </c:pt>
              <c:pt idx="5">
                <c:v>-40.01453909662083</c:v>
              </c:pt>
              <c:pt idx="6">
                <c:v>-38.847872429954165</c:v>
              </c:pt>
              <c:pt idx="7">
                <c:v>-38.681205763287501</c:v>
              </c:pt>
              <c:pt idx="8">
                <c:v>-37.181205763287501</c:v>
              </c:pt>
              <c:pt idx="9">
                <c:v>-37.347872429954165</c:v>
              </c:pt>
              <c:pt idx="10">
                <c:v>-36.181205763287501</c:v>
              </c:pt>
              <c:pt idx="11">
                <c:v>-35.847872429954165</c:v>
              </c:pt>
              <c:pt idx="12">
                <c:v>-34.181205763287501</c:v>
              </c:pt>
              <c:pt idx="13">
                <c:v>-33.847872429954165</c:v>
              </c:pt>
              <c:pt idx="14">
                <c:v>-32.847872429954165</c:v>
              </c:pt>
              <c:pt idx="15">
                <c:v>-32.681205763287501</c:v>
              </c:pt>
              <c:pt idx="16">
                <c:v>-31.847872429954165</c:v>
              </c:pt>
              <c:pt idx="17">
                <c:v>-31.347872429954169</c:v>
              </c:pt>
              <c:pt idx="18">
                <c:v>-31.181205763287505</c:v>
              </c:pt>
              <c:pt idx="19">
                <c:v>-30.847872429954169</c:v>
              </c:pt>
              <c:pt idx="20">
                <c:v>-30.681205763287505</c:v>
              </c:pt>
              <c:pt idx="21">
                <c:v>-31.181205763287505</c:v>
              </c:pt>
              <c:pt idx="22">
                <c:v>-31.014539096620833</c:v>
              </c:pt>
              <c:pt idx="23">
                <c:v>-30.847872429954165</c:v>
              </c:pt>
              <c:pt idx="24">
                <c:v>-29.014539096620837</c:v>
              </c:pt>
              <c:pt idx="25">
                <c:v>-28.681205763287505</c:v>
              </c:pt>
              <c:pt idx="26">
                <c:v>-28.347872429954169</c:v>
              </c:pt>
              <c:pt idx="27">
                <c:v>-27.347872429954169</c:v>
              </c:pt>
              <c:pt idx="28">
                <c:v>-26.847872429954169</c:v>
              </c:pt>
              <c:pt idx="29">
                <c:v>-26.347872429954169</c:v>
              </c:pt>
              <c:pt idx="30">
                <c:v>-26.347872429954169</c:v>
              </c:pt>
              <c:pt idx="31">
                <c:v>-26.514539096620837</c:v>
              </c:pt>
              <c:pt idx="32">
                <c:v>-28.014539096620837</c:v>
              </c:pt>
              <c:pt idx="33">
                <c:v>-30.014539096620837</c:v>
              </c:pt>
              <c:pt idx="34">
                <c:v>-31.847872429954169</c:v>
              </c:pt>
              <c:pt idx="35">
                <c:v>-32.51453909662083</c:v>
              </c:pt>
              <c:pt idx="36">
                <c:v>-33.347872429954165</c:v>
              </c:pt>
              <c:pt idx="37">
                <c:v>-33.01453909662083</c:v>
              </c:pt>
              <c:pt idx="38">
                <c:v>-32.347872429954165</c:v>
              </c:pt>
              <c:pt idx="39">
                <c:v>-32.181205763287501</c:v>
              </c:pt>
              <c:pt idx="40">
                <c:v>-33.01453909662083</c:v>
              </c:pt>
              <c:pt idx="41">
                <c:v>-34.01453909662083</c:v>
              </c:pt>
              <c:pt idx="42">
                <c:v>-34.51453909662083</c:v>
              </c:pt>
              <c:pt idx="43">
                <c:v>-34.181205763287501</c:v>
              </c:pt>
              <c:pt idx="44">
                <c:v>-34.01453909662083</c:v>
              </c:pt>
              <c:pt idx="45">
                <c:v>-34.51453909662083</c:v>
              </c:pt>
              <c:pt idx="46">
                <c:v>-34.181205763287501</c:v>
              </c:pt>
              <c:pt idx="47">
                <c:v>-35.01453909662083</c:v>
              </c:pt>
              <c:pt idx="48">
                <c:v>-33.01453909662083</c:v>
              </c:pt>
              <c:pt idx="49">
                <c:v>-33.01453909662083</c:v>
              </c:pt>
              <c:pt idx="50">
                <c:v>-30.181205763287497</c:v>
              </c:pt>
              <c:pt idx="51">
                <c:v>-29.681205763287497</c:v>
              </c:pt>
              <c:pt idx="52">
                <c:v>-27.347872429954169</c:v>
              </c:pt>
              <c:pt idx="53">
                <c:v>-27.014539096620837</c:v>
              </c:pt>
              <c:pt idx="54">
                <c:v>-27.014539096620837</c:v>
              </c:pt>
              <c:pt idx="55">
                <c:v>-25.847872429954169</c:v>
              </c:pt>
              <c:pt idx="56">
                <c:v>-25.014539096620837</c:v>
              </c:pt>
              <c:pt idx="57">
                <c:v>-24.681205763287505</c:v>
              </c:pt>
              <c:pt idx="58">
                <c:v>-27.681205763287505</c:v>
              </c:pt>
              <c:pt idx="59">
                <c:v>-29.014539096620837</c:v>
              </c:pt>
              <c:pt idx="60">
                <c:v>-28.681205763287505</c:v>
              </c:pt>
              <c:pt idx="61">
                <c:v>-26.681205763287505</c:v>
              </c:pt>
              <c:pt idx="62">
                <c:v>-24.347872429954169</c:v>
              </c:pt>
              <c:pt idx="63">
                <c:v>-23.014539096620837</c:v>
              </c:pt>
              <c:pt idx="64">
                <c:v>-22.181205763287505</c:v>
              </c:pt>
              <c:pt idx="65">
                <c:v>-22.847872429954169</c:v>
              </c:pt>
              <c:pt idx="66">
                <c:v>-24.014539096620837</c:v>
              </c:pt>
              <c:pt idx="67">
                <c:v>-25.514539096620837</c:v>
              </c:pt>
              <c:pt idx="68">
                <c:v>-26.847872429954169</c:v>
              </c:pt>
              <c:pt idx="69">
                <c:v>-28.014539096620837</c:v>
              </c:pt>
              <c:pt idx="70">
                <c:v>-30.014539096620837</c:v>
              </c:pt>
              <c:pt idx="71">
                <c:v>-32.51453909662083</c:v>
              </c:pt>
              <c:pt idx="72">
                <c:v>-34.347872429954165</c:v>
              </c:pt>
              <c:pt idx="73">
                <c:v>-34.847872429954165</c:v>
              </c:pt>
              <c:pt idx="74">
                <c:v>-34.847872429954165</c:v>
              </c:pt>
              <c:pt idx="75">
                <c:v>-35.51453909662083</c:v>
              </c:pt>
              <c:pt idx="76">
                <c:v>-32.832392020015277</c:v>
              </c:pt>
              <c:pt idx="77">
                <c:v>-29.859374053059721</c:v>
              </c:pt>
              <c:pt idx="78">
                <c:v>-28.189765330720832</c:v>
              </c:pt>
              <c:pt idx="79">
                <c:v>-28.134301978704162</c:v>
              </c:pt>
              <c:pt idx="80">
                <c:v>-29.888776833820831</c:v>
              </c:pt>
              <c:pt idx="81">
                <c:v>-29.565700357787495</c:v>
              </c:pt>
              <c:pt idx="82">
                <c:v>-31.220525436837494</c:v>
              </c:pt>
              <c:pt idx="83">
                <c:v>-32.201267633870835</c:v>
              </c:pt>
              <c:pt idx="84">
                <c:v>-34.572118402037496</c:v>
              </c:pt>
              <c:pt idx="85">
                <c:v>-35.892350599620833</c:v>
              </c:pt>
              <c:pt idx="86">
                <c:v>-36.725395454987499</c:v>
              </c:pt>
              <c:pt idx="87">
                <c:v>-36.730572295937499</c:v>
              </c:pt>
              <c:pt idx="88">
                <c:v>-37.043380008787501</c:v>
              </c:pt>
              <c:pt idx="89">
                <c:v>-36.247597519670833</c:v>
              </c:pt>
              <c:pt idx="90">
                <c:v>-35.444426383787494</c:v>
              </c:pt>
              <c:pt idx="91">
                <c:v>-35.960941114204161</c:v>
              </c:pt>
              <c:pt idx="92">
                <c:v>-36.623053732287502</c:v>
              </c:pt>
              <c:pt idx="93">
                <c:v>-38.901062925637497</c:v>
              </c:pt>
              <c:pt idx="94">
                <c:v>-40.071574313104172</c:v>
              </c:pt>
              <c:pt idx="95">
                <c:v>-42.268823956804169</c:v>
              </c:pt>
              <c:pt idx="96">
                <c:v>-43.460008288954164</c:v>
              </c:pt>
              <c:pt idx="97">
                <c:v>-45.301697684004161</c:v>
              </c:pt>
              <c:pt idx="98">
                <c:v>-46.303977421487502</c:v>
              </c:pt>
              <c:pt idx="99">
                <c:v>-47.193141618154165</c:v>
              </c:pt>
              <c:pt idx="100">
                <c:v>-47.89378518525416</c:v>
              </c:pt>
              <c:pt idx="101">
                <c:v>-49.310930825420826</c:v>
              </c:pt>
              <c:pt idx="102">
                <c:v>-50.027864638004161</c:v>
              </c:pt>
              <c:pt idx="103">
                <c:v>-51.987220484670821</c:v>
              </c:pt>
              <c:pt idx="104">
                <c:v>-54.368376469670828</c:v>
              </c:pt>
              <c:pt idx="105">
                <c:v>-57.388661653087503</c:v>
              </c:pt>
              <c:pt idx="106">
                <c:v>-60.078456353637499</c:v>
              </c:pt>
              <c:pt idx="107">
                <c:v>-61.773982763837502</c:v>
              </c:pt>
              <c:pt idx="108">
                <c:v>-63.704899723170833</c:v>
              </c:pt>
              <c:pt idx="109">
                <c:v>-64.758605133487507</c:v>
              </c:pt>
              <c:pt idx="110">
                <c:v>-65.448650660804162</c:v>
              </c:pt>
              <c:pt idx="111">
                <c:v>-65.670978349737496</c:v>
              </c:pt>
              <c:pt idx="112">
                <c:v>-65.957685511070835</c:v>
              </c:pt>
              <c:pt idx="113">
                <c:v>-66.17802317615417</c:v>
              </c:pt>
              <c:pt idx="114">
                <c:v>-66.184866257920831</c:v>
              </c:pt>
              <c:pt idx="115">
                <c:v>-64.928742424470826</c:v>
              </c:pt>
              <c:pt idx="116">
                <c:v>-65.481358868387503</c:v>
              </c:pt>
              <c:pt idx="117">
                <c:v>-66.820873757854159</c:v>
              </c:pt>
              <c:pt idx="118">
                <c:v>-68.084757614154171</c:v>
              </c:pt>
              <c:pt idx="119">
                <c:v>-67.252075337720839</c:v>
              </c:pt>
              <c:pt idx="120">
                <c:v>-65.796376934404165</c:v>
              </c:pt>
              <c:pt idx="121">
                <c:v>-63.957753992687508</c:v>
              </c:pt>
              <c:pt idx="122">
                <c:v>-62.343863546520829</c:v>
              </c:pt>
              <c:pt idx="123">
                <c:v>-59.987492479637496</c:v>
              </c:pt>
              <c:pt idx="124">
                <c:v>-58.714727341820833</c:v>
              </c:pt>
              <c:pt idx="125">
                <c:v>-56.959686244804175</c:v>
              </c:pt>
              <c:pt idx="126">
                <c:v>-56.255727267304167</c:v>
              </c:pt>
              <c:pt idx="127">
                <c:v>-53.0551513995375</c:v>
              </c:pt>
              <c:pt idx="128">
                <c:v>-50.684638788487497</c:v>
              </c:pt>
              <c:pt idx="129">
                <c:v>-47.727719587120838</c:v>
              </c:pt>
              <c:pt idx="130">
                <c:v>-46.70264429692083</c:v>
              </c:pt>
              <c:pt idx="131">
                <c:v>-46.554121737104168</c:v>
              </c:pt>
              <c:pt idx="132">
                <c:v>-45.40375141525417</c:v>
              </c:pt>
              <c:pt idx="133">
                <c:v>-44.537570609770832</c:v>
              </c:pt>
              <c:pt idx="134">
                <c:v>-43.507502000737496</c:v>
              </c:pt>
              <c:pt idx="135">
                <c:v>-44.047154990637495</c:v>
              </c:pt>
              <c:pt idx="136">
                <c:v>-43.496569267754161</c:v>
              </c:pt>
              <c:pt idx="137">
                <c:v>-41.449049215987493</c:v>
              </c:pt>
              <c:pt idx="138">
                <c:v>-39.432090279020827</c:v>
              </c:pt>
              <c:pt idx="139">
                <c:v>-39.161794888954169</c:v>
              </c:pt>
              <c:pt idx="140">
                <c:v>-39.918615819020836</c:v>
              </c:pt>
              <c:pt idx="141">
                <c:v>-38.904063840470833</c:v>
              </c:pt>
              <c:pt idx="142">
                <c:v>-38.979264225804165</c:v>
              </c:pt>
              <c:pt idx="143">
                <c:v>-39.282981102754171</c:v>
              </c:pt>
              <c:pt idx="144">
                <c:v>-38.782489126437497</c:v>
              </c:pt>
              <c:pt idx="145">
                <c:v>-37.694448843554163</c:v>
              </c:pt>
              <c:pt idx="146">
                <c:v>-35.221073678337497</c:v>
              </c:pt>
              <c:pt idx="147">
                <c:v>-35.348094279454166</c:v>
              </c:pt>
              <c:pt idx="148">
                <c:v>-35.258752754291663</c:v>
              </c:pt>
              <c:pt idx="149">
                <c:v>-36.570269522312508</c:v>
              </c:pt>
              <c:pt idx="150">
                <c:v>-36.354964127450003</c:v>
              </c:pt>
              <c:pt idx="151">
                <c:v>-34.372666383733332</c:v>
              </c:pt>
              <c:pt idx="152">
                <c:v>-33.191836193216666</c:v>
              </c:pt>
              <c:pt idx="153">
                <c:v>-34.067735186233335</c:v>
              </c:pt>
              <c:pt idx="154">
                <c:v>-35.871302118449996</c:v>
              </c:pt>
              <c:pt idx="155">
                <c:v>-36.399787655466668</c:v>
              </c:pt>
              <c:pt idx="156">
                <c:v>-34.843363003783331</c:v>
              </c:pt>
              <c:pt idx="157">
                <c:v>-34.073193046083333</c:v>
              </c:pt>
              <c:pt idx="158">
                <c:v>-32.823662777316663</c:v>
              </c:pt>
              <c:pt idx="159">
                <c:v>-33.07523287155</c:v>
              </c:pt>
              <c:pt idx="160">
                <c:v>-32.570558462433333</c:v>
              </c:pt>
              <c:pt idx="161">
                <c:v>-32.745192968766673</c:v>
              </c:pt>
              <c:pt idx="162">
                <c:v>-32.080188164050007</c:v>
              </c:pt>
              <c:pt idx="163">
                <c:v>-30.994255316816666</c:v>
              </c:pt>
              <c:pt idx="164">
                <c:v>-29.6321954979</c:v>
              </c:pt>
              <c:pt idx="165">
                <c:v>-29.157584307516668</c:v>
              </c:pt>
            </c:numLit>
          </c:val>
          <c:smooth val="0"/>
        </c:ser>
        <c:ser>
          <c:idx val="1"/>
          <c:order val="1"/>
          <c:tx>
            <c:v>industria</c:v>
          </c:tx>
          <c:spPr>
            <a:ln w="25400">
              <a:solidFill>
                <a:schemeClr val="tx2"/>
              </a:solidFill>
              <a:prstDash val="solid"/>
            </a:ln>
          </c:spPr>
          <c:marker>
            <c:symbol val="none"/>
          </c:marker>
          <c:dLbls>
            <c:dLbl>
              <c:idx val="3"/>
              <c:layout>
                <c:manualLayout>
                  <c:x val="0.34264206432027328"/>
                  <c:y val="0.22652894194677278"/>
                </c:manualLayout>
              </c:layout>
              <c:tx>
                <c:rich>
                  <a:bodyPr/>
                  <a:lstStyle/>
                  <a:p>
                    <a:pPr>
                      <a:defRPr sz="700" b="1" i="0" u="none" strike="noStrike" baseline="0">
                        <a:solidFill>
                          <a:schemeClr val="tx1">
                            <a:lumMod val="50000"/>
                            <a:lumOff val="50000"/>
                          </a:schemeClr>
                        </a:solidFill>
                        <a:latin typeface="Arial"/>
                        <a:ea typeface="Arial"/>
                        <a:cs typeface="Arial"/>
                      </a:defRPr>
                    </a:pPr>
                    <a:r>
                      <a:rPr lang="pt-PT" baseline="0">
                        <a:solidFill>
                          <a:schemeClr val="tx1">
                            <a:lumMod val="50000"/>
                            <a:lumOff val="50000"/>
                          </a:schemeClr>
                        </a:solidFill>
                      </a:rPr>
                      <a:t>c</a:t>
                    </a:r>
                    <a:r>
                      <a:rPr lang="pt-PT">
                        <a:solidFill>
                          <a:schemeClr val="tx1">
                            <a:lumMod val="50000"/>
                            <a:lumOff val="50000"/>
                          </a:schemeClr>
                        </a:solidFill>
                      </a:rPr>
                      <a:t>onstrução</a:t>
                    </a:r>
                  </a:p>
                </c:rich>
              </c:tx>
              <c:spPr>
                <a:noFill/>
                <a:ln w="25400">
                  <a:noFill/>
                </a:ln>
              </c:spPr>
              <c:dLblPos val="r"/>
              <c:showLegendKey val="0"/>
              <c:showVal val="0"/>
              <c:showCatName val="0"/>
              <c:showSerName val="0"/>
              <c:showPercent val="0"/>
              <c:showBubbleSize val="0"/>
            </c:dLbl>
            <c:txPr>
              <a:bodyPr/>
              <a:lstStyle/>
              <a:p>
                <a:pPr>
                  <a:defRPr baseline="0">
                    <a:solidFill>
                      <a:schemeClr val="tx1">
                        <a:lumMod val="50000"/>
                        <a:lumOff val="50000"/>
                      </a:schemeClr>
                    </a:solidFill>
                  </a:defRPr>
                </a:pPr>
                <a:endParaRPr lang="pt-PT"/>
              </a:p>
            </c:txPr>
            <c:showLegendKey val="0"/>
            <c:showVal val="0"/>
            <c:showCatName val="0"/>
            <c:showSerName val="0"/>
            <c:showPercent val="0"/>
            <c:showBubbleSize val="0"/>
          </c:dLbls>
          <c:cat>
            <c:strLit>
              <c:ptCount val="179"/>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 </c:v>
              </c:pt>
              <c:pt idx="169">
                <c:v> </c:v>
              </c:pt>
              <c:pt idx="170">
                <c:v> </c:v>
              </c:pt>
              <c:pt idx="171">
                <c:v> </c:v>
              </c:pt>
              <c:pt idx="172">
                <c:v> </c:v>
              </c:pt>
              <c:pt idx="173">
                <c:v> </c:v>
              </c:pt>
              <c:pt idx="174">
                <c:v> </c:v>
              </c:pt>
              <c:pt idx="175">
                <c:v> </c:v>
              </c:pt>
              <c:pt idx="176">
                <c:v> </c:v>
              </c:pt>
              <c:pt idx="177">
                <c:v> </c:v>
              </c:pt>
              <c:pt idx="178">
                <c:v> </c:v>
              </c:pt>
            </c:strLit>
          </c:cat>
          <c:val>
            <c:numLit>
              <c:formatCode>0.0</c:formatCode>
              <c:ptCount val="166"/>
              <c:pt idx="0">
                <c:v>-10.643879355142944</c:v>
              </c:pt>
              <c:pt idx="1">
                <c:v>-11.580579929006193</c:v>
              </c:pt>
              <c:pt idx="2">
                <c:v>-13.569316985424997</c:v>
              </c:pt>
              <c:pt idx="3">
                <c:v>-15.267016350313886</c:v>
              </c:pt>
              <c:pt idx="4">
                <c:v>-15.705474090536107</c:v>
              </c:pt>
              <c:pt idx="5">
                <c:v>-13.72876117798055</c:v>
              </c:pt>
              <c:pt idx="6">
                <c:v>-11.020903318313884</c:v>
              </c:pt>
              <c:pt idx="7">
                <c:v>-9.0938539808694401</c:v>
              </c:pt>
              <c:pt idx="8">
                <c:v>-8.3144296068694405</c:v>
              </c:pt>
              <c:pt idx="9">
                <c:v>-8.6861192660916622</c:v>
              </c:pt>
              <c:pt idx="10">
                <c:v>-9.77455379698055</c:v>
              </c:pt>
              <c:pt idx="11">
                <c:v>-9.5607799299805496</c:v>
              </c:pt>
              <c:pt idx="12">
                <c:v>-8.1422505112027732</c:v>
              </c:pt>
              <c:pt idx="13">
                <c:v>-6.9307051733138847</c:v>
              </c:pt>
              <c:pt idx="14">
                <c:v>-6.9605702610916618</c:v>
              </c:pt>
              <c:pt idx="15">
                <c:v>-7.4002411854249956</c:v>
              </c:pt>
              <c:pt idx="16">
                <c:v>-6.6792755765361065</c:v>
              </c:pt>
              <c:pt idx="17">
                <c:v>-5.0823484616472188</c:v>
              </c:pt>
              <c:pt idx="18">
                <c:v>-3.5470947683138854</c:v>
              </c:pt>
              <c:pt idx="19">
                <c:v>-1.6986689955361085</c:v>
              </c:pt>
              <c:pt idx="20">
                <c:v>-2.2915195379805526</c:v>
              </c:pt>
              <c:pt idx="21">
                <c:v>-3.272336111424996</c:v>
              </c:pt>
              <c:pt idx="22">
                <c:v>-4.4912151696472176</c:v>
              </c:pt>
              <c:pt idx="23">
                <c:v>-5.5876365976472178</c:v>
              </c:pt>
              <c:pt idx="24">
                <c:v>-5.4302270506472183</c:v>
              </c:pt>
              <c:pt idx="25">
                <c:v>-6.7799020566472192</c:v>
              </c:pt>
              <c:pt idx="26">
                <c:v>-6.8828025516472175</c:v>
              </c:pt>
              <c:pt idx="27">
                <c:v>-6.1153648399805514</c:v>
              </c:pt>
              <c:pt idx="28">
                <c:v>-5.8642423106472181</c:v>
              </c:pt>
              <c:pt idx="29">
                <c:v>-6.290228596980552</c:v>
              </c:pt>
              <c:pt idx="30">
                <c:v>-8.7360751808694399</c:v>
              </c:pt>
              <c:pt idx="31">
                <c:v>-8.2096078532027743</c:v>
              </c:pt>
              <c:pt idx="32">
                <c:v>-6.8351575647583287</c:v>
              </c:pt>
              <c:pt idx="33">
                <c:v>-4.2028151596472174</c:v>
              </c:pt>
              <c:pt idx="34">
                <c:v>-3.2918462092027725</c:v>
              </c:pt>
              <c:pt idx="35">
                <c:v>-3.4223937289805506</c:v>
              </c:pt>
              <c:pt idx="36">
                <c:v>-4.238275970091661</c:v>
              </c:pt>
              <c:pt idx="37">
                <c:v>-4.6807995943138838</c:v>
              </c:pt>
              <c:pt idx="38">
                <c:v>-5.3873940904249951</c:v>
              </c:pt>
              <c:pt idx="39">
                <c:v>-6.0788557840916617</c:v>
              </c:pt>
              <c:pt idx="40">
                <c:v>-6.4474195945361075</c:v>
              </c:pt>
              <c:pt idx="41">
                <c:v>-5.29462190675833</c:v>
              </c:pt>
              <c:pt idx="42">
                <c:v>-3.3759948089805523</c:v>
              </c:pt>
              <c:pt idx="43">
                <c:v>-2.2899268296472188</c:v>
              </c:pt>
              <c:pt idx="44">
                <c:v>-1.4115074164249968</c:v>
              </c:pt>
              <c:pt idx="45">
                <c:v>-2.1413009485361072</c:v>
              </c:pt>
              <c:pt idx="46">
                <c:v>-0.96094181698055225</c:v>
              </c:pt>
              <c:pt idx="47">
                <c:v>-1.1991800278694404</c:v>
              </c:pt>
              <c:pt idx="48">
                <c:v>8.4606822352781094E-2</c:v>
              </c:pt>
              <c:pt idx="49">
                <c:v>0.80135043413055884</c:v>
              </c:pt>
              <c:pt idx="50">
                <c:v>2.2271258810194472</c:v>
              </c:pt>
              <c:pt idx="51">
                <c:v>2.6420009200194472</c:v>
              </c:pt>
              <c:pt idx="52">
                <c:v>2.5230357834638917</c:v>
              </c:pt>
              <c:pt idx="53">
                <c:v>2.7424394271305581</c:v>
              </c:pt>
              <c:pt idx="54">
                <c:v>2.0441344034638917</c:v>
              </c:pt>
              <c:pt idx="55">
                <c:v>1.9013532525750028</c:v>
              </c:pt>
              <c:pt idx="56">
                <c:v>2.2076022823527803</c:v>
              </c:pt>
              <c:pt idx="57">
                <c:v>2.5876045544638919</c:v>
              </c:pt>
              <c:pt idx="58">
                <c:v>3.320366128575003</c:v>
              </c:pt>
              <c:pt idx="59">
                <c:v>3.2331663009083358</c:v>
              </c:pt>
              <c:pt idx="60">
                <c:v>3.6693035774638916</c:v>
              </c:pt>
              <c:pt idx="61">
                <c:v>3.1558501482416692</c:v>
              </c:pt>
              <c:pt idx="62">
                <c:v>2.2530017727972251</c:v>
              </c:pt>
              <c:pt idx="63">
                <c:v>0.90681652057500239</c:v>
              </c:pt>
              <c:pt idx="64">
                <c:v>-1.9686886757583304</c:v>
              </c:pt>
              <c:pt idx="65">
                <c:v>-4.1240640795361072</c:v>
              </c:pt>
              <c:pt idx="66">
                <c:v>-4.8913850547583291</c:v>
              </c:pt>
              <c:pt idx="67">
                <c:v>-3.388408330091663</c:v>
              </c:pt>
              <c:pt idx="68">
                <c:v>-4.3905519239805519</c:v>
              </c:pt>
              <c:pt idx="69">
                <c:v>-9.6357893652027737</c:v>
              </c:pt>
              <c:pt idx="70">
                <c:v>-16.550337180536108</c:v>
              </c:pt>
              <c:pt idx="71">
                <c:v>-23.305129478202776</c:v>
              </c:pt>
              <c:pt idx="72">
                <c:v>-27.084198227091665</c:v>
              </c:pt>
              <c:pt idx="73">
                <c:v>-30.406109548647219</c:v>
              </c:pt>
              <c:pt idx="74">
                <c:v>-29.401866474202773</c:v>
              </c:pt>
              <c:pt idx="75">
                <c:v>-30.088630162202772</c:v>
              </c:pt>
              <c:pt idx="76">
                <c:v>-28.097743792539813</c:v>
              </c:pt>
              <c:pt idx="77">
                <c:v>-27.713776173543518</c:v>
              </c:pt>
              <c:pt idx="78">
                <c:v>-24.367032919280557</c:v>
              </c:pt>
              <c:pt idx="79">
                <c:v>-21.498846864180553</c:v>
              </c:pt>
              <c:pt idx="80">
                <c:v>-17.239096404413889</c:v>
              </c:pt>
              <c:pt idx="81">
                <c:v>-14.629910387458333</c:v>
              </c:pt>
              <c:pt idx="82">
                <c:v>-13.02475821821389</c:v>
              </c:pt>
              <c:pt idx="83">
                <c:v>-13.757710047858334</c:v>
              </c:pt>
              <c:pt idx="84">
                <c:v>-13.393350131502778</c:v>
              </c:pt>
              <c:pt idx="85">
                <c:v>-13.157932500002779</c:v>
              </c:pt>
              <c:pt idx="86">
                <c:v>-12.183238656869447</c:v>
              </c:pt>
              <c:pt idx="87">
                <c:v>-11.272562026569446</c:v>
              </c:pt>
              <c:pt idx="88">
                <c:v>-11.217724787769447</c:v>
              </c:pt>
              <c:pt idx="89">
                <c:v>-11.488274061369445</c:v>
              </c:pt>
              <c:pt idx="90">
                <c:v>-10.915149431336113</c:v>
              </c:pt>
              <c:pt idx="91">
                <c:v>-9.3907161529583352</c:v>
              </c:pt>
              <c:pt idx="92">
                <c:v>-6.8397642381361115</c:v>
              </c:pt>
              <c:pt idx="93">
                <c:v>-6.8871201605027785</c:v>
              </c:pt>
              <c:pt idx="94">
                <c:v>-6.7934039413361118</c:v>
              </c:pt>
              <c:pt idx="95">
                <c:v>-8.4538399109583349</c:v>
              </c:pt>
              <c:pt idx="96">
                <c:v>-7.9541054210027786</c:v>
              </c:pt>
              <c:pt idx="97">
                <c:v>-7.7954090186583338</c:v>
              </c:pt>
              <c:pt idx="98">
                <c:v>-8.4907052723250018</c:v>
              </c:pt>
              <c:pt idx="99">
                <c:v>-9.2988151101138907</c:v>
              </c:pt>
              <c:pt idx="100">
                <c:v>-11.637718546758336</c:v>
              </c:pt>
              <c:pt idx="101">
                <c:v>-12.909089337391668</c:v>
              </c:pt>
              <c:pt idx="102">
                <c:v>-12.153965860302778</c:v>
              </c:pt>
              <c:pt idx="103">
                <c:v>-12.603539246224999</c:v>
              </c:pt>
              <c:pt idx="104">
                <c:v>-13.855253027191665</c:v>
              </c:pt>
              <c:pt idx="105">
                <c:v>-16.280643842047223</c:v>
              </c:pt>
              <c:pt idx="106">
                <c:v>-17.277844839136112</c:v>
              </c:pt>
              <c:pt idx="107">
                <c:v>-18.055548759591669</c:v>
              </c:pt>
              <c:pt idx="108">
                <c:v>-19.567463078936115</c:v>
              </c:pt>
              <c:pt idx="109">
                <c:v>-20.187002995247223</c:v>
              </c:pt>
              <c:pt idx="110">
                <c:v>-19.217562699658334</c:v>
              </c:pt>
              <c:pt idx="111">
                <c:v>-18.408797350736112</c:v>
              </c:pt>
              <c:pt idx="112">
                <c:v>-18.711178032847226</c:v>
              </c:pt>
              <c:pt idx="113">
                <c:v>-18.437326203158335</c:v>
              </c:pt>
              <c:pt idx="114">
                <c:v>-18.602057870347224</c:v>
              </c:pt>
              <c:pt idx="115">
                <c:v>-16.305323351658338</c:v>
              </c:pt>
              <c:pt idx="116">
                <c:v>-16.117661740002777</c:v>
              </c:pt>
              <c:pt idx="117">
                <c:v>-16.402259550858336</c:v>
              </c:pt>
              <c:pt idx="118">
                <c:v>-18.172370983313886</c:v>
              </c:pt>
              <c:pt idx="119">
                <c:v>-17.844771069669445</c:v>
              </c:pt>
              <c:pt idx="120">
                <c:v>-17.590367190725001</c:v>
              </c:pt>
              <c:pt idx="121">
                <c:v>-16.833593878513891</c:v>
              </c:pt>
              <c:pt idx="122">
                <c:v>-16.605434398613891</c:v>
              </c:pt>
              <c:pt idx="123">
                <c:v>-16.083165476836111</c:v>
              </c:pt>
              <c:pt idx="124">
                <c:v>-15.261536553747222</c:v>
              </c:pt>
              <c:pt idx="125">
                <c:v>-14.959418205247223</c:v>
              </c:pt>
              <c:pt idx="126">
                <c:v>-13.820531426358334</c:v>
              </c:pt>
              <c:pt idx="127">
                <c:v>-11.969541898136113</c:v>
              </c:pt>
              <c:pt idx="128">
                <c:v>-9.9835894476472244</c:v>
              </c:pt>
              <c:pt idx="129">
                <c:v>-8.9376231434583335</c:v>
              </c:pt>
              <c:pt idx="130">
                <c:v>-8.6113144063250004</c:v>
              </c:pt>
              <c:pt idx="131">
                <c:v>-7.7581350274249994</c:v>
              </c:pt>
              <c:pt idx="132">
                <c:v>-6.4171400165361119</c:v>
              </c:pt>
              <c:pt idx="133">
                <c:v>-6.2756041809472229</c:v>
              </c:pt>
              <c:pt idx="134">
                <c:v>-6.0586685351583336</c:v>
              </c:pt>
              <c:pt idx="135">
                <c:v>-5.8614491511138906</c:v>
              </c:pt>
              <c:pt idx="136">
                <c:v>-5.6462257921027783</c:v>
              </c:pt>
              <c:pt idx="137">
                <c:v>-6.3920740448027784</c:v>
              </c:pt>
              <c:pt idx="138">
                <c:v>-6.3062119702805566</c:v>
              </c:pt>
              <c:pt idx="139">
                <c:v>-5.2407436890138897</c:v>
              </c:pt>
              <c:pt idx="140">
                <c:v>-3.9854584001694451</c:v>
              </c:pt>
              <c:pt idx="141">
                <c:v>-3.7071407361250004</c:v>
              </c:pt>
              <c:pt idx="142">
                <c:v>-3.780535903869445</c:v>
              </c:pt>
              <c:pt idx="143">
                <c:v>-3.6588906067916671</c:v>
              </c:pt>
              <c:pt idx="144">
                <c:v>-3.742568123291667</c:v>
              </c:pt>
              <c:pt idx="145">
                <c:v>-3.697115640991667</c:v>
              </c:pt>
              <c:pt idx="146">
                <c:v>-3.1717931176138894</c:v>
              </c:pt>
              <c:pt idx="147">
                <c:v>-1.7479008228027781</c:v>
              </c:pt>
              <c:pt idx="148">
                <c:v>-0.58938020588333362</c:v>
              </c:pt>
              <c:pt idx="149">
                <c:v>-0.37679278176388892</c:v>
              </c:pt>
              <c:pt idx="150">
                <c:v>-0.10611897901111104</c:v>
              </c:pt>
              <c:pt idx="151">
                <c:v>-0.19340871528888873</c:v>
              </c:pt>
              <c:pt idx="152">
                <c:v>-0.10269202406666651</c:v>
              </c:pt>
              <c:pt idx="153">
                <c:v>-0.86863819789999985</c:v>
              </c:pt>
              <c:pt idx="154">
                <c:v>-1.4138489928111111</c:v>
              </c:pt>
              <c:pt idx="155">
                <c:v>-1.7766430898444441</c:v>
              </c:pt>
              <c:pt idx="156">
                <c:v>-1.1747457713111111</c:v>
              </c:pt>
              <c:pt idx="157">
                <c:v>-0.87600675886666668</c:v>
              </c:pt>
              <c:pt idx="158">
                <c:v>-1.0917661205444444</c:v>
              </c:pt>
              <c:pt idx="159">
                <c:v>-1.8072660749111111</c:v>
              </c:pt>
              <c:pt idx="160">
                <c:v>-2.0767208458444446</c:v>
              </c:pt>
              <c:pt idx="161">
                <c:v>-1.5095743140777778</c:v>
              </c:pt>
              <c:pt idx="162">
                <c:v>-1.2692790975333332</c:v>
              </c:pt>
              <c:pt idx="163">
                <c:v>-1.1097047986555557</c:v>
              </c:pt>
              <c:pt idx="164">
                <c:v>-1.061582607988889</c:v>
              </c:pt>
              <c:pt idx="165">
                <c:v>-0.43091576162222234</c:v>
              </c:pt>
            </c:numLit>
          </c:val>
          <c:smooth val="0"/>
        </c:ser>
        <c:ser>
          <c:idx val="2"/>
          <c:order val="2"/>
          <c:tx>
            <c:v>comercio</c:v>
          </c:tx>
          <c:spPr>
            <a:ln w="38100">
              <a:solidFill>
                <a:schemeClr val="accent2"/>
              </a:solidFill>
              <a:prstDash val="solid"/>
            </a:ln>
          </c:spPr>
          <c:marker>
            <c:symbol val="none"/>
          </c:marker>
          <c:dLbls>
            <c:dLbl>
              <c:idx val="21"/>
              <c:layout>
                <c:manualLayout>
                  <c:x val="0.44162856149005469"/>
                  <c:y val="2.6754720176107018E-4"/>
                </c:manualLayout>
              </c:layout>
              <c:tx>
                <c:rich>
                  <a:bodyPr/>
                  <a:lstStyle/>
                  <a:p>
                    <a:pPr>
                      <a:defRPr sz="700" b="1" i="0" u="none" strike="noStrike" baseline="0">
                        <a:solidFill>
                          <a:schemeClr val="accent2"/>
                        </a:solidFill>
                        <a:latin typeface="Arial"/>
                        <a:ea typeface="Arial"/>
                        <a:cs typeface="Arial"/>
                      </a:defRPr>
                    </a:pPr>
                    <a:r>
                      <a:rPr lang="pt-PT" baseline="0">
                        <a:solidFill>
                          <a:schemeClr val="accent2"/>
                        </a:solidFill>
                      </a:rPr>
                      <a:t>c</a:t>
                    </a:r>
                    <a:r>
                      <a:rPr lang="pt-PT">
                        <a:solidFill>
                          <a:schemeClr val="accent2"/>
                        </a:solidFill>
                      </a:rPr>
                      <a:t>omércio </a:t>
                    </a:r>
                  </a:p>
                </c:rich>
              </c:tx>
              <c:spPr>
                <a:noFill/>
                <a:ln w="25400">
                  <a:noFill/>
                </a:ln>
              </c:spPr>
              <c:dLblPos val="r"/>
              <c:showLegendKey val="0"/>
              <c:showVal val="0"/>
              <c:showCatName val="0"/>
              <c:showSerName val="0"/>
              <c:showPercent val="0"/>
              <c:showBubbleSize val="0"/>
            </c:dLbl>
            <c:txPr>
              <a:bodyPr/>
              <a:lstStyle/>
              <a:p>
                <a:pPr>
                  <a:defRPr baseline="0">
                    <a:solidFill>
                      <a:schemeClr val="accent2"/>
                    </a:solidFill>
                  </a:defRPr>
                </a:pPr>
                <a:endParaRPr lang="pt-PT"/>
              </a:p>
            </c:txPr>
            <c:showLegendKey val="0"/>
            <c:showVal val="0"/>
            <c:showCatName val="0"/>
            <c:showSerName val="0"/>
            <c:showPercent val="0"/>
            <c:showBubbleSize val="0"/>
          </c:dLbls>
          <c:cat>
            <c:strLit>
              <c:ptCount val="179"/>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 </c:v>
              </c:pt>
              <c:pt idx="169">
                <c:v> </c:v>
              </c:pt>
              <c:pt idx="170">
                <c:v> </c:v>
              </c:pt>
              <c:pt idx="171">
                <c:v> </c:v>
              </c:pt>
              <c:pt idx="172">
                <c:v> </c:v>
              </c:pt>
              <c:pt idx="173">
                <c:v> </c:v>
              </c:pt>
              <c:pt idx="174">
                <c:v> </c:v>
              </c:pt>
              <c:pt idx="175">
                <c:v> </c:v>
              </c:pt>
              <c:pt idx="176">
                <c:v> </c:v>
              </c:pt>
              <c:pt idx="177">
                <c:v> </c:v>
              </c:pt>
              <c:pt idx="178">
                <c:v> </c:v>
              </c:pt>
            </c:strLit>
          </c:cat>
          <c:val>
            <c:numLit>
              <c:formatCode>0.0</c:formatCode>
              <c:ptCount val="166"/>
              <c:pt idx="0">
                <c:v>-12.834411555274144</c:v>
              </c:pt>
              <c:pt idx="1">
                <c:v>-11.553486117026281</c:v>
              </c:pt>
              <c:pt idx="2">
                <c:v>-12.005745372556197</c:v>
              </c:pt>
              <c:pt idx="3">
                <c:v>-12.075785616197223</c:v>
              </c:pt>
              <c:pt idx="4">
                <c:v>-13.17773402908611</c:v>
              </c:pt>
              <c:pt idx="5">
                <c:v>-12.799498565975</c:v>
              </c:pt>
              <c:pt idx="6">
                <c:v>-12.273074775641668</c:v>
              </c:pt>
              <c:pt idx="7">
                <c:v>-9.6702061386416673</c:v>
              </c:pt>
              <c:pt idx="8">
                <c:v>-7.548566413863889</c:v>
              </c:pt>
              <c:pt idx="9">
                <c:v>-5.6286262600861114</c:v>
              </c:pt>
              <c:pt idx="10">
                <c:v>-4.9446056489750001</c:v>
              </c:pt>
              <c:pt idx="11">
                <c:v>-4.522772902641667</c:v>
              </c:pt>
              <c:pt idx="12">
                <c:v>-4.2533531439750005</c:v>
              </c:pt>
              <c:pt idx="13">
                <c:v>-5.6677257420861116</c:v>
              </c:pt>
              <c:pt idx="14">
                <c:v>-7.490520633308333</c:v>
              </c:pt>
              <c:pt idx="15">
                <c:v>-8.2626899131972227</c:v>
              </c:pt>
              <c:pt idx="16">
                <c:v>-4.9789511588638886</c:v>
              </c:pt>
              <c:pt idx="17">
                <c:v>-2.4117693923083343</c:v>
              </c:pt>
              <c:pt idx="18">
                <c:v>-0.1313170458638889</c:v>
              </c:pt>
              <c:pt idx="19">
                <c:v>-1.3367399818638892</c:v>
              </c:pt>
              <c:pt idx="20">
                <c:v>-1.3852476784194445</c:v>
              </c:pt>
              <c:pt idx="21">
                <c:v>-2.8516675221972227</c:v>
              </c:pt>
              <c:pt idx="22">
                <c:v>-3.7568602080861115</c:v>
              </c:pt>
              <c:pt idx="23">
                <c:v>-4.3563642973083345</c:v>
              </c:pt>
              <c:pt idx="24">
                <c:v>-4.7071241745305556</c:v>
              </c:pt>
              <c:pt idx="25">
                <c:v>-5.1838586195305547</c:v>
              </c:pt>
              <c:pt idx="26">
                <c:v>-5.0118362903083336</c:v>
              </c:pt>
              <c:pt idx="27">
                <c:v>-5.5801089088638882</c:v>
              </c:pt>
              <c:pt idx="28">
                <c:v>-5.0995108493083334</c:v>
              </c:pt>
              <c:pt idx="29">
                <c:v>-6.3236623255305551</c:v>
              </c:pt>
              <c:pt idx="30">
                <c:v>-7.5852549941972214</c:v>
              </c:pt>
              <c:pt idx="31">
                <c:v>-9.7884529159750002</c:v>
              </c:pt>
              <c:pt idx="32">
                <c:v>-10.689378355641665</c:v>
              </c:pt>
              <c:pt idx="33">
                <c:v>-11.346688212419444</c:v>
              </c:pt>
              <c:pt idx="34">
                <c:v>-11.230117334752777</c:v>
              </c:pt>
              <c:pt idx="35">
                <c:v>-8.8729155538638889</c:v>
              </c:pt>
              <c:pt idx="36">
                <c:v>-6.7295426937527774</c:v>
              </c:pt>
              <c:pt idx="37">
                <c:v>-5.2013381298638883</c:v>
              </c:pt>
              <c:pt idx="38">
                <c:v>-7.6786699950861106</c:v>
              </c:pt>
              <c:pt idx="39">
                <c:v>-7.6255940967527778</c:v>
              </c:pt>
              <c:pt idx="40">
                <c:v>-9.2196366266416678</c:v>
              </c:pt>
              <c:pt idx="41">
                <c:v>-7.2633226296416664</c:v>
              </c:pt>
              <c:pt idx="42">
                <c:v>-7.3130910254194452</c:v>
              </c:pt>
              <c:pt idx="43">
                <c:v>-6.6204902708638897</c:v>
              </c:pt>
              <c:pt idx="44">
                <c:v>-6.277399792752778</c:v>
              </c:pt>
              <c:pt idx="45">
                <c:v>-4.3076182261972216</c:v>
              </c:pt>
              <c:pt idx="46">
                <c:v>-2.9082781095305563</c:v>
              </c:pt>
              <c:pt idx="47">
                <c:v>-3.0728263519750008</c:v>
              </c:pt>
              <c:pt idx="48">
                <c:v>-4.3537977757527786</c:v>
              </c:pt>
              <c:pt idx="49">
                <c:v>-3.7148980999750001</c:v>
              </c:pt>
              <c:pt idx="50">
                <c:v>-3.720080955197222</c:v>
              </c:pt>
              <c:pt idx="51">
                <c:v>-3.5698245421972223</c:v>
              </c:pt>
              <c:pt idx="52">
                <c:v>-3.4475816066416667</c:v>
              </c:pt>
              <c:pt idx="53">
                <c:v>-2.6042803958638889</c:v>
              </c:pt>
              <c:pt idx="54">
                <c:v>-2.864081451752778</c:v>
              </c:pt>
              <c:pt idx="55">
                <c:v>-3.4294883860861116</c:v>
              </c:pt>
              <c:pt idx="56">
                <c:v>-4.2016517516416672</c:v>
              </c:pt>
              <c:pt idx="57">
                <c:v>-3.9485033900861115</c:v>
              </c:pt>
              <c:pt idx="58">
                <c:v>-3.4726213959750001</c:v>
              </c:pt>
              <c:pt idx="59">
                <c:v>-2.566333125086111</c:v>
              </c:pt>
              <c:pt idx="60">
                <c:v>-2.109842551086111</c:v>
              </c:pt>
              <c:pt idx="61">
                <c:v>-2.0762515834194448</c:v>
              </c:pt>
              <c:pt idx="62">
                <c:v>-1.951262170752778</c:v>
              </c:pt>
              <c:pt idx="63">
                <c:v>-2.9105124463083336</c:v>
              </c:pt>
              <c:pt idx="64">
                <c:v>-4.2124175469749998</c:v>
              </c:pt>
              <c:pt idx="65">
                <c:v>-7.4435290643083336</c:v>
              </c:pt>
              <c:pt idx="66">
                <c:v>-9.8119974557527794</c:v>
              </c:pt>
              <c:pt idx="67">
                <c:v>-11.233457632530557</c:v>
              </c:pt>
              <c:pt idx="68">
                <c:v>-11.523878871197224</c:v>
              </c:pt>
              <c:pt idx="69">
                <c:v>-12.615166033752779</c:v>
              </c:pt>
              <c:pt idx="70">
                <c:v>-14.777630332975001</c:v>
              </c:pt>
              <c:pt idx="71">
                <c:v>-17.388141696974998</c:v>
              </c:pt>
              <c:pt idx="72">
                <c:v>-18.030947275197221</c:v>
              </c:pt>
              <c:pt idx="73">
                <c:v>-19.881921428308335</c:v>
              </c:pt>
              <c:pt idx="74">
                <c:v>-20.350847123197223</c:v>
              </c:pt>
              <c:pt idx="75">
                <c:v>-21.443359201752781</c:v>
              </c:pt>
              <c:pt idx="76">
                <c:v>-20.025912109337963</c:v>
              </c:pt>
              <c:pt idx="77">
                <c:v>-17.799673814623148</c:v>
              </c:pt>
              <c:pt idx="78">
                <c:v>-14.906795216663888</c:v>
              </c:pt>
              <c:pt idx="79">
                <c:v>-12.483196166174999</c:v>
              </c:pt>
              <c:pt idx="80">
                <c:v>-9.9289260917305544</c:v>
              </c:pt>
              <c:pt idx="81">
                <c:v>-7.6846317237083346</c:v>
              </c:pt>
              <c:pt idx="82">
                <c:v>-6.4226720636083341</c:v>
              </c:pt>
              <c:pt idx="83">
                <c:v>-5.8549371984194449</c:v>
              </c:pt>
              <c:pt idx="84">
                <c:v>-5.8660126343972223</c:v>
              </c:pt>
              <c:pt idx="85">
                <c:v>-4.4991968615083335</c:v>
              </c:pt>
              <c:pt idx="86">
                <c:v>-4.0510618498972226</c:v>
              </c:pt>
              <c:pt idx="87">
                <c:v>-2.6647990670194446</c:v>
              </c:pt>
              <c:pt idx="88">
                <c:v>-2.6156765034750005</c:v>
              </c:pt>
              <c:pt idx="89">
                <c:v>-2.5163266286083337</c:v>
              </c:pt>
              <c:pt idx="90">
                <c:v>-3.5968732407194444</c:v>
              </c:pt>
              <c:pt idx="91">
                <c:v>-4.2728115224861112</c:v>
              </c:pt>
              <c:pt idx="92">
                <c:v>-5.6358851467083335</c:v>
              </c:pt>
              <c:pt idx="93">
                <c:v>-6.7563947148861123</c:v>
              </c:pt>
              <c:pt idx="94">
                <c:v>-7.4609039694305563</c:v>
              </c:pt>
              <c:pt idx="95">
                <c:v>-7.8424959122527786</c:v>
              </c:pt>
              <c:pt idx="96">
                <c:v>-7.1430250058749998</c:v>
              </c:pt>
              <c:pt idx="97">
                <c:v>-7.4308607417638877</c:v>
              </c:pt>
              <c:pt idx="98">
                <c:v>-8.6120845658638885</c:v>
              </c:pt>
              <c:pt idx="99">
                <c:v>-12.062921488963887</c:v>
              </c:pt>
              <c:pt idx="100">
                <c:v>-15.057781314741668</c:v>
              </c:pt>
              <c:pt idx="101">
                <c:v>-16.717723643097226</c:v>
              </c:pt>
              <c:pt idx="102">
                <c:v>-18.222909539397222</c:v>
              </c:pt>
              <c:pt idx="103">
                <c:v>-18.616552467730557</c:v>
              </c:pt>
              <c:pt idx="104">
                <c:v>-19.352326724630554</c:v>
              </c:pt>
              <c:pt idx="105">
                <c:v>-19.083054035941668</c:v>
              </c:pt>
              <c:pt idx="106">
                <c:v>-20.808185545130556</c:v>
              </c:pt>
              <c:pt idx="107">
                <c:v>-22.002079856241668</c:v>
              </c:pt>
              <c:pt idx="108">
                <c:v>-22.290612846841668</c:v>
              </c:pt>
              <c:pt idx="109">
                <c:v>-21.22751659304167</c:v>
              </c:pt>
              <c:pt idx="110">
                <c:v>-20.389666320986112</c:v>
              </c:pt>
              <c:pt idx="111">
                <c:v>-19.696579765597221</c:v>
              </c:pt>
              <c:pt idx="112">
                <c:v>-20.414741937386111</c:v>
              </c:pt>
              <c:pt idx="113">
                <c:v>-20.165613871575001</c:v>
              </c:pt>
              <c:pt idx="114">
                <c:v>-20.391220368797221</c:v>
              </c:pt>
              <c:pt idx="115">
                <c:v>-19.730646610641667</c:v>
              </c:pt>
              <c:pt idx="116">
                <c:v>-20.446793041186112</c:v>
              </c:pt>
              <c:pt idx="117">
                <c:v>-20.894511136475</c:v>
              </c:pt>
              <c:pt idx="118">
                <c:v>-20.061795734230557</c:v>
              </c:pt>
              <c:pt idx="119">
                <c:v>-19.362799519075001</c:v>
              </c:pt>
              <c:pt idx="120">
                <c:v>-19.032020496752779</c:v>
              </c:pt>
              <c:pt idx="121">
                <c:v>-18.540320746697223</c:v>
              </c:pt>
              <c:pt idx="122">
                <c:v>-17.308850465386111</c:v>
              </c:pt>
              <c:pt idx="123">
                <c:v>-15.832652199897224</c:v>
              </c:pt>
              <c:pt idx="124">
                <c:v>-15.013251953519445</c:v>
              </c:pt>
              <c:pt idx="125">
                <c:v>-14.19445937305278</c:v>
              </c:pt>
              <c:pt idx="126">
                <c:v>-12.861469276075001</c:v>
              </c:pt>
              <c:pt idx="127">
                <c:v>-11.491591173763888</c:v>
              </c:pt>
              <c:pt idx="128">
                <c:v>-9.4267615053083347</c:v>
              </c:pt>
              <c:pt idx="129">
                <c:v>-7.580368298152778</c:v>
              </c:pt>
              <c:pt idx="130">
                <c:v>-5.4003420574527787</c:v>
              </c:pt>
              <c:pt idx="131">
                <c:v>-3.6165939753305558</c:v>
              </c:pt>
              <c:pt idx="132">
                <c:v>-2.9460077205638893</c:v>
              </c:pt>
              <c:pt idx="133">
                <c:v>-1.9029869297194446</c:v>
              </c:pt>
              <c:pt idx="134">
                <c:v>-1.4023309788416671</c:v>
              </c:pt>
              <c:pt idx="135">
                <c:v>-0.70060604557500039</c:v>
              </c:pt>
              <c:pt idx="136">
                <c:v>-0.80024565320833385</c:v>
              </c:pt>
              <c:pt idx="137">
                <c:v>-1.0484476057527781</c:v>
              </c:pt>
              <c:pt idx="138">
                <c:v>-1.2446544807972224</c:v>
              </c:pt>
              <c:pt idx="139">
                <c:v>-1.5847239706972225</c:v>
              </c:pt>
              <c:pt idx="140">
                <c:v>-1.6531773584194449</c:v>
              </c:pt>
              <c:pt idx="141">
                <c:v>-1.1087600595750005</c:v>
              </c:pt>
              <c:pt idx="142">
                <c:v>-0.94889547777500038</c:v>
              </c:pt>
              <c:pt idx="143">
                <c:v>-1.3473069335972225</c:v>
              </c:pt>
              <c:pt idx="144">
                <c:v>-0.98694572455277807</c:v>
              </c:pt>
              <c:pt idx="145">
                <c:v>-0.91988203605277807</c:v>
              </c:pt>
              <c:pt idx="146">
                <c:v>0.18653917296944411</c:v>
              </c:pt>
              <c:pt idx="147">
                <c:v>4.1398451180555206E-2</c:v>
              </c:pt>
              <c:pt idx="148">
                <c:v>0.93433422011296285</c:v>
              </c:pt>
              <c:pt idx="149">
                <c:v>0.99298515864537018</c:v>
              </c:pt>
              <c:pt idx="150">
                <c:v>1.3099548704555553</c:v>
              </c:pt>
              <c:pt idx="151">
                <c:v>1.3328277663555552</c:v>
              </c:pt>
              <c:pt idx="152">
                <c:v>1.5183312043555552</c:v>
              </c:pt>
              <c:pt idx="153">
                <c:v>1.2557149571666666</c:v>
              </c:pt>
              <c:pt idx="154">
                <c:v>0.52667244098888877</c:v>
              </c:pt>
              <c:pt idx="155">
                <c:v>0.38379489531111105</c:v>
              </c:pt>
              <c:pt idx="156">
                <c:v>-0.30764528276666669</c:v>
              </c:pt>
              <c:pt idx="157">
                <c:v>-0.21301830933333329</c:v>
              </c:pt>
              <c:pt idx="158">
                <c:v>-0.50857276448888888</c:v>
              </c:pt>
              <c:pt idx="159">
                <c:v>0.69964303446666654</c:v>
              </c:pt>
              <c:pt idx="160">
                <c:v>1.7722335223999999</c:v>
              </c:pt>
              <c:pt idx="161">
                <c:v>3.4020633576333332</c:v>
              </c:pt>
              <c:pt idx="162">
                <c:v>5.0064920025333342</c:v>
              </c:pt>
              <c:pt idx="163">
                <c:v>6.4021945862222225</c:v>
              </c:pt>
              <c:pt idx="164">
                <c:v>6.9199882443444451</c:v>
              </c:pt>
              <c:pt idx="165">
                <c:v>6.7846826247444438</c:v>
              </c:pt>
            </c:numLit>
          </c:val>
          <c:smooth val="0"/>
        </c:ser>
        <c:ser>
          <c:idx val="3"/>
          <c:order val="3"/>
          <c:tx>
            <c:v>servicos</c:v>
          </c:tx>
          <c:spPr>
            <a:ln w="25400">
              <a:solidFill>
                <a:srgbClr val="333333"/>
              </a:solidFill>
              <a:prstDash val="solid"/>
            </a:ln>
          </c:spPr>
          <c:marker>
            <c:symbol val="none"/>
          </c:marker>
          <c:dLbls>
            <c:dLbl>
              <c:idx val="20"/>
              <c:layout>
                <c:manualLayout>
                  <c:x val="0.47757265281598837"/>
                  <c:y val="0.24599046086981277"/>
                </c:manualLayout>
              </c:layout>
              <c:tx>
                <c:rich>
                  <a:bodyPr/>
                  <a:lstStyle/>
                  <a:p>
                    <a:pPr>
                      <a:defRPr sz="800" b="0" i="0" u="none" strike="noStrike" baseline="0">
                        <a:solidFill>
                          <a:srgbClr val="000000"/>
                        </a:solidFill>
                        <a:latin typeface="Arial"/>
                        <a:ea typeface="Arial"/>
                        <a:cs typeface="Arial"/>
                      </a:defRPr>
                    </a:pPr>
                    <a:r>
                      <a:rPr lang="pt-PT" sz="700" b="1" i="0" u="none" strike="noStrike" baseline="0">
                        <a:solidFill>
                          <a:srgbClr val="000000"/>
                        </a:solidFill>
                        <a:latin typeface="Arial"/>
                        <a:cs typeface="Arial"/>
                      </a:rPr>
                      <a:t>serviços</a:t>
                    </a:r>
                    <a:r>
                      <a:rPr lang="pt-PT" sz="800" b="1" i="0" u="none" strike="noStrike" baseline="0">
                        <a:solidFill>
                          <a:srgbClr val="000000"/>
                        </a:solidFill>
                        <a:latin typeface="Arial"/>
                        <a:cs typeface="Arial"/>
                      </a:rPr>
                      <a:t> </a:t>
                    </a:r>
                    <a:r>
                      <a:rPr lang="pt-PT" sz="600" b="0" i="0" u="none" strike="noStrike" baseline="30000">
                        <a:solidFill>
                          <a:srgbClr val="000000"/>
                        </a:solidFill>
                        <a:latin typeface="Arial"/>
                        <a:cs typeface="Arial"/>
                      </a:rPr>
                      <a:t>(2)</a:t>
                    </a:r>
                  </a:p>
                </c:rich>
              </c:tx>
              <c:spPr>
                <a:noFill/>
                <a:ln w="25400">
                  <a:noFill/>
                </a:ln>
              </c:spPr>
              <c:dLblPos val="r"/>
              <c:showLegendKey val="0"/>
              <c:showVal val="0"/>
              <c:showCatName val="0"/>
              <c:showSerName val="0"/>
              <c:showPercent val="0"/>
              <c:showBubbleSize val="0"/>
            </c:dLbl>
            <c:showLegendKey val="0"/>
            <c:showVal val="0"/>
            <c:showCatName val="0"/>
            <c:showSerName val="0"/>
            <c:showPercent val="0"/>
            <c:showBubbleSize val="0"/>
          </c:dLbls>
          <c:cat>
            <c:strLit>
              <c:ptCount val="179"/>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 </c:v>
              </c:pt>
              <c:pt idx="169">
                <c:v> </c:v>
              </c:pt>
              <c:pt idx="170">
                <c:v> </c:v>
              </c:pt>
              <c:pt idx="171">
                <c:v> </c:v>
              </c:pt>
              <c:pt idx="172">
                <c:v> </c:v>
              </c:pt>
              <c:pt idx="173">
                <c:v> </c:v>
              </c:pt>
              <c:pt idx="174">
                <c:v> </c:v>
              </c:pt>
              <c:pt idx="175">
                <c:v> </c:v>
              </c:pt>
              <c:pt idx="176">
                <c:v> </c:v>
              </c:pt>
              <c:pt idx="177">
                <c:v> </c:v>
              </c:pt>
              <c:pt idx="178">
                <c:v> </c:v>
              </c:pt>
            </c:strLit>
          </c:cat>
          <c:val>
            <c:numLit>
              <c:formatCode>0.0</c:formatCode>
              <c:ptCount val="166"/>
              <c:pt idx="0">
                <c:v>-0.15305938255555449</c:v>
              </c:pt>
              <c:pt idx="1">
                <c:v>0.97538264077777814</c:v>
              </c:pt>
              <c:pt idx="2">
                <c:v>-3.3579720401111111</c:v>
              </c:pt>
              <c:pt idx="3">
                <c:v>-6.6343832871111106</c:v>
              </c:pt>
              <c:pt idx="4">
                <c:v>-10.575769929555555</c:v>
              </c:pt>
              <c:pt idx="5">
                <c:v>-9.3808905254444461</c:v>
              </c:pt>
              <c:pt idx="6">
                <c:v>-8.4664153227777774</c:v>
              </c:pt>
              <c:pt idx="7">
                <c:v>-4.5943965047777766</c:v>
              </c:pt>
              <c:pt idx="8">
                <c:v>-6.7039556228888868</c:v>
              </c:pt>
              <c:pt idx="9">
                <c:v>-4.2157190888888865</c:v>
              </c:pt>
              <c:pt idx="10">
                <c:v>-3.6357526843333314</c:v>
              </c:pt>
              <c:pt idx="11">
                <c:v>0.654739859222224</c:v>
              </c:pt>
              <c:pt idx="12">
                <c:v>-0.26680649688888713</c:v>
              </c:pt>
              <c:pt idx="13">
                <c:v>5.9800998666667292E-2</c:v>
              </c:pt>
              <c:pt idx="14">
                <c:v>3.0826646536666673</c:v>
              </c:pt>
              <c:pt idx="15">
                <c:v>8.8783505541111118</c:v>
              </c:pt>
              <c:pt idx="16">
                <c:v>12.197804580777779</c:v>
              </c:pt>
              <c:pt idx="17">
                <c:v>11.628678126111112</c:v>
              </c:pt>
              <c:pt idx="18">
                <c:v>8.4960106275555578</c:v>
              </c:pt>
              <c:pt idx="19">
                <c:v>8.4457966240000015</c:v>
              </c:pt>
              <c:pt idx="20">
                <c:v>6.9133408803333358</c:v>
              </c:pt>
              <c:pt idx="21">
                <c:v>5.5117380342222235</c:v>
              </c:pt>
              <c:pt idx="22">
                <c:v>4.3216851586666687</c:v>
              </c:pt>
              <c:pt idx="23">
                <c:v>3.820281715111113</c:v>
              </c:pt>
              <c:pt idx="24">
                <c:v>2.908202685666669</c:v>
              </c:pt>
              <c:pt idx="25">
                <c:v>2.4268356445555566</c:v>
              </c:pt>
              <c:pt idx="26">
                <c:v>1.6334798455555559</c:v>
              </c:pt>
              <c:pt idx="27">
                <c:v>1.0515681832222217</c:v>
              </c:pt>
              <c:pt idx="28">
                <c:v>-0.31867788588888835</c:v>
              </c:pt>
              <c:pt idx="29">
                <c:v>-0.24358005988888864</c:v>
              </c:pt>
              <c:pt idx="30">
                <c:v>-0.77037191177777709</c:v>
              </c:pt>
              <c:pt idx="31">
                <c:v>-0.13252980755555477</c:v>
              </c:pt>
              <c:pt idx="32">
                <c:v>-1.2917100999998691E-2</c:v>
              </c:pt>
              <c:pt idx="33">
                <c:v>0.60385824966666812</c:v>
              </c:pt>
              <c:pt idx="34">
                <c:v>-1.5138254976666656</c:v>
              </c:pt>
              <c:pt idx="35">
                <c:v>0.81215631377777842</c:v>
              </c:pt>
              <c:pt idx="36">
                <c:v>0.74760994877777842</c:v>
              </c:pt>
              <c:pt idx="37">
                <c:v>2.2965097293333341</c:v>
              </c:pt>
              <c:pt idx="38">
                <c:v>9.8101490666667554E-2</c:v>
              </c:pt>
              <c:pt idx="39">
                <c:v>1.2519773128888902</c:v>
              </c:pt>
              <c:pt idx="40">
                <c:v>1.5515991395555568</c:v>
              </c:pt>
              <c:pt idx="41">
                <c:v>8.6420860374444448</c:v>
              </c:pt>
              <c:pt idx="42">
                <c:v>10.110155183666668</c:v>
              </c:pt>
              <c:pt idx="43">
                <c:v>8.8037128285555557</c:v>
              </c:pt>
              <c:pt idx="44">
                <c:v>3.9705533630000009</c:v>
              </c:pt>
              <c:pt idx="45">
                <c:v>5.4758612658888906</c:v>
              </c:pt>
              <c:pt idx="46">
                <c:v>7.778159713222224</c:v>
              </c:pt>
              <c:pt idx="47">
                <c:v>8.2149716943333342</c:v>
              </c:pt>
              <c:pt idx="48">
                <c:v>6.3553996196666693</c:v>
              </c:pt>
              <c:pt idx="49">
                <c:v>7.05759881577778</c:v>
              </c:pt>
              <c:pt idx="50">
                <c:v>7.2835619424444458</c:v>
              </c:pt>
              <c:pt idx="51">
                <c:v>9.7513089098888912</c:v>
              </c:pt>
              <c:pt idx="52">
                <c:v>10.190138090111112</c:v>
              </c:pt>
              <c:pt idx="53">
                <c:v>10.500308701222224</c:v>
              </c:pt>
              <c:pt idx="54">
                <c:v>9.2071437667777776</c:v>
              </c:pt>
              <c:pt idx="55">
                <c:v>9.6935251024444451</c:v>
              </c:pt>
              <c:pt idx="56">
                <c:v>10.435644479888891</c:v>
              </c:pt>
              <c:pt idx="57">
                <c:v>10.811449104333335</c:v>
              </c:pt>
              <c:pt idx="58">
                <c:v>12.215058563222223</c:v>
              </c:pt>
              <c:pt idx="59">
                <c:v>12.086207702333335</c:v>
              </c:pt>
              <c:pt idx="60">
                <c:v>12.859168985444448</c:v>
              </c:pt>
              <c:pt idx="61">
                <c:v>11.355664712666668</c:v>
              </c:pt>
              <c:pt idx="62">
                <c:v>11.296433359111115</c:v>
              </c:pt>
              <c:pt idx="63">
                <c:v>12.304346304444445</c:v>
              </c:pt>
              <c:pt idx="64">
                <c:v>12.108082739666669</c:v>
              </c:pt>
              <c:pt idx="65">
                <c:v>10.620893945666667</c:v>
              </c:pt>
              <c:pt idx="66">
                <c:v>7.043763943000001</c:v>
              </c:pt>
              <c:pt idx="67">
                <c:v>3.8238773007777787</c:v>
              </c:pt>
              <c:pt idx="68">
                <c:v>1.0285383350000012</c:v>
              </c:pt>
              <c:pt idx="69">
                <c:v>-2.1814654537777769</c:v>
              </c:pt>
              <c:pt idx="70">
                <c:v>-3.3783809672222218</c:v>
              </c:pt>
              <c:pt idx="71">
                <c:v>-3.2789629779999991</c:v>
              </c:pt>
              <c:pt idx="72">
                <c:v>-6.1250348645555555</c:v>
              </c:pt>
              <c:pt idx="73">
                <c:v>-11.942451697777779</c:v>
              </c:pt>
              <c:pt idx="74">
                <c:v>-17.433202311888888</c:v>
              </c:pt>
              <c:pt idx="75">
                <c:v>-19.083228075333334</c:v>
              </c:pt>
              <c:pt idx="76">
                <c:v>-18.089759934074078</c:v>
              </c:pt>
              <c:pt idx="77">
                <c:v>-16.579501319592591</c:v>
              </c:pt>
              <c:pt idx="78">
                <c:v>-13.480894312777778</c:v>
              </c:pt>
              <c:pt idx="79">
                <c:v>-8.4828460465555544</c:v>
              </c:pt>
              <c:pt idx="80">
                <c:v>-5.7336305536666652</c:v>
              </c:pt>
              <c:pt idx="81">
                <c:v>-3.4641078559999996</c:v>
              </c:pt>
              <c:pt idx="82">
                <c:v>-3.3494231412222217</c:v>
              </c:pt>
              <c:pt idx="83">
                <c:v>-2.372352092555555</c:v>
              </c:pt>
              <c:pt idx="84">
                <c:v>-1.0723471672222216</c:v>
              </c:pt>
              <c:pt idx="85">
                <c:v>-1.3662341731111107</c:v>
              </c:pt>
              <c:pt idx="86">
                <c:v>-0.49255114766666624</c:v>
              </c:pt>
              <c:pt idx="87">
                <c:v>-1.2986761369999995</c:v>
              </c:pt>
              <c:pt idx="88">
                <c:v>-0.99666455066666637</c:v>
              </c:pt>
              <c:pt idx="89">
                <c:v>-2.4127649386666667</c:v>
              </c:pt>
              <c:pt idx="90">
                <c:v>-2.2446220108888886</c:v>
              </c:pt>
              <c:pt idx="91">
                <c:v>-3.8423176372222216</c:v>
              </c:pt>
              <c:pt idx="92">
                <c:v>-3.257573382888888</c:v>
              </c:pt>
              <c:pt idx="93">
                <c:v>-3.7735505248888876</c:v>
              </c:pt>
              <c:pt idx="94">
                <c:v>-2.2130369563333327</c:v>
              </c:pt>
              <c:pt idx="95">
                <c:v>-2.7716326722222218</c:v>
              </c:pt>
              <c:pt idx="96">
                <c:v>-4.2652551814444442</c:v>
              </c:pt>
              <c:pt idx="97">
                <c:v>-4.2169086448888891</c:v>
              </c:pt>
              <c:pt idx="98">
                <c:v>-5.3472030789999998</c:v>
              </c:pt>
              <c:pt idx="99">
                <c:v>-5.6989138028888888</c:v>
              </c:pt>
              <c:pt idx="100">
                <c:v>-8.0045676318888876</c:v>
              </c:pt>
              <c:pt idx="101">
                <c:v>-8.3718164842222222</c:v>
              </c:pt>
              <c:pt idx="102">
                <c:v>-10.72225034488889</c:v>
              </c:pt>
              <c:pt idx="103">
                <c:v>-13.158449191000001</c:v>
              </c:pt>
              <c:pt idx="104">
                <c:v>-16.098013672888886</c:v>
              </c:pt>
              <c:pt idx="105">
                <c:v>-17.033052740222221</c:v>
              </c:pt>
              <c:pt idx="106">
                <c:v>-18.978764272999999</c:v>
              </c:pt>
              <c:pt idx="107">
                <c:v>-20.748560573555554</c:v>
              </c:pt>
              <c:pt idx="108">
                <c:v>-22.481038227777777</c:v>
              </c:pt>
              <c:pt idx="109">
                <c:v>-22.601336362000001</c:v>
              </c:pt>
              <c:pt idx="110">
                <c:v>-23.084025898222222</c:v>
              </c:pt>
              <c:pt idx="111">
                <c:v>-23.25132453911111</c:v>
              </c:pt>
              <c:pt idx="112">
                <c:v>-23.078222522111108</c:v>
              </c:pt>
              <c:pt idx="113">
                <c:v>-24.231953610333335</c:v>
              </c:pt>
              <c:pt idx="114">
                <c:v>-25.34926698833333</c:v>
              </c:pt>
              <c:pt idx="115">
                <c:v>-25.084241294333335</c:v>
              </c:pt>
              <c:pt idx="116">
                <c:v>-24.767705819555555</c:v>
              </c:pt>
              <c:pt idx="117">
                <c:v>-26.382949689777778</c:v>
              </c:pt>
              <c:pt idx="118">
                <c:v>-28.177066393777778</c:v>
              </c:pt>
              <c:pt idx="119">
                <c:v>-27.748381849111112</c:v>
              </c:pt>
              <c:pt idx="120">
                <c:v>-25.525917322666668</c:v>
              </c:pt>
              <c:pt idx="121">
                <c:v>-24.092487944555554</c:v>
              </c:pt>
              <c:pt idx="122">
                <c:v>-22.763204937888887</c:v>
              </c:pt>
              <c:pt idx="123">
                <c:v>-22.085315178111113</c:v>
              </c:pt>
              <c:pt idx="124">
                <c:v>-21.508599490666668</c:v>
              </c:pt>
              <c:pt idx="125">
                <c:v>-20.853838454444446</c:v>
              </c:pt>
              <c:pt idx="126">
                <c:v>-18.981562110777777</c:v>
              </c:pt>
              <c:pt idx="127">
                <c:v>-16.634905187555557</c:v>
              </c:pt>
              <c:pt idx="128">
                <c:v>-14.085063403333331</c:v>
              </c:pt>
              <c:pt idx="129">
                <c:v>-11.010537524777776</c:v>
              </c:pt>
              <c:pt idx="130">
                <c:v>-8.1513646664444437</c:v>
              </c:pt>
              <c:pt idx="131">
                <c:v>-4.8557730817777776</c:v>
              </c:pt>
              <c:pt idx="132">
                <c:v>-1.8988653387777772</c:v>
              </c:pt>
              <c:pt idx="133">
                <c:v>0.14073662900000053</c:v>
              </c:pt>
              <c:pt idx="134">
                <c:v>2.1215196200000004</c:v>
              </c:pt>
              <c:pt idx="135">
                <c:v>1.791702099666667</c:v>
              </c:pt>
              <c:pt idx="136">
                <c:v>3.0018851516666678</c:v>
              </c:pt>
              <c:pt idx="137">
                <c:v>3.5881876664444454</c:v>
              </c:pt>
              <c:pt idx="138">
                <c:v>5.980296432666667</c:v>
              </c:pt>
              <c:pt idx="139">
                <c:v>6.5961978300000013</c:v>
              </c:pt>
              <c:pt idx="140">
                <c:v>6.138155972222223</c:v>
              </c:pt>
              <c:pt idx="141">
                <c:v>6.0453619381111112</c:v>
              </c:pt>
              <c:pt idx="142">
                <c:v>5.279782651444445</c:v>
              </c:pt>
              <c:pt idx="143">
                <c:v>5.7837514246666677</c:v>
              </c:pt>
              <c:pt idx="144">
                <c:v>5.875094961777779</c:v>
              </c:pt>
              <c:pt idx="145">
                <c:v>6.1079209135555566</c:v>
              </c:pt>
              <c:pt idx="146">
                <c:v>6.0482387292222235</c:v>
              </c:pt>
              <c:pt idx="147">
                <c:v>7.7560544845555563</c:v>
              </c:pt>
              <c:pt idx="148">
                <c:v>9.2293017836666689</c:v>
              </c:pt>
              <c:pt idx="149">
                <c:v>10.721493548666666</c:v>
              </c:pt>
              <c:pt idx="150">
                <c:v>10.299208877333335</c:v>
              </c:pt>
              <c:pt idx="151">
                <c:v>10.582337600666667</c:v>
              </c:pt>
              <c:pt idx="152">
                <c:v>10.037158844333334</c:v>
              </c:pt>
              <c:pt idx="153">
                <c:v>9.0281058567777777</c:v>
              </c:pt>
              <c:pt idx="154">
                <c:v>8.2216205507777786</c:v>
              </c:pt>
              <c:pt idx="155">
                <c:v>6.8173745482222223</c:v>
              </c:pt>
              <c:pt idx="156">
                <c:v>5.8742971318888886</c:v>
              </c:pt>
              <c:pt idx="157">
                <c:v>5.2055587148888893</c:v>
              </c:pt>
              <c:pt idx="158">
                <c:v>5.9322632686666665</c:v>
              </c:pt>
              <c:pt idx="159">
                <c:v>8.5621117784444447</c:v>
              </c:pt>
              <c:pt idx="160">
                <c:v>7.745382525666666</c:v>
              </c:pt>
              <c:pt idx="161">
                <c:v>7.5636415947777769</c:v>
              </c:pt>
              <c:pt idx="162">
                <c:v>5.7219812668888892</c:v>
              </c:pt>
              <c:pt idx="163">
                <c:v>7.896726457333334</c:v>
              </c:pt>
              <c:pt idx="164">
                <c:v>8.4538619703333353</c:v>
              </c:pt>
              <c:pt idx="165">
                <c:v>8.2845531951111102</c:v>
              </c:pt>
            </c:numLit>
          </c:val>
          <c:smooth val="0"/>
        </c:ser>
        <c:dLbls>
          <c:showLegendKey val="0"/>
          <c:showVal val="0"/>
          <c:showCatName val="0"/>
          <c:showSerName val="0"/>
          <c:showPercent val="0"/>
          <c:showBubbleSize val="0"/>
        </c:dLbls>
        <c:marker val="1"/>
        <c:smooth val="0"/>
        <c:axId val="220492160"/>
        <c:axId val="220493696"/>
      </c:lineChart>
      <c:catAx>
        <c:axId val="220492160"/>
        <c:scaling>
          <c:orientation val="minMax"/>
        </c:scaling>
        <c:delete val="0"/>
        <c:axPos val="b"/>
        <c:numFmt formatCode="General" sourceLinked="1"/>
        <c:majorTickMark val="in"/>
        <c:minorTickMark val="in"/>
        <c:tickLblPos val="low"/>
        <c:spPr>
          <a:ln w="3175">
            <a:solidFill>
              <a:srgbClr val="FFFFFF"/>
            </a:solidFill>
            <a:prstDash val="solid"/>
          </a:ln>
        </c:spPr>
        <c:txPr>
          <a:bodyPr rot="-5400000" vert="horz"/>
          <a:lstStyle/>
          <a:p>
            <a:pPr>
              <a:defRPr sz="600" b="0" i="0" u="none" strike="noStrike" baseline="0">
                <a:solidFill>
                  <a:schemeClr val="tx2"/>
                </a:solidFill>
                <a:latin typeface="Arial"/>
                <a:ea typeface="Arial"/>
                <a:cs typeface="Arial"/>
              </a:defRPr>
            </a:pPr>
            <a:endParaRPr lang="pt-PT"/>
          </a:p>
        </c:txPr>
        <c:crossAx val="220493696"/>
        <c:crosses val="autoZero"/>
        <c:auto val="1"/>
        <c:lblAlgn val="ctr"/>
        <c:lblOffset val="100"/>
        <c:tickLblSkip val="6"/>
        <c:tickMarkSkip val="1"/>
        <c:noMultiLvlLbl val="0"/>
      </c:catAx>
      <c:valAx>
        <c:axId val="220493696"/>
        <c:scaling>
          <c:orientation val="minMax"/>
          <c:max val="20"/>
          <c:min val="-8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220492160"/>
        <c:crosses val="autoZero"/>
        <c:crossBetween val="between"/>
        <c:majorUnit val="10"/>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18.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chemeClr val="tx2"/>
                </a:solidFill>
                <a:latin typeface="Arial"/>
                <a:ea typeface="Arial"/>
                <a:cs typeface="Arial"/>
              </a:defRPr>
            </a:pPr>
            <a:r>
              <a:rPr lang="pt-PT" baseline="0">
                <a:solidFill>
                  <a:schemeClr val="tx2"/>
                </a:solidFill>
              </a:rPr>
              <a:t>desemprego registado... 
</a:t>
            </a:r>
          </a:p>
        </c:rich>
      </c:tx>
      <c:layout>
        <c:manualLayout>
          <c:xMode val="edge"/>
          <c:yMode val="edge"/>
          <c:x val="0.29376876563001691"/>
          <c:y val="4.5197740112994364E-2"/>
        </c:manualLayout>
      </c:layout>
      <c:overlay val="0"/>
      <c:spPr>
        <a:noFill/>
        <a:ln w="25400">
          <a:noFill/>
        </a:ln>
      </c:spPr>
    </c:title>
    <c:autoTitleDeleted val="0"/>
    <c:plotArea>
      <c:layout>
        <c:manualLayout>
          <c:layoutTarget val="inner"/>
          <c:xMode val="edge"/>
          <c:yMode val="edge"/>
          <c:x val="8.8495830152534566E-2"/>
          <c:y val="0.24858894216182736"/>
          <c:w val="0.8377605254439916"/>
          <c:h val="0.4689291408961252"/>
        </c:manualLayout>
      </c:layout>
      <c:lineChart>
        <c:grouping val="standard"/>
        <c:varyColors val="0"/>
        <c:ser>
          <c:idx val="0"/>
          <c:order val="0"/>
          <c:tx>
            <c:v>final</c:v>
          </c:tx>
          <c:spPr>
            <a:ln w="25400">
              <a:solidFill>
                <a:schemeClr val="accent2"/>
              </a:solidFill>
              <a:prstDash val="solid"/>
            </a:ln>
          </c:spPr>
          <c:marker>
            <c:symbol val="none"/>
          </c:marker>
          <c:dLbls>
            <c:dLbl>
              <c:idx val="71"/>
              <c:layout>
                <c:manualLayout>
                  <c:x val="-0.39129179849497681"/>
                  <c:y val="-0.16844521553450095"/>
                </c:manualLayout>
              </c:layout>
              <c:tx>
                <c:rich>
                  <a:bodyPr/>
                  <a:lstStyle/>
                  <a:p>
                    <a:pPr>
                      <a:defRPr sz="800" b="0" i="0" u="none" strike="noStrike" baseline="0">
                        <a:solidFill>
                          <a:schemeClr val="tx2"/>
                        </a:solidFill>
                        <a:latin typeface="Arial"/>
                        <a:ea typeface="Arial"/>
                        <a:cs typeface="Arial"/>
                      </a:defRPr>
                    </a:pPr>
                    <a:r>
                      <a:rPr lang="pt-PT" sz="700" b="0" i="0" u="none" strike="noStrike" baseline="0">
                        <a:solidFill>
                          <a:schemeClr val="tx2"/>
                        </a:solidFill>
                        <a:latin typeface="Arial"/>
                        <a:cs typeface="Arial"/>
                      </a:rPr>
                      <a:t>… no final do período </a:t>
                    </a:r>
                    <a:r>
                      <a:rPr lang="pt-PT" sz="600" b="0" i="0" u="none" strike="noStrike" baseline="0">
                        <a:solidFill>
                          <a:schemeClr val="tx2"/>
                        </a:solidFill>
                        <a:latin typeface="Arial"/>
                        <a:cs typeface="Arial"/>
                      </a:rPr>
                      <a:t>(milhares)</a:t>
                    </a:r>
                  </a:p>
                </c:rich>
              </c:tx>
              <c:spPr>
                <a:noFill/>
                <a:ln w="25400">
                  <a:noFill/>
                </a:ln>
              </c:spPr>
              <c:dLblPos val="r"/>
              <c:showLegendKey val="0"/>
              <c:showVal val="0"/>
              <c:showCatName val="0"/>
              <c:showSerName val="0"/>
              <c:showPercent val="0"/>
              <c:showBubbleSize val="0"/>
            </c:dLbl>
            <c:txPr>
              <a:bodyPr/>
              <a:lstStyle/>
              <a:p>
                <a:pPr>
                  <a:defRPr baseline="0">
                    <a:solidFill>
                      <a:schemeClr val="tx2"/>
                    </a:solidFill>
                  </a:defRPr>
                </a:pPr>
                <a:endParaRPr lang="pt-PT"/>
              </a:p>
            </c:txPr>
            <c:showLegendKey val="0"/>
            <c:showVal val="0"/>
            <c:showCatName val="0"/>
            <c:showSerName val="0"/>
            <c:showPercent val="0"/>
            <c:showBubbleSize val="0"/>
          </c:dLbls>
          <c:cat>
            <c:strLit>
              <c:ptCount val="179"/>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 </c:v>
              </c:pt>
              <c:pt idx="169">
                <c:v> </c:v>
              </c:pt>
              <c:pt idx="170">
                <c:v> </c:v>
              </c:pt>
              <c:pt idx="171">
                <c:v> </c:v>
              </c:pt>
              <c:pt idx="172">
                <c:v> </c:v>
              </c:pt>
              <c:pt idx="173">
                <c:v> </c:v>
              </c:pt>
              <c:pt idx="174">
                <c:v> </c:v>
              </c:pt>
              <c:pt idx="175">
                <c:v> </c:v>
              </c:pt>
              <c:pt idx="176">
                <c:v> </c:v>
              </c:pt>
              <c:pt idx="177">
                <c:v> </c:v>
              </c:pt>
              <c:pt idx="178">
                <c:v> </c:v>
              </c:pt>
            </c:strLit>
          </c:cat>
          <c:val>
            <c:numLit>
              <c:formatCode>0.000</c:formatCode>
              <c:ptCount val="166"/>
              <c:pt idx="0">
                <c:v>402.60199999999998</c:v>
              </c:pt>
              <c:pt idx="1">
                <c:v>412.49700000000001</c:v>
              </c:pt>
              <c:pt idx="2">
                <c:v>421.05799999999999</c:v>
              </c:pt>
              <c:pt idx="3">
                <c:v>423.59500000000003</c:v>
              </c:pt>
              <c:pt idx="4">
                <c:v>418.53800000000001</c:v>
              </c:pt>
              <c:pt idx="5">
                <c:v>414.14499999999998</c:v>
              </c:pt>
              <c:pt idx="6">
                <c:v>419.375</c:v>
              </c:pt>
              <c:pt idx="7">
                <c:v>420.89100000000002</c:v>
              </c:pt>
              <c:pt idx="8">
                <c:v>440.66800000000001</c:v>
              </c:pt>
              <c:pt idx="9">
                <c:v>447.91699999999997</c:v>
              </c:pt>
              <c:pt idx="10">
                <c:v>453.72699999999998</c:v>
              </c:pt>
              <c:pt idx="11">
                <c:v>452.54199999999997</c:v>
              </c:pt>
              <c:pt idx="12">
                <c:v>464.45</c:v>
              </c:pt>
              <c:pt idx="13">
                <c:v>467.54</c:v>
              </c:pt>
              <c:pt idx="14">
                <c:v>471.089</c:v>
              </c:pt>
              <c:pt idx="15">
                <c:v>462.05599999999998</c:v>
              </c:pt>
              <c:pt idx="16">
                <c:v>452.14</c:v>
              </c:pt>
              <c:pt idx="17">
                <c:v>444.67899999999997</c:v>
              </c:pt>
              <c:pt idx="18">
                <c:v>446.09100000000001</c:v>
              </c:pt>
              <c:pt idx="19">
                <c:v>449.76</c:v>
              </c:pt>
              <c:pt idx="20">
                <c:v>466.529</c:v>
              </c:pt>
              <c:pt idx="21">
                <c:v>467.80900000000003</c:v>
              </c:pt>
              <c:pt idx="22">
                <c:v>471.19</c:v>
              </c:pt>
              <c:pt idx="23">
                <c:v>468.85199999999998</c:v>
              </c:pt>
              <c:pt idx="24">
                <c:v>483.447</c:v>
              </c:pt>
              <c:pt idx="25">
                <c:v>487.62299999999999</c:v>
              </c:pt>
              <c:pt idx="26">
                <c:v>484.48700000000002</c:v>
              </c:pt>
              <c:pt idx="27">
                <c:v>478.608</c:v>
              </c:pt>
              <c:pt idx="28">
                <c:v>470.274</c:v>
              </c:pt>
              <c:pt idx="29">
                <c:v>463.67599999999999</c:v>
              </c:pt>
              <c:pt idx="30">
                <c:v>460.41199999999998</c:v>
              </c:pt>
              <c:pt idx="31">
                <c:v>464.88799999999998</c:v>
              </c:pt>
              <c:pt idx="32">
                <c:v>482.548</c:v>
              </c:pt>
              <c:pt idx="33">
                <c:v>484.73</c:v>
              </c:pt>
              <c:pt idx="34">
                <c:v>486.31099999999998</c:v>
              </c:pt>
              <c:pt idx="35">
                <c:v>479.37299999999999</c:v>
              </c:pt>
              <c:pt idx="36">
                <c:v>491.18400000000003</c:v>
              </c:pt>
              <c:pt idx="37">
                <c:v>487.93599999999998</c:v>
              </c:pt>
              <c:pt idx="38">
                <c:v>480.16399999999999</c:v>
              </c:pt>
              <c:pt idx="39">
                <c:v>469.25299999999999</c:v>
              </c:pt>
              <c:pt idx="40">
                <c:v>457.00900000000001</c:v>
              </c:pt>
              <c:pt idx="41">
                <c:v>442.49900000000002</c:v>
              </c:pt>
              <c:pt idx="42">
                <c:v>436.90100000000001</c:v>
              </c:pt>
              <c:pt idx="43">
                <c:v>436.79199999999997</c:v>
              </c:pt>
              <c:pt idx="44">
                <c:v>448.73599999999999</c:v>
              </c:pt>
              <c:pt idx="45">
                <c:v>453.02800000000002</c:v>
              </c:pt>
              <c:pt idx="46">
                <c:v>457.72800000000001</c:v>
              </c:pt>
              <c:pt idx="47">
                <c:v>452.65100000000001</c:v>
              </c:pt>
              <c:pt idx="48">
                <c:v>457.63400000000001</c:v>
              </c:pt>
              <c:pt idx="49">
                <c:v>450.83699999999999</c:v>
              </c:pt>
              <c:pt idx="50">
                <c:v>441.35599999999999</c:v>
              </c:pt>
              <c:pt idx="51">
                <c:v>420.685</c:v>
              </c:pt>
              <c:pt idx="52">
                <c:v>397.48200000000003</c:v>
              </c:pt>
              <c:pt idx="53">
                <c:v>388.61900000000003</c:v>
              </c:pt>
              <c:pt idx="54">
                <c:v>389.57100000000003</c:v>
              </c:pt>
              <c:pt idx="55">
                <c:v>392.03800000000001</c:v>
              </c:pt>
              <c:pt idx="56">
                <c:v>397.928</c:v>
              </c:pt>
              <c:pt idx="57">
                <c:v>398.79300000000001</c:v>
              </c:pt>
              <c:pt idx="58">
                <c:v>397.19200000000001</c:v>
              </c:pt>
              <c:pt idx="59">
                <c:v>390.28</c:v>
              </c:pt>
              <c:pt idx="60">
                <c:v>399.67399999999998</c:v>
              </c:pt>
              <c:pt idx="61">
                <c:v>398.57900000000001</c:v>
              </c:pt>
              <c:pt idx="62">
                <c:v>391.02600000000001</c:v>
              </c:pt>
              <c:pt idx="63">
                <c:v>386.34100000000001</c:v>
              </c:pt>
              <c:pt idx="64">
                <c:v>383.35700000000003</c:v>
              </c:pt>
              <c:pt idx="65">
                <c:v>382.49799999999999</c:v>
              </c:pt>
              <c:pt idx="66">
                <c:v>381.77600000000001</c:v>
              </c:pt>
              <c:pt idx="67">
                <c:v>389.94400000000002</c:v>
              </c:pt>
              <c:pt idx="68">
                <c:v>395.24299999999999</c:v>
              </c:pt>
              <c:pt idx="69">
                <c:v>400.81400000000002</c:v>
              </c:pt>
              <c:pt idx="70">
                <c:v>408.59800000000001</c:v>
              </c:pt>
              <c:pt idx="71">
                <c:v>416.005</c:v>
              </c:pt>
              <c:pt idx="72">
                <c:v>447.96600000000001</c:v>
              </c:pt>
              <c:pt idx="73">
                <c:v>469.29899999999998</c:v>
              </c:pt>
              <c:pt idx="74">
                <c:v>484.13099999999997</c:v>
              </c:pt>
              <c:pt idx="75">
                <c:v>491.63499999999999</c:v>
              </c:pt>
              <c:pt idx="76">
                <c:v>489.11500000000001</c:v>
              </c:pt>
              <c:pt idx="77">
                <c:v>489.82</c:v>
              </c:pt>
              <c:pt idx="78">
                <c:v>496.68299999999999</c:v>
              </c:pt>
              <c:pt idx="79">
                <c:v>501.66300000000001</c:v>
              </c:pt>
              <c:pt idx="80">
                <c:v>510.35599999999999</c:v>
              </c:pt>
              <c:pt idx="81">
                <c:v>517.52599999999995</c:v>
              </c:pt>
              <c:pt idx="82">
                <c:v>523.67999999999995</c:v>
              </c:pt>
              <c:pt idx="83">
                <c:v>524.67399999999998</c:v>
              </c:pt>
              <c:pt idx="84">
                <c:v>560.31200000000001</c:v>
              </c:pt>
              <c:pt idx="85">
                <c:v>561.31500000000005</c:v>
              </c:pt>
              <c:pt idx="86">
                <c:v>571.75400000000002</c:v>
              </c:pt>
              <c:pt idx="87">
                <c:v>570.76800000000003</c:v>
              </c:pt>
              <c:pt idx="88">
                <c:v>560.75099999999998</c:v>
              </c:pt>
              <c:pt idx="89">
                <c:v>551.86800000000005</c:v>
              </c:pt>
              <c:pt idx="90">
                <c:v>548.06700000000001</c:v>
              </c:pt>
              <c:pt idx="91">
                <c:v>549.654</c:v>
              </c:pt>
              <c:pt idx="92">
                <c:v>555.82000000000005</c:v>
              </c:pt>
              <c:pt idx="93">
                <c:v>550.846</c:v>
              </c:pt>
              <c:pt idx="94">
                <c:v>546.92600000000004</c:v>
              </c:pt>
              <c:pt idx="95">
                <c:v>541.84</c:v>
              </c:pt>
              <c:pt idx="96">
                <c:v>557.24400000000003</c:v>
              </c:pt>
              <c:pt idx="97">
                <c:v>555.54700000000003</c:v>
              </c:pt>
              <c:pt idx="98">
                <c:v>551.86099999999999</c:v>
              </c:pt>
              <c:pt idx="99">
                <c:v>541.97400000000005</c:v>
              </c:pt>
              <c:pt idx="100">
                <c:v>530.61599999999999</c:v>
              </c:pt>
              <c:pt idx="101">
                <c:v>518.70500000000004</c:v>
              </c:pt>
              <c:pt idx="102">
                <c:v>524.11800000000005</c:v>
              </c:pt>
              <c:pt idx="103">
                <c:v>533.37199999999996</c:v>
              </c:pt>
              <c:pt idx="104">
                <c:v>554.08600000000001</c:v>
              </c:pt>
              <c:pt idx="105">
                <c:v>567.25</c:v>
              </c:pt>
              <c:pt idx="106">
                <c:v>583.41999999999996</c:v>
              </c:pt>
              <c:pt idx="107">
                <c:v>605.13400000000001</c:v>
              </c:pt>
              <c:pt idx="108">
                <c:v>637.66200000000003</c:v>
              </c:pt>
              <c:pt idx="109">
                <c:v>648.01800000000003</c:v>
              </c:pt>
              <c:pt idx="110">
                <c:v>661.40300000000002</c:v>
              </c:pt>
              <c:pt idx="111">
                <c:v>655.89800000000002</c:v>
              </c:pt>
              <c:pt idx="112">
                <c:v>641.22199999999998</c:v>
              </c:pt>
              <c:pt idx="113">
                <c:v>645.95500000000004</c:v>
              </c:pt>
              <c:pt idx="114">
                <c:v>655.34199999999998</c:v>
              </c:pt>
              <c:pt idx="115">
                <c:v>673.42100000000005</c:v>
              </c:pt>
              <c:pt idx="116">
                <c:v>683.55700000000002</c:v>
              </c:pt>
              <c:pt idx="117">
                <c:v>695</c:v>
              </c:pt>
              <c:pt idx="118">
                <c:v>697.78899999999999</c:v>
              </c:pt>
              <c:pt idx="119">
                <c:v>710.65200000000004</c:v>
              </c:pt>
              <c:pt idx="120">
                <c:v>740.06200000000001</c:v>
              </c:pt>
              <c:pt idx="121">
                <c:v>739.61099999999999</c:v>
              </c:pt>
              <c:pt idx="122">
                <c:v>734.44799999999998</c:v>
              </c:pt>
              <c:pt idx="123">
                <c:v>728.51199999999994</c:v>
              </c:pt>
              <c:pt idx="124">
                <c:v>703.20500000000004</c:v>
              </c:pt>
              <c:pt idx="125">
                <c:v>689.93299999999999</c:v>
              </c:pt>
              <c:pt idx="126">
                <c:v>688.09900000000005</c:v>
              </c:pt>
              <c:pt idx="127">
                <c:v>695.06500000000005</c:v>
              </c:pt>
              <c:pt idx="128">
                <c:v>697.29600000000005</c:v>
              </c:pt>
              <c:pt idx="129">
                <c:v>694.904</c:v>
              </c:pt>
              <c:pt idx="130">
                <c:v>692.01900000000001</c:v>
              </c:pt>
              <c:pt idx="131">
                <c:v>690.53499999999997</c:v>
              </c:pt>
              <c:pt idx="132">
                <c:v>705.327</c:v>
              </c:pt>
              <c:pt idx="133">
                <c:v>700.95399999999995</c:v>
              </c:pt>
              <c:pt idx="134">
                <c:v>689.82500000000005</c:v>
              </c:pt>
              <c:pt idx="135">
                <c:v>668.02300000000002</c:v>
              </c:pt>
              <c:pt idx="136">
                <c:v>636.41</c:v>
              </c:pt>
              <c:pt idx="137">
                <c:v>614.98199999999997</c:v>
              </c:pt>
              <c:pt idx="138">
                <c:v>611.69600000000003</c:v>
              </c:pt>
              <c:pt idx="139">
                <c:v>624.23</c:v>
              </c:pt>
              <c:pt idx="140">
                <c:v>616.62199999999996</c:v>
              </c:pt>
              <c:pt idx="141">
                <c:v>605.51599999999996</c:v>
              </c:pt>
              <c:pt idx="142">
                <c:v>598.08299999999997</c:v>
              </c:pt>
              <c:pt idx="143">
                <c:v>598.58100000000002</c:v>
              </c:pt>
              <c:pt idx="144">
                <c:v>615.654</c:v>
              </c:pt>
              <c:pt idx="145">
                <c:v>604.31399999999996</c:v>
              </c:pt>
              <c:pt idx="146">
                <c:v>590.60500000000002</c:v>
              </c:pt>
              <c:pt idx="147">
                <c:v>573.38199999999995</c:v>
              </c:pt>
              <c:pt idx="148">
                <c:v>554.07000000000005</c:v>
              </c:pt>
              <c:pt idx="149">
                <c:v>536.65599999999995</c:v>
              </c:pt>
              <c:pt idx="150">
                <c:v>532.69799999999998</c:v>
              </c:pt>
              <c:pt idx="151">
                <c:v>536.58100000000002</c:v>
              </c:pt>
              <c:pt idx="152">
                <c:v>538.71299999999997</c:v>
              </c:pt>
              <c:pt idx="153">
                <c:v>542.03</c:v>
              </c:pt>
              <c:pt idx="154">
                <c:v>550.25</c:v>
              </c:pt>
              <c:pt idx="155">
                <c:v>555.16700000000003</c:v>
              </c:pt>
              <c:pt idx="156">
                <c:v>570.38</c:v>
              </c:pt>
              <c:pt idx="157">
                <c:v>575.99900000000002</c:v>
              </c:pt>
              <c:pt idx="158">
                <c:v>575.07500000000005</c:v>
              </c:pt>
              <c:pt idx="159">
                <c:v>562.93399999999997</c:v>
              </c:pt>
              <c:pt idx="160">
                <c:v>534.95799999999997</c:v>
              </c:pt>
              <c:pt idx="161">
                <c:v>511.642</c:v>
              </c:pt>
              <c:pt idx="162">
                <c:v>497.66300000000001</c:v>
              </c:pt>
              <c:pt idx="163">
                <c:v>498.76299999999998</c:v>
              </c:pt>
              <c:pt idx="164">
                <c:v>491.10700000000003</c:v>
              </c:pt>
              <c:pt idx="165">
                <c:v>490.589</c:v>
              </c:pt>
            </c:numLit>
          </c:val>
          <c:smooth val="0"/>
        </c:ser>
        <c:dLbls>
          <c:showLegendKey val="0"/>
          <c:showVal val="0"/>
          <c:showCatName val="0"/>
          <c:showSerName val="0"/>
          <c:showPercent val="0"/>
          <c:showBubbleSize val="0"/>
        </c:dLbls>
        <c:marker val="1"/>
        <c:smooth val="0"/>
        <c:axId val="220220032"/>
        <c:axId val="220234112"/>
      </c:lineChart>
      <c:lineChart>
        <c:grouping val="standard"/>
        <c:varyColors val="0"/>
        <c:ser>
          <c:idx val="1"/>
          <c:order val="1"/>
          <c:tx>
            <c:v>longo VH%</c:v>
          </c:tx>
          <c:spPr>
            <a:ln w="25400">
              <a:solidFill>
                <a:srgbClr val="808080"/>
              </a:solidFill>
              <a:prstDash val="solid"/>
            </a:ln>
          </c:spPr>
          <c:marker>
            <c:symbol val="none"/>
          </c:marker>
          <c:dLbls>
            <c:dLbl>
              <c:idx val="37"/>
              <c:layout>
                <c:manualLayout>
                  <c:x val="0.36909833400734282"/>
                  <c:y val="-0.13536307961504812"/>
                </c:manualLayout>
              </c:layout>
              <c:tx>
                <c:rich>
                  <a:bodyPr/>
                  <a:lstStyle/>
                  <a:p>
                    <a:pPr>
                      <a:defRPr sz="800" b="0" i="0" u="none" strike="noStrike" baseline="0">
                        <a:solidFill>
                          <a:srgbClr val="000000"/>
                        </a:solidFill>
                        <a:latin typeface="Arial"/>
                        <a:ea typeface="Arial"/>
                        <a:cs typeface="Arial"/>
                      </a:defRPr>
                    </a:pPr>
                    <a:r>
                      <a:rPr lang="pt-PT" sz="700" b="0" i="0" u="none" strike="noStrike" baseline="0">
                        <a:solidFill>
                          <a:srgbClr val="333333"/>
                        </a:solidFill>
                        <a:latin typeface="Arial"/>
                        <a:cs typeface="Arial"/>
                      </a:rPr>
                      <a:t>…ao longo do período </a:t>
                    </a:r>
                    <a:r>
                      <a:rPr lang="pt-PT" sz="600" b="0" i="0" u="none" strike="noStrike" baseline="0">
                        <a:solidFill>
                          <a:srgbClr val="333333"/>
                        </a:solidFill>
                        <a:latin typeface="Arial"/>
                        <a:cs typeface="Arial"/>
                      </a:rPr>
                      <a:t>(vh)</a:t>
                    </a:r>
                  </a:p>
                </c:rich>
              </c:tx>
              <c:spPr>
                <a:noFill/>
                <a:ln w="25400">
                  <a:noFill/>
                </a:ln>
              </c:spPr>
              <c:dLblPos val="r"/>
              <c:showLegendKey val="0"/>
              <c:showVal val="0"/>
              <c:showCatName val="0"/>
              <c:showSerName val="0"/>
              <c:showPercent val="0"/>
              <c:showBubbleSize val="0"/>
            </c:dLbl>
            <c:showLegendKey val="0"/>
            <c:showVal val="0"/>
            <c:showCatName val="0"/>
            <c:showSerName val="0"/>
            <c:showPercent val="0"/>
            <c:showBubbleSize val="0"/>
          </c:dLbls>
          <c:cat>
            <c:strLit>
              <c:ptCount val="157"/>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strLit>
          </c:cat>
          <c:val>
            <c:numLit>
              <c:formatCode>0.0</c:formatCode>
              <c:ptCount val="166"/>
              <c:pt idx="0">
                <c:v>18.363751817939722</c:v>
              </c:pt>
              <c:pt idx="1">
                <c:v>25.219242230736484</c:v>
              </c:pt>
              <c:pt idx="2">
                <c:v>23.4470716207706</c:v>
              </c:pt>
              <c:pt idx="3">
                <c:v>12.864659375774767</c:v>
              </c:pt>
              <c:pt idx="4">
                <c:v>15.684421534936988</c:v>
              </c:pt>
              <c:pt idx="5">
                <c:v>10.681557846506283</c:v>
              </c:pt>
              <c:pt idx="6">
                <c:v>11.914483528188491</c:v>
              </c:pt>
              <c:pt idx="7">
                <c:v>5.8919506889050233</c:v>
              </c:pt>
              <c:pt idx="8">
                <c:v>8.1377097213017446</c:v>
              </c:pt>
              <c:pt idx="9">
                <c:v>-0.48061287175225065</c:v>
              </c:pt>
              <c:pt idx="10">
                <c:v>-2.061811753178977</c:v>
              </c:pt>
              <c:pt idx="11">
                <c:v>3.9882779793469325</c:v>
              </c:pt>
              <c:pt idx="12">
                <c:v>-8.1008583690987059</c:v>
              </c:pt>
              <c:pt idx="13">
                <c:v>-3.5243988123569214</c:v>
              </c:pt>
              <c:pt idx="14">
                <c:v>8.6840579710144805</c:v>
              </c:pt>
              <c:pt idx="15">
                <c:v>-2.0038563862244008</c:v>
              </c:pt>
              <c:pt idx="16">
                <c:v>-3.7948362502166044</c:v>
              </c:pt>
              <c:pt idx="17">
                <c:v>3.7832399022567298</c:v>
              </c:pt>
              <c:pt idx="18">
                <c:v>2.2660835278465186E-3</c:v>
              </c:pt>
              <c:pt idx="19">
                <c:v>18.007761228100215</c:v>
              </c:pt>
              <c:pt idx="20">
                <c:v>15.490936068640737</c:v>
              </c:pt>
              <c:pt idx="21">
                <c:v>-6.8681917211328987</c:v>
              </c:pt>
              <c:pt idx="22">
                <c:v>14.242839433679123</c:v>
              </c:pt>
              <c:pt idx="23">
                <c:v>5.6013312219866274</c:v>
              </c:pt>
              <c:pt idx="24">
                <c:v>6.2463514302393497</c:v>
              </c:pt>
              <c:pt idx="25">
                <c:v>3.4628576798383603</c:v>
              </c:pt>
              <c:pt idx="26">
                <c:v>0.4608491572434481</c:v>
              </c:pt>
              <c:pt idx="27">
                <c:v>9.5591531755915291</c:v>
              </c:pt>
              <c:pt idx="28">
                <c:v>9.9397900370522763</c:v>
              </c:pt>
              <c:pt idx="29">
                <c:v>15.697626104540042</c:v>
              </c:pt>
              <c:pt idx="30">
                <c:v>-2.9798323136188687</c:v>
              </c:pt>
              <c:pt idx="31">
                <c:v>2.5146891699107776</c:v>
              </c:pt>
              <c:pt idx="32">
                <c:v>-3.9645854571352723</c:v>
              </c:pt>
              <c:pt idx="33">
                <c:v>2.9865294266721243</c:v>
              </c:pt>
              <c:pt idx="34">
                <c:v>0.91566723776890235</c:v>
              </c:pt>
              <c:pt idx="35">
                <c:v>7.426421999695032</c:v>
              </c:pt>
              <c:pt idx="36">
                <c:v>7.7578872740162952</c:v>
              </c:pt>
              <c:pt idx="37">
                <c:v>-0.95140781108082884</c:v>
              </c:pt>
              <c:pt idx="38">
                <c:v>10.151637429384541</c:v>
              </c:pt>
              <c:pt idx="39">
                <c:v>-12.392016004364825</c:v>
              </c:pt>
              <c:pt idx="40">
                <c:v>2.5932080417534698</c:v>
              </c:pt>
              <c:pt idx="41">
                <c:v>-7.6613675541092885E-2</c:v>
              </c:pt>
              <c:pt idx="42">
                <c:v>1.9595936003737213</c:v>
              </c:pt>
              <c:pt idx="43">
                <c:v>2.0331627237776262</c:v>
              </c:pt>
              <c:pt idx="44">
                <c:v>-5.1374145703068201</c:v>
              </c:pt>
              <c:pt idx="45">
                <c:v>8.8493062522478247</c:v>
              </c:pt>
              <c:pt idx="46">
                <c:v>2.6994397389221048</c:v>
              </c:pt>
              <c:pt idx="47">
                <c:v>-1.1994889751111848</c:v>
              </c:pt>
              <c:pt idx="48">
                <c:v>-5.9345033472046227</c:v>
              </c:pt>
              <c:pt idx="49">
                <c:v>-1.8133467825130145</c:v>
              </c:pt>
              <c:pt idx="50">
                <c:v>-10.340107199321324</c:v>
              </c:pt>
              <c:pt idx="51">
                <c:v>-1.4868827360718262</c:v>
              </c:pt>
              <c:pt idx="52">
                <c:v>-2.6759438804608182</c:v>
              </c:pt>
              <c:pt idx="53">
                <c:v>-5.7049070346942727</c:v>
              </c:pt>
              <c:pt idx="54">
                <c:v>2.8794612177578172</c:v>
              </c:pt>
              <c:pt idx="55">
                <c:v>-6.0750364086086144</c:v>
              </c:pt>
              <c:pt idx="56">
                <c:v>-13.236353603016692</c:v>
              </c:pt>
              <c:pt idx="57">
                <c:v>-3.3649833055091727</c:v>
              </c:pt>
              <c:pt idx="58">
                <c:v>-12.736490209764517</c:v>
              </c:pt>
              <c:pt idx="59">
                <c:v>-15.136131797610219</c:v>
              </c:pt>
              <c:pt idx="60">
                <c:v>-3.3870149853992837</c:v>
              </c:pt>
              <c:pt idx="61">
                <c:v>2.715386411393883</c:v>
              </c:pt>
              <c:pt idx="62">
                <c:v>-7.5479001354751274</c:v>
              </c:pt>
              <c:pt idx="63">
                <c:v>21.472974396796964</c:v>
              </c:pt>
              <c:pt idx="64">
                <c:v>-0.22502461206693747</c:v>
              </c:pt>
              <c:pt idx="65">
                <c:v>10.466268580866478</c:v>
              </c:pt>
              <c:pt idx="66">
                <c:v>12.996815924829107</c:v>
              </c:pt>
              <c:pt idx="67">
                <c:v>6.1923162117594854</c:v>
              </c:pt>
              <c:pt idx="68">
                <c:v>16.418147768630085</c:v>
              </c:pt>
              <c:pt idx="69">
                <c:v>18.774856484730673</c:v>
              </c:pt>
              <c:pt idx="70">
                <c:v>24.835817125536753</c:v>
              </c:pt>
              <c:pt idx="71">
                <c:v>37.141647855530493</c:v>
              </c:pt>
              <c:pt idx="72">
                <c:v>27.296749438934341</c:v>
              </c:pt>
              <c:pt idx="73">
                <c:v>37.696906326006399</c:v>
              </c:pt>
              <c:pt idx="74">
                <c:v>52.915590910148147</c:v>
              </c:pt>
              <c:pt idx="75">
                <c:v>26.229508196721319</c:v>
              </c:pt>
              <c:pt idx="76">
                <c:v>21.848423624489023</c:v>
              </c:pt>
              <c:pt idx="77">
                <c:v>21.523209274508925</c:v>
              </c:pt>
              <c:pt idx="78">
                <c:v>18.546543706155916</c:v>
              </c:pt>
              <c:pt idx="79">
                <c:v>17.572484761397078</c:v>
              </c:pt>
              <c:pt idx="80">
                <c:v>10.154032931178403</c:v>
              </c:pt>
              <c:pt idx="81">
                <c:v>-0.78937001909032967</c:v>
              </c:pt>
              <c:pt idx="82">
                <c:v>3.1986106193198083</c:v>
              </c:pt>
              <c:pt idx="83">
                <c:v>-1.5184247885932978</c:v>
              </c:pt>
              <c:pt idx="84">
                <c:v>-1.0478573662809021</c:v>
              </c:pt>
              <c:pt idx="85">
                <c:v>-9.239480330818628</c:v>
              </c:pt>
              <c:pt idx="86">
                <c:v>-2.0717034513180077</c:v>
              </c:pt>
              <c:pt idx="87">
                <c:v>-7.496736068164644</c:v>
              </c:pt>
              <c:pt idx="88">
                <c:v>-7.2590907338140553</c:v>
              </c:pt>
              <c:pt idx="89">
                <c:v>-12.763339705854515</c:v>
              </c:pt>
              <c:pt idx="90">
                <c:v>-13.848071808510632</c:v>
              </c:pt>
              <c:pt idx="91">
                <c:v>-0.52435490547813046</c:v>
              </c:pt>
              <c:pt idx="92">
                <c:v>-5.4142672140633064</c:v>
              </c:pt>
              <c:pt idx="93">
                <c:v>-13.290878270032525</c:v>
              </c:pt>
              <c:pt idx="94">
                <c:v>-6.4587281877001583</c:v>
              </c:pt>
              <c:pt idx="95">
                <c:v>-0.81061318291028028</c:v>
              </c:pt>
              <c:pt idx="96">
                <c:v>-9.0923459344511954</c:v>
              </c:pt>
              <c:pt idx="97">
                <c:v>-8.3994179701709637</c:v>
              </c:pt>
              <c:pt idx="98">
                <c:v>-15.21100945931253</c:v>
              </c:pt>
              <c:pt idx="99">
                <c:v>-14.617070271876397</c:v>
              </c:pt>
              <c:pt idx="100">
                <c:v>4.9562379160516423</c:v>
              </c:pt>
              <c:pt idx="101">
                <c:v>4.6888561013712859</c:v>
              </c:pt>
              <c:pt idx="102">
                <c:v>6.1857261378764683</c:v>
              </c:pt>
              <c:pt idx="103">
                <c:v>6.6048391891088576</c:v>
              </c:pt>
              <c:pt idx="104">
                <c:v>17.195875087392221</c:v>
              </c:pt>
              <c:pt idx="105">
                <c:v>22.4277008700553</c:v>
              </c:pt>
              <c:pt idx="106">
                <c:v>20.015370910551766</c:v>
              </c:pt>
              <c:pt idx="107">
                <c:v>35.198095920129767</c:v>
              </c:pt>
              <c:pt idx="108">
                <c:v>19.883355197648143</c:v>
              </c:pt>
              <c:pt idx="109">
                <c:v>19.590167189547671</c:v>
              </c:pt>
              <c:pt idx="110">
                <c:v>19.859676119293624</c:v>
              </c:pt>
              <c:pt idx="111">
                <c:v>15.188028797007203</c:v>
              </c:pt>
              <c:pt idx="112">
                <c:v>12.577993463404979</c:v>
              </c:pt>
              <c:pt idx="113">
                <c:v>16.406557648863185</c:v>
              </c:pt>
              <c:pt idx="114">
                <c:v>12.959026074316359</c:v>
              </c:pt>
              <c:pt idx="115">
                <c:v>12.350360621607548</c:v>
              </c:pt>
              <c:pt idx="116">
                <c:v>-7.0517759936367552</c:v>
              </c:pt>
              <c:pt idx="117">
                <c:v>8.9624812981931257</c:v>
              </c:pt>
              <c:pt idx="118">
                <c:v>1.6897103769465849</c:v>
              </c:pt>
              <c:pt idx="119">
                <c:v>-15.566772605471435</c:v>
              </c:pt>
              <c:pt idx="120">
                <c:v>-1.7508470777465757</c:v>
              </c:pt>
              <c:pt idx="121">
                <c:v>-5.1736733745101908</c:v>
              </c:pt>
              <c:pt idx="122">
                <c:v>-2.9574042091427333</c:v>
              </c:pt>
              <c:pt idx="123">
                <c:v>9.5015105740181127</c:v>
              </c:pt>
              <c:pt idx="124">
                <c:v>-3.9922582915457028</c:v>
              </c:pt>
              <c:pt idx="125">
                <c:v>-6.3705154455621749</c:v>
              </c:pt>
              <c:pt idx="126">
                <c:v>1.2579021024015979</c:v>
              </c:pt>
              <c:pt idx="127">
                <c:v>-3.9377895433487686</c:v>
              </c:pt>
              <c:pt idx="128">
                <c:v>7.2043643365245824</c:v>
              </c:pt>
              <c:pt idx="129">
                <c:v>4.6856433682765042</c:v>
              </c:pt>
              <c:pt idx="130">
                <c:v>-2.083840219833677</c:v>
              </c:pt>
              <c:pt idx="131">
                <c:v>6.6554727286146642</c:v>
              </c:pt>
              <c:pt idx="132">
                <c:v>-0.40659679821795081</c:v>
              </c:pt>
              <c:pt idx="133">
                <c:v>2.943339403277756</c:v>
              </c:pt>
              <c:pt idx="134">
                <c:v>-11.692443380476892</c:v>
              </c:pt>
              <c:pt idx="135">
                <c:v>-9.2788660504897198</c:v>
              </c:pt>
              <c:pt idx="136">
                <c:v>-8.9121430927683871</c:v>
              </c:pt>
              <c:pt idx="137">
                <c:v>-3.8469583737425705</c:v>
              </c:pt>
              <c:pt idx="138">
                <c:v>-8.5894930817010504</c:v>
              </c:pt>
              <c:pt idx="139">
                <c:v>-6.3141577678263889</c:v>
              </c:pt>
              <c:pt idx="140">
                <c:v>-4.3354619836360015</c:v>
              </c:pt>
              <c:pt idx="141">
                <c:v>-7.4611242133407307</c:v>
              </c:pt>
              <c:pt idx="142">
                <c:v>-8.2248045019367222</c:v>
              </c:pt>
              <c:pt idx="143">
                <c:v>-1.9981661851460886</c:v>
              </c:pt>
              <c:pt idx="144">
                <c:v>-7.1909779298822478</c:v>
              </c:pt>
              <c:pt idx="145">
                <c:v>-5.3033524399163205</c:v>
              </c:pt>
              <c:pt idx="146">
                <c:v>8.0970215801676524</c:v>
              </c:pt>
              <c:pt idx="147">
                <c:v>2.1934576419380125</c:v>
              </c:pt>
              <c:pt idx="148">
                <c:v>-3.1205359837434443</c:v>
              </c:pt>
              <c:pt idx="149">
                <c:v>6.1031563958547475</c:v>
              </c:pt>
              <c:pt idx="150">
                <c:v>-1.4684925793333581</c:v>
              </c:pt>
              <c:pt idx="151">
                <c:v>-2.6455123726881635</c:v>
              </c:pt>
              <c:pt idx="152">
                <c:v>-2.9830508474576245</c:v>
              </c:pt>
              <c:pt idx="153">
                <c:v>-4.3352640545144761</c:v>
              </c:pt>
              <c:pt idx="154">
                <c:v>3.037204561381146</c:v>
              </c:pt>
              <c:pt idx="155">
                <c:v>-4.616226521677735</c:v>
              </c:pt>
              <c:pt idx="156">
                <c:v>-5.7301723261857447</c:v>
              </c:pt>
              <c:pt idx="157">
                <c:v>-3.6695105523125271</c:v>
              </c:pt>
              <c:pt idx="158">
                <c:v>-11.790133641313316</c:v>
              </c:pt>
              <c:pt idx="159">
                <c:v>-6.7497442574165341</c:v>
              </c:pt>
              <c:pt idx="160">
                <c:v>3.8503073600265836</c:v>
              </c:pt>
              <c:pt idx="161">
                <c:v>-7.7427772600186291</c:v>
              </c:pt>
              <c:pt idx="162">
                <c:v>-16.626982027267758</c:v>
              </c:pt>
              <c:pt idx="163">
                <c:v>-4.877726371447455</c:v>
              </c:pt>
              <c:pt idx="164">
                <c:v>-12.038380906305445</c:v>
              </c:pt>
              <c:pt idx="165">
                <c:v>-16.960139043223066</c:v>
              </c:pt>
            </c:numLit>
          </c:val>
          <c:smooth val="0"/>
        </c:ser>
        <c:dLbls>
          <c:showLegendKey val="0"/>
          <c:showVal val="0"/>
          <c:showCatName val="0"/>
          <c:showSerName val="0"/>
          <c:showPercent val="0"/>
          <c:showBubbleSize val="0"/>
        </c:dLbls>
        <c:marker val="1"/>
        <c:smooth val="0"/>
        <c:axId val="220235648"/>
        <c:axId val="220237184"/>
      </c:lineChart>
      <c:catAx>
        <c:axId val="220220032"/>
        <c:scaling>
          <c:orientation val="minMax"/>
        </c:scaling>
        <c:delete val="0"/>
        <c:axPos val="b"/>
        <c:numFmt formatCode="General" sourceLinked="1"/>
        <c:majorTickMark val="in"/>
        <c:minorTickMark val="in"/>
        <c:tickLblPos val="low"/>
        <c:spPr>
          <a:ln w="3175">
            <a:solidFill>
              <a:srgbClr val="FFFFFF"/>
            </a:solidFill>
            <a:prstDash val="solid"/>
          </a:ln>
        </c:spPr>
        <c:txPr>
          <a:bodyPr rot="-5400000" vert="horz"/>
          <a:lstStyle/>
          <a:p>
            <a:pPr>
              <a:defRPr sz="600" b="0" i="0" u="none" strike="noStrike" baseline="0">
                <a:solidFill>
                  <a:schemeClr val="tx2"/>
                </a:solidFill>
                <a:latin typeface="Arial"/>
                <a:ea typeface="Arial"/>
                <a:cs typeface="Arial"/>
              </a:defRPr>
            </a:pPr>
            <a:endParaRPr lang="pt-PT"/>
          </a:p>
        </c:txPr>
        <c:crossAx val="220234112"/>
        <c:crosses val="autoZero"/>
        <c:auto val="1"/>
        <c:lblAlgn val="ctr"/>
        <c:lblOffset val="100"/>
        <c:tickLblSkip val="1"/>
        <c:tickMarkSkip val="1"/>
        <c:noMultiLvlLbl val="0"/>
      </c:catAx>
      <c:valAx>
        <c:axId val="220234112"/>
        <c:scaling>
          <c:orientation val="minMax"/>
          <c:max val="800"/>
          <c:min val="10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220220032"/>
        <c:crosses val="autoZero"/>
        <c:crossBetween val="between"/>
        <c:majorUnit val="100"/>
        <c:minorUnit val="100"/>
      </c:valAx>
      <c:catAx>
        <c:axId val="220235648"/>
        <c:scaling>
          <c:orientation val="minMax"/>
        </c:scaling>
        <c:delete val="1"/>
        <c:axPos val="b"/>
        <c:numFmt formatCode="0.0" sourceLinked="1"/>
        <c:majorTickMark val="out"/>
        <c:minorTickMark val="none"/>
        <c:tickLblPos val="none"/>
        <c:crossAx val="220237184"/>
        <c:crosses val="autoZero"/>
        <c:auto val="1"/>
        <c:lblAlgn val="ctr"/>
        <c:lblOffset val="100"/>
        <c:noMultiLvlLbl val="0"/>
      </c:catAx>
      <c:valAx>
        <c:axId val="220237184"/>
        <c:scaling>
          <c:orientation val="minMax"/>
          <c:max val="100"/>
          <c:min val="-30"/>
        </c:scaling>
        <c:delete val="0"/>
        <c:axPos val="r"/>
        <c:numFmt formatCode="0" sourceLinked="0"/>
        <c:majorTickMark val="none"/>
        <c:minorTickMark val="none"/>
        <c:tickLblPos val="nextTo"/>
        <c:spPr>
          <a:ln w="3175">
            <a:solidFill>
              <a:srgbClr val="FFFFFF"/>
            </a:solidFill>
            <a:prstDash val="solid"/>
          </a:ln>
        </c:spPr>
        <c:txPr>
          <a:bodyPr rot="0" vert="horz"/>
          <a:lstStyle/>
          <a:p>
            <a:pPr>
              <a:defRPr sz="600" b="0" i="0" u="none" strike="noStrike" baseline="0">
                <a:solidFill>
                  <a:schemeClr val="tx2"/>
                </a:solidFill>
                <a:latin typeface="Arial"/>
                <a:ea typeface="Arial"/>
                <a:cs typeface="Arial"/>
              </a:defRPr>
            </a:pPr>
            <a:endParaRPr lang="pt-PT"/>
          </a:p>
        </c:txPr>
        <c:crossAx val="220235648"/>
        <c:crosses val="max"/>
        <c:crossBetween val="between"/>
      </c:valAx>
      <c:spPr>
        <a:gradFill rotWithShape="0">
          <a:gsLst>
            <a:gs pos="0">
              <a:srgbClr val="EBF7FF"/>
            </a:gs>
            <a:gs pos="100000">
              <a:srgbClr val="FFFFFF"/>
            </a:gs>
          </a:gsLst>
          <a:lin ang="5400000" scaled="1"/>
        </a:gradFill>
        <a:ln w="25400">
          <a:noFill/>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19.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perspetivas de evolução do emprego nos próximos 3 meses</a:t>
            </a:r>
            <a:r>
              <a:rPr lang="pt-PT" sz="800" b="0" i="0" u="none" strike="noStrike" baseline="0">
                <a:solidFill>
                  <a:schemeClr val="tx2"/>
                </a:solidFill>
                <a:latin typeface="Arial"/>
                <a:cs typeface="Arial"/>
              </a:rPr>
              <a:t> </a:t>
            </a:r>
            <a:r>
              <a:rPr lang="pt-PT" sz="700" b="0" i="0" u="none" strike="noStrike" baseline="0">
                <a:solidFill>
                  <a:schemeClr val="tx2"/>
                </a:solidFill>
                <a:latin typeface="Arial"/>
                <a:cs typeface="Arial"/>
              </a:rPr>
              <a:t>(sre/mm3m)</a:t>
            </a:r>
          </a:p>
        </c:rich>
      </c:tx>
      <c:layout>
        <c:manualLayout>
          <c:xMode val="edge"/>
          <c:yMode val="edge"/>
          <c:x val="0.10682523734978262"/>
          <c:y val="5.4945054945054984E-3"/>
        </c:manualLayout>
      </c:layout>
      <c:overlay val="0"/>
      <c:spPr>
        <a:noFill/>
        <a:ln w="25400">
          <a:noFill/>
        </a:ln>
      </c:spPr>
    </c:title>
    <c:autoTitleDeleted val="0"/>
    <c:plotArea>
      <c:layout>
        <c:manualLayout>
          <c:layoutTarget val="inner"/>
          <c:xMode val="edge"/>
          <c:yMode val="edge"/>
          <c:x val="8.3086173796500948E-2"/>
          <c:y val="0.20329670329670341"/>
          <c:w val="0.90504582171188463"/>
          <c:h val="0.51648351648351665"/>
        </c:manualLayout>
      </c:layout>
      <c:lineChart>
        <c:grouping val="standard"/>
        <c:varyColors val="0"/>
        <c:ser>
          <c:idx val="0"/>
          <c:order val="0"/>
          <c:tx>
            <c:v>industria</c:v>
          </c:tx>
          <c:spPr>
            <a:ln w="25400">
              <a:solidFill>
                <a:srgbClr val="808080"/>
              </a:solidFill>
              <a:prstDash val="solid"/>
            </a:ln>
          </c:spPr>
          <c:marker>
            <c:symbol val="none"/>
          </c:marker>
          <c:dLbls>
            <c:dLbl>
              <c:idx val="8"/>
              <c:layout>
                <c:manualLayout>
                  <c:x val="0.53378551085369652"/>
                  <c:y val="-6.8464134290905948E-2"/>
                </c:manualLayout>
              </c:layout>
              <c:tx>
                <c:rich>
                  <a:bodyPr/>
                  <a:lstStyle/>
                  <a:p>
                    <a:pPr>
                      <a:defRPr sz="800" b="0" i="0" u="none" strike="noStrike" baseline="0">
                        <a:solidFill>
                          <a:schemeClr val="bg1">
                            <a:lumMod val="50000"/>
                          </a:schemeClr>
                        </a:solidFill>
                        <a:latin typeface="Arial"/>
                        <a:ea typeface="Arial"/>
                        <a:cs typeface="Arial"/>
                      </a:defRPr>
                    </a:pPr>
                    <a:r>
                      <a:rPr lang="pt-PT" sz="700" b="1" i="0" u="none" strike="noStrike" baseline="0">
                        <a:solidFill>
                          <a:schemeClr val="bg1">
                            <a:lumMod val="50000"/>
                          </a:schemeClr>
                        </a:solidFill>
                        <a:latin typeface="Arial"/>
                        <a:cs typeface="Arial"/>
                      </a:rPr>
                      <a:t>indústria </a:t>
                    </a:r>
                  </a:p>
                </c:rich>
              </c:tx>
              <c:spPr>
                <a:noFill/>
                <a:ln w="25400">
                  <a:noFill/>
                </a:ln>
              </c:spPr>
              <c:dLblPos val="r"/>
              <c:showLegendKey val="0"/>
              <c:showVal val="0"/>
              <c:showCatName val="0"/>
              <c:showSerName val="0"/>
              <c:showPercent val="0"/>
              <c:showBubbleSize val="0"/>
            </c:dLbl>
            <c:txPr>
              <a:bodyPr/>
              <a:lstStyle/>
              <a:p>
                <a:pPr>
                  <a:defRPr>
                    <a:solidFill>
                      <a:schemeClr val="bg1">
                        <a:lumMod val="50000"/>
                      </a:schemeClr>
                    </a:solidFill>
                  </a:defRPr>
                </a:pPr>
                <a:endParaRPr lang="pt-PT"/>
              </a:p>
            </c:txPr>
            <c:showLegendKey val="0"/>
            <c:showVal val="0"/>
            <c:showCatName val="0"/>
            <c:showSerName val="0"/>
            <c:showPercent val="0"/>
            <c:showBubbleSize val="0"/>
          </c:dLbls>
          <c:cat>
            <c:strLit>
              <c:ptCount val="179"/>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 </c:v>
              </c:pt>
              <c:pt idx="169">
                <c:v> </c:v>
              </c:pt>
              <c:pt idx="170">
                <c:v> </c:v>
              </c:pt>
              <c:pt idx="171">
                <c:v> </c:v>
              </c:pt>
              <c:pt idx="172">
                <c:v> </c:v>
              </c:pt>
              <c:pt idx="173">
                <c:v> </c:v>
              </c:pt>
              <c:pt idx="174">
                <c:v> </c:v>
              </c:pt>
              <c:pt idx="175">
                <c:v> </c:v>
              </c:pt>
              <c:pt idx="176">
                <c:v> </c:v>
              </c:pt>
              <c:pt idx="177">
                <c:v> </c:v>
              </c:pt>
              <c:pt idx="178">
                <c:v> </c:v>
              </c:pt>
            </c:strLit>
          </c:cat>
          <c:val>
            <c:numLit>
              <c:formatCode>0.0</c:formatCode>
              <c:ptCount val="166"/>
              <c:pt idx="0">
                <c:v>-12</c:v>
              </c:pt>
              <c:pt idx="1">
                <c:v>-12</c:v>
              </c:pt>
              <c:pt idx="2">
                <c:v>-9.2278288672750008</c:v>
              </c:pt>
              <c:pt idx="3">
                <c:v>-10.894495533941667</c:v>
              </c:pt>
              <c:pt idx="4">
                <c:v>-11.561162200608335</c:v>
              </c:pt>
              <c:pt idx="5">
                <c:v>-10.561162200608335</c:v>
              </c:pt>
              <c:pt idx="6">
                <c:v>-9.2278288672750008</c:v>
              </c:pt>
              <c:pt idx="7">
                <c:v>-9.5611622006083348</c:v>
              </c:pt>
              <c:pt idx="8">
                <c:v>-9.5611622006083348</c:v>
              </c:pt>
              <c:pt idx="9">
                <c:v>-9.2278288672750008</c:v>
              </c:pt>
              <c:pt idx="10">
                <c:v>-9.8944955339416669</c:v>
              </c:pt>
              <c:pt idx="11">
                <c:v>-9.8944955339416669</c:v>
              </c:pt>
              <c:pt idx="12">
                <c:v>-10.227828867275001</c:v>
              </c:pt>
              <c:pt idx="13">
                <c:v>-8.5611622006083348</c:v>
              </c:pt>
              <c:pt idx="14">
                <c:v>-8.5611622006083348</c:v>
              </c:pt>
              <c:pt idx="15">
                <c:v>-8.2278288672750008</c:v>
              </c:pt>
              <c:pt idx="16">
                <c:v>-8.2278288672750008</c:v>
              </c:pt>
              <c:pt idx="17">
                <c:v>-8.2278288672750008</c:v>
              </c:pt>
              <c:pt idx="18">
                <c:v>-8.8944955339416669</c:v>
              </c:pt>
              <c:pt idx="19">
                <c:v>-9.2278288672750008</c:v>
              </c:pt>
              <c:pt idx="20">
                <c:v>-9.8944955339416669</c:v>
              </c:pt>
              <c:pt idx="21">
                <c:v>-10.561162200608335</c:v>
              </c:pt>
              <c:pt idx="22">
                <c:v>-10.561162200608335</c:v>
              </c:pt>
              <c:pt idx="23">
                <c:v>-10.227828867275001</c:v>
              </c:pt>
              <c:pt idx="24">
                <c:v>-7.8944955339416678</c:v>
              </c:pt>
              <c:pt idx="25">
                <c:v>-9.2278288672750008</c:v>
              </c:pt>
              <c:pt idx="26">
                <c:v>-9.2278288672750008</c:v>
              </c:pt>
              <c:pt idx="27">
                <c:v>-10.561162200608335</c:v>
              </c:pt>
              <c:pt idx="28">
                <c:v>-8.5611622006083348</c:v>
              </c:pt>
              <c:pt idx="29">
                <c:v>-8.5611622006083348</c:v>
              </c:pt>
              <c:pt idx="30">
                <c:v>-8.2278288672750008</c:v>
              </c:pt>
              <c:pt idx="31">
                <c:v>-8.5611622006083348</c:v>
              </c:pt>
              <c:pt idx="32">
                <c:v>-9.2278288672750008</c:v>
              </c:pt>
              <c:pt idx="33">
                <c:v>-9.2278288672750008</c:v>
              </c:pt>
              <c:pt idx="34">
                <c:v>-9.8944955339416669</c:v>
              </c:pt>
              <c:pt idx="35">
                <c:v>-9.5611622006083348</c:v>
              </c:pt>
              <c:pt idx="36">
                <c:v>-10.894495533941667</c:v>
              </c:pt>
              <c:pt idx="37">
                <c:v>-9.8944955339416669</c:v>
              </c:pt>
              <c:pt idx="38">
                <c:v>-7.5611622006083339</c:v>
              </c:pt>
              <c:pt idx="39">
                <c:v>-5.8944955339416678</c:v>
              </c:pt>
              <c:pt idx="40">
                <c:v>-5.2278288672750008</c:v>
              </c:pt>
              <c:pt idx="41">
                <c:v>-3.2278288672750008</c:v>
              </c:pt>
              <c:pt idx="42">
                <c:v>-0.89449553394166725</c:v>
              </c:pt>
              <c:pt idx="43">
                <c:v>0.43883779939166628</c:v>
              </c:pt>
              <c:pt idx="44">
                <c:v>-0.89449553394166703</c:v>
              </c:pt>
              <c:pt idx="45">
                <c:v>-2.5611622006083339</c:v>
              </c:pt>
              <c:pt idx="46">
                <c:v>-2.5611622006083343</c:v>
              </c:pt>
              <c:pt idx="47">
                <c:v>-3.5611622006083343</c:v>
              </c:pt>
              <c:pt idx="48">
                <c:v>-2.5611622006083343</c:v>
              </c:pt>
              <c:pt idx="49">
                <c:v>-3.2278288672750008</c:v>
              </c:pt>
              <c:pt idx="50">
                <c:v>-1.8944955339416669</c:v>
              </c:pt>
              <c:pt idx="51">
                <c:v>-0.89449553394166703</c:v>
              </c:pt>
              <c:pt idx="52">
                <c:v>-0.2278288672750004</c:v>
              </c:pt>
              <c:pt idx="53">
                <c:v>1.1055044660583329</c:v>
              </c:pt>
              <c:pt idx="54">
                <c:v>0.7721711327249996</c:v>
              </c:pt>
              <c:pt idx="55">
                <c:v>0.43883779939166628</c:v>
              </c:pt>
              <c:pt idx="56">
                <c:v>0.10550446605833293</c:v>
              </c:pt>
              <c:pt idx="57">
                <c:v>0.10550446605833293</c:v>
              </c:pt>
              <c:pt idx="58">
                <c:v>-0.56116220060833377</c:v>
              </c:pt>
              <c:pt idx="59">
                <c:v>0.10550446605833293</c:v>
              </c:pt>
              <c:pt idx="60">
                <c:v>-0.2278288672750004</c:v>
              </c:pt>
              <c:pt idx="61">
                <c:v>0.43883779939166628</c:v>
              </c:pt>
              <c:pt idx="62">
                <c:v>-0.89449553394166703</c:v>
              </c:pt>
              <c:pt idx="63">
                <c:v>0.7721711327249996</c:v>
              </c:pt>
              <c:pt idx="64">
                <c:v>1.1055044660583329</c:v>
              </c:pt>
              <c:pt idx="65">
                <c:v>0.43883779939166628</c:v>
              </c:pt>
              <c:pt idx="66">
                <c:v>-2.2278288672750004</c:v>
              </c:pt>
              <c:pt idx="67">
                <c:v>-3.2278288672750008</c:v>
              </c:pt>
              <c:pt idx="68">
                <c:v>-4.8944955339416678</c:v>
              </c:pt>
              <c:pt idx="69">
                <c:v>-8.2278288672750008</c:v>
              </c:pt>
              <c:pt idx="70">
                <c:v>-14.227828867275001</c:v>
              </c:pt>
              <c:pt idx="71">
                <c:v>-19.561162200608333</c:v>
              </c:pt>
              <c:pt idx="72">
                <c:v>-20.894495533941669</c:v>
              </c:pt>
              <c:pt idx="73">
                <c:v>-19.894495533941669</c:v>
              </c:pt>
              <c:pt idx="74">
                <c:v>-18.561162200608333</c:v>
              </c:pt>
              <c:pt idx="75">
                <c:v>-17.561162200608333</c:v>
              </c:pt>
              <c:pt idx="76">
                <c:v>-15.658095041855555</c:v>
              </c:pt>
              <c:pt idx="77">
                <c:v>-13.004943852636112</c:v>
              </c:pt>
              <c:pt idx="78">
                <c:v>-11.804815602150001</c:v>
              </c:pt>
              <c:pt idx="79">
                <c:v>-10.803299866683334</c:v>
              </c:pt>
              <c:pt idx="80">
                <c:v>-9.4502101267833325</c:v>
              </c:pt>
              <c:pt idx="81">
                <c:v>-7.7886328823166666</c:v>
              </c:pt>
              <c:pt idx="82">
                <c:v>-5.8587291544166673</c:v>
              </c:pt>
              <c:pt idx="83">
                <c:v>-5.7854113797833335</c:v>
              </c:pt>
              <c:pt idx="84">
                <c:v>-5.4980234689833338</c:v>
              </c:pt>
              <c:pt idx="85">
                <c:v>-5.5151295211500004</c:v>
              </c:pt>
              <c:pt idx="86">
                <c:v>-3.5242706465166673</c:v>
              </c:pt>
              <c:pt idx="87">
                <c:v>-3.4865101823166675</c:v>
              </c:pt>
              <c:pt idx="88">
                <c:v>-3.4671162821500006</c:v>
              </c:pt>
              <c:pt idx="89">
                <c:v>-3.7019535672500008</c:v>
              </c:pt>
              <c:pt idx="90">
                <c:v>-2.3854122627166667</c:v>
              </c:pt>
              <c:pt idx="91">
                <c:v>-1.978982534916667</c:v>
              </c:pt>
              <c:pt idx="92">
                <c:v>-1.2014723698833336</c:v>
              </c:pt>
              <c:pt idx="93">
                <c:v>-2.2191864267500008</c:v>
              </c:pt>
              <c:pt idx="94">
                <c:v>-1.5616589576500004</c:v>
              </c:pt>
              <c:pt idx="95">
                <c:v>-2.746312114083334</c:v>
              </c:pt>
              <c:pt idx="96">
                <c:v>-1.8437653682166673</c:v>
              </c:pt>
              <c:pt idx="97">
                <c:v>-2.4578568258833342</c:v>
              </c:pt>
              <c:pt idx="98">
                <c:v>-2.364054911383334</c:v>
              </c:pt>
              <c:pt idx="99">
                <c:v>-1.608747427583334</c:v>
              </c:pt>
              <c:pt idx="100">
                <c:v>-0.47532148365000054</c:v>
              </c:pt>
              <c:pt idx="101">
                <c:v>-0.22455095688333362</c:v>
              </c:pt>
              <c:pt idx="102">
                <c:v>-2.5272532652166673</c:v>
              </c:pt>
              <c:pt idx="103">
                <c:v>-4.2575866570833343</c:v>
              </c:pt>
              <c:pt idx="104">
                <c:v>-5.5452913297500004</c:v>
              </c:pt>
              <c:pt idx="105">
                <c:v>-6.2876909201166669</c:v>
              </c:pt>
              <c:pt idx="106">
                <c:v>-8.3759498649500017</c:v>
              </c:pt>
              <c:pt idx="107">
                <c:v>-10.003419473383333</c:v>
              </c:pt>
              <c:pt idx="108">
                <c:v>-10.953092674783335</c:v>
              </c:pt>
              <c:pt idx="109">
                <c:v>-11.389048089383332</c:v>
              </c:pt>
              <c:pt idx="110">
                <c:v>-11.931651695983334</c:v>
              </c:pt>
              <c:pt idx="111">
                <c:v>-11.40966685545</c:v>
              </c:pt>
              <c:pt idx="112">
                <c:v>-10.583257846316668</c:v>
              </c:pt>
              <c:pt idx="113">
                <c:v>-9.7189008894499995</c:v>
              </c:pt>
              <c:pt idx="114">
                <c:v>-9.8906312508500012</c:v>
              </c:pt>
              <c:pt idx="115">
                <c:v>-9.7778791989500018</c:v>
              </c:pt>
              <c:pt idx="116">
                <c:v>-10.041024279983334</c:v>
              </c:pt>
              <c:pt idx="117">
                <c:v>-11.358506826116667</c:v>
              </c:pt>
              <c:pt idx="118">
                <c:v>-13.001631928416666</c:v>
              </c:pt>
              <c:pt idx="119">
                <c:v>-14.242924531616666</c:v>
              </c:pt>
              <c:pt idx="120">
                <c:v>-13.094831952883334</c:v>
              </c:pt>
              <c:pt idx="121">
                <c:v>-11.629271125716668</c:v>
              </c:pt>
              <c:pt idx="122">
                <c:v>-9.8957889334833347</c:v>
              </c:pt>
              <c:pt idx="123">
                <c:v>-8.9250482978499992</c:v>
              </c:pt>
              <c:pt idx="124">
                <c:v>-8.3711939675833325</c:v>
              </c:pt>
              <c:pt idx="125">
                <c:v>-7.2211447403166673</c:v>
              </c:pt>
              <c:pt idx="126">
                <c:v>-6.4438882949166683</c:v>
              </c:pt>
              <c:pt idx="127">
                <c:v>-5.5943076910833343</c:v>
              </c:pt>
              <c:pt idx="128">
                <c:v>-5.5494996587500012</c:v>
              </c:pt>
              <c:pt idx="129">
                <c:v>-5.5609217343500008</c:v>
              </c:pt>
              <c:pt idx="130">
                <c:v>-4.9854405900833347</c:v>
              </c:pt>
              <c:pt idx="131">
                <c:v>-5.298428302116668</c:v>
              </c:pt>
              <c:pt idx="132">
                <c:v>-2.8587757495500008</c:v>
              </c:pt>
              <c:pt idx="133">
                <c:v>-1.3725360293833342</c:v>
              </c:pt>
              <c:pt idx="134">
                <c:v>1.2766228412833327</c:v>
              </c:pt>
              <c:pt idx="135">
                <c:v>1.1990535997499996</c:v>
              </c:pt>
              <c:pt idx="136">
                <c:v>0.97774644671666622</c:v>
              </c:pt>
              <c:pt idx="137">
                <c:v>0.94388123318333284</c:v>
              </c:pt>
              <c:pt idx="138">
                <c:v>0.4754688681499995</c:v>
              </c:pt>
              <c:pt idx="139">
                <c:v>-0.4637824230500005</c:v>
              </c:pt>
              <c:pt idx="140">
                <c:v>-1.1584765289833339</c:v>
              </c:pt>
              <c:pt idx="141">
                <c:v>-1.0020516381166671</c:v>
              </c:pt>
              <c:pt idx="142">
                <c:v>-1.2355676686500006</c:v>
              </c:pt>
              <c:pt idx="143">
                <c:v>-1.7964413737166671</c:v>
              </c:pt>
              <c:pt idx="144">
                <c:v>-1.8263617947166673</c:v>
              </c:pt>
              <c:pt idx="145">
                <c:v>-0.33117197981666707</c:v>
              </c:pt>
              <c:pt idx="146">
                <c:v>0.34711565711666631</c:v>
              </c:pt>
              <c:pt idx="147">
                <c:v>1.4463865680166663</c:v>
              </c:pt>
              <c:pt idx="148">
                <c:v>2.6061578151888884</c:v>
              </c:pt>
              <c:pt idx="149">
                <c:v>4.0437912822611111</c:v>
              </c:pt>
              <c:pt idx="150">
                <c:v>4.0433073972333338</c:v>
              </c:pt>
              <c:pt idx="151">
                <c:v>3.7477148434666661</c:v>
              </c:pt>
              <c:pt idx="152">
                <c:v>3.7286502122333331</c:v>
              </c:pt>
              <c:pt idx="153">
                <c:v>3.4428561969666673</c:v>
              </c:pt>
              <c:pt idx="154">
                <c:v>2.2236117347</c:v>
              </c:pt>
              <c:pt idx="155">
                <c:v>0.63662027896666673</c:v>
              </c:pt>
              <c:pt idx="156">
                <c:v>0.8312952598333333</c:v>
              </c:pt>
              <c:pt idx="157">
                <c:v>1.1661384862666668</c:v>
              </c:pt>
              <c:pt idx="158">
                <c:v>2.9098582654333334</c:v>
              </c:pt>
              <c:pt idx="159">
                <c:v>3.1791087690999995</c:v>
              </c:pt>
              <c:pt idx="160">
                <c:v>3.7085668282333333</c:v>
              </c:pt>
              <c:pt idx="161">
                <c:v>2.7692745808666666</c:v>
              </c:pt>
              <c:pt idx="162">
                <c:v>2.5238975948666664</c:v>
              </c:pt>
              <c:pt idx="163">
                <c:v>2.9188350694</c:v>
              </c:pt>
              <c:pt idx="164">
                <c:v>2.8871800014999995</c:v>
              </c:pt>
              <c:pt idx="165">
                <c:v>2.8021648707666671</c:v>
              </c:pt>
            </c:numLit>
          </c:val>
          <c:smooth val="0"/>
        </c:ser>
        <c:ser>
          <c:idx val="1"/>
          <c:order val="1"/>
          <c:tx>
            <c:v>construcao</c:v>
          </c:tx>
          <c:spPr>
            <a:ln w="25400">
              <a:solidFill>
                <a:schemeClr val="tx2"/>
              </a:solidFill>
              <a:prstDash val="solid"/>
            </a:ln>
          </c:spPr>
          <c:marker>
            <c:symbol val="none"/>
          </c:marker>
          <c:dLbls>
            <c:dLbl>
              <c:idx val="3"/>
              <c:layout>
                <c:manualLayout>
                  <c:x val="0.38161740420745277"/>
                  <c:y val="0.16450866718583254"/>
                </c:manualLayout>
              </c:layout>
              <c:tx>
                <c:rich>
                  <a:bodyPr/>
                  <a:lstStyle/>
                  <a:p>
                    <a:pPr>
                      <a:defRPr sz="700" b="1" i="0" u="none" strike="noStrike" baseline="0">
                        <a:solidFill>
                          <a:schemeClr val="tx2"/>
                        </a:solidFill>
                        <a:latin typeface="Arial"/>
                        <a:ea typeface="Arial"/>
                        <a:cs typeface="Arial"/>
                      </a:defRPr>
                    </a:pPr>
                    <a:r>
                      <a:rPr lang="pt-PT" baseline="0">
                        <a:solidFill>
                          <a:schemeClr val="tx2"/>
                        </a:solidFill>
                      </a:rPr>
                      <a:t>c</a:t>
                    </a:r>
                    <a:r>
                      <a:rPr lang="pt-PT"/>
                      <a:t>onstrução</a:t>
                    </a:r>
                  </a:p>
                </c:rich>
              </c:tx>
              <c:spPr>
                <a:noFill/>
                <a:ln w="25400">
                  <a:noFill/>
                </a:ln>
              </c:spPr>
              <c:dLblPos val="r"/>
              <c:showLegendKey val="0"/>
              <c:showVal val="0"/>
              <c:showCatName val="0"/>
              <c:showSerName val="0"/>
              <c:showPercent val="0"/>
              <c:showBubbleSize val="0"/>
            </c:dLbl>
            <c:txPr>
              <a:bodyPr/>
              <a:lstStyle/>
              <a:p>
                <a:pPr>
                  <a:defRPr baseline="0">
                    <a:solidFill>
                      <a:schemeClr val="tx2"/>
                    </a:solidFill>
                  </a:defRPr>
                </a:pPr>
                <a:endParaRPr lang="pt-PT"/>
              </a:p>
            </c:txPr>
            <c:showLegendKey val="0"/>
            <c:showVal val="0"/>
            <c:showCatName val="0"/>
            <c:showSerName val="0"/>
            <c:showPercent val="0"/>
            <c:showBubbleSize val="0"/>
          </c:dLbls>
          <c:cat>
            <c:strLit>
              <c:ptCount val="179"/>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 </c:v>
              </c:pt>
              <c:pt idx="169">
                <c:v> </c:v>
              </c:pt>
              <c:pt idx="170">
                <c:v> </c:v>
              </c:pt>
              <c:pt idx="171">
                <c:v> </c:v>
              </c:pt>
              <c:pt idx="172">
                <c:v> </c:v>
              </c:pt>
              <c:pt idx="173">
                <c:v> </c:v>
              </c:pt>
              <c:pt idx="174">
                <c:v> </c:v>
              </c:pt>
              <c:pt idx="175">
                <c:v> </c:v>
              </c:pt>
              <c:pt idx="176">
                <c:v> </c:v>
              </c:pt>
              <c:pt idx="177">
                <c:v> </c:v>
              </c:pt>
              <c:pt idx="178">
                <c:v> </c:v>
              </c:pt>
            </c:strLit>
          </c:cat>
          <c:val>
            <c:numLit>
              <c:formatCode>0.0</c:formatCode>
              <c:ptCount val="166"/>
              <c:pt idx="0">
                <c:v>-32.109981789628847</c:v>
              </c:pt>
              <c:pt idx="1">
                <c:v>-29.161263840910902</c:v>
              </c:pt>
              <c:pt idx="2">
                <c:v>-28.545879225526281</c:v>
              </c:pt>
              <c:pt idx="3">
                <c:v>-26.597161276808333</c:v>
              </c:pt>
              <c:pt idx="4">
                <c:v>-24.597161276808333</c:v>
              </c:pt>
              <c:pt idx="5">
                <c:v>-24.597161276808333</c:v>
              </c:pt>
              <c:pt idx="6">
                <c:v>-23.263827943474997</c:v>
              </c:pt>
              <c:pt idx="7">
                <c:v>-23.597161276808333</c:v>
              </c:pt>
              <c:pt idx="8">
                <c:v>-22.263827943474997</c:v>
              </c:pt>
              <c:pt idx="9">
                <c:v>-21.930494610141665</c:v>
              </c:pt>
              <c:pt idx="10">
                <c:v>-20.930494610141668</c:v>
              </c:pt>
              <c:pt idx="11">
                <c:v>-21.263827943475</c:v>
              </c:pt>
              <c:pt idx="12">
                <c:v>-18.930494610141668</c:v>
              </c:pt>
              <c:pt idx="13">
                <c:v>-17.597161276808333</c:v>
              </c:pt>
              <c:pt idx="14">
                <c:v>-14.597161276808334</c:v>
              </c:pt>
              <c:pt idx="15">
                <c:v>-14.930494610141666</c:v>
              </c:pt>
              <c:pt idx="16">
                <c:v>-13.263827943475</c:v>
              </c:pt>
              <c:pt idx="17">
                <c:v>-11.930494610141666</c:v>
              </c:pt>
              <c:pt idx="18">
                <c:v>-11.597161276808334</c:v>
              </c:pt>
              <c:pt idx="19">
                <c:v>-11.597161276808334</c:v>
              </c:pt>
              <c:pt idx="20">
                <c:v>-12.597161276808334</c:v>
              </c:pt>
              <c:pt idx="21">
                <c:v>-14.597161276808334</c:v>
              </c:pt>
              <c:pt idx="22">
                <c:v>-16.263827943475</c:v>
              </c:pt>
              <c:pt idx="23">
                <c:v>-16.930494610141668</c:v>
              </c:pt>
              <c:pt idx="24">
                <c:v>-13.597161276808334</c:v>
              </c:pt>
              <c:pt idx="25">
                <c:v>-13.597161276808334</c:v>
              </c:pt>
              <c:pt idx="26">
                <c:v>-12.263827943475</c:v>
              </c:pt>
              <c:pt idx="27">
                <c:v>-11.930494610141666</c:v>
              </c:pt>
              <c:pt idx="28">
                <c:v>-10.597161276808334</c:v>
              </c:pt>
              <c:pt idx="29">
                <c:v>-10.597161276808334</c:v>
              </c:pt>
              <c:pt idx="30">
                <c:v>-9.9304946101416665</c:v>
              </c:pt>
              <c:pt idx="31">
                <c:v>-10.263827943475</c:v>
              </c:pt>
              <c:pt idx="32">
                <c:v>-11.930494610141666</c:v>
              </c:pt>
              <c:pt idx="33">
                <c:v>-13.597161276808334</c:v>
              </c:pt>
              <c:pt idx="34">
                <c:v>-16.597161276808333</c:v>
              </c:pt>
              <c:pt idx="35">
                <c:v>-18.263827943475</c:v>
              </c:pt>
              <c:pt idx="36">
                <c:v>-19.930494610141668</c:v>
              </c:pt>
              <c:pt idx="37">
                <c:v>-17.263827943475</c:v>
              </c:pt>
              <c:pt idx="38">
                <c:v>-16.263827943475</c:v>
              </c:pt>
              <c:pt idx="39">
                <c:v>-16.263827943475</c:v>
              </c:pt>
              <c:pt idx="40">
                <c:v>-18.263827943475</c:v>
              </c:pt>
              <c:pt idx="41">
                <c:v>-17.930494610141668</c:v>
              </c:pt>
              <c:pt idx="42">
                <c:v>-17.930494610141668</c:v>
              </c:pt>
              <c:pt idx="43">
                <c:v>-17.597161276808333</c:v>
              </c:pt>
              <c:pt idx="44">
                <c:v>-17.930494610141668</c:v>
              </c:pt>
              <c:pt idx="45">
                <c:v>-18.930494610141668</c:v>
              </c:pt>
              <c:pt idx="46">
                <c:v>-17.930494610141668</c:v>
              </c:pt>
              <c:pt idx="47">
                <c:v>-18.263827943475</c:v>
              </c:pt>
              <c:pt idx="48">
                <c:v>-14.930494610141666</c:v>
              </c:pt>
              <c:pt idx="49">
                <c:v>-14.263827943475</c:v>
              </c:pt>
              <c:pt idx="50">
                <c:v>-10.263827943475</c:v>
              </c:pt>
              <c:pt idx="51">
                <c:v>-9.5971612768083343</c:v>
              </c:pt>
              <c:pt idx="52">
                <c:v>-7.9304946101416673</c:v>
              </c:pt>
              <c:pt idx="53">
                <c:v>-9.5971612768083343</c:v>
              </c:pt>
              <c:pt idx="54">
                <c:v>-9.9304946101416665</c:v>
              </c:pt>
              <c:pt idx="55">
                <c:v>-8.5971612768083343</c:v>
              </c:pt>
              <c:pt idx="56">
                <c:v>-7.5971612768083334</c:v>
              </c:pt>
              <c:pt idx="57">
                <c:v>-7.5971612768083334</c:v>
              </c:pt>
              <c:pt idx="58">
                <c:v>-12.263827943475</c:v>
              </c:pt>
              <c:pt idx="59">
                <c:v>-13.263827943475</c:v>
              </c:pt>
              <c:pt idx="60">
                <c:v>-12.263827943475</c:v>
              </c:pt>
              <c:pt idx="61">
                <c:v>-8.2638279434750004</c:v>
              </c:pt>
              <c:pt idx="62">
                <c:v>-5.9304946101416673</c:v>
              </c:pt>
              <c:pt idx="63">
                <c:v>-5.2638279434750004</c:v>
              </c:pt>
              <c:pt idx="64">
                <c:v>-5.2638279434750004</c:v>
              </c:pt>
              <c:pt idx="65">
                <c:v>-5.5971612768083334</c:v>
              </c:pt>
              <c:pt idx="66">
                <c:v>-6.9304946101416673</c:v>
              </c:pt>
              <c:pt idx="67">
                <c:v>-8.2638279434750004</c:v>
              </c:pt>
              <c:pt idx="68">
                <c:v>-9.9304946101416665</c:v>
              </c:pt>
              <c:pt idx="69">
                <c:v>-11.263827943475</c:v>
              </c:pt>
              <c:pt idx="70">
                <c:v>-13.597161276808334</c:v>
              </c:pt>
              <c:pt idx="71">
                <c:v>-17.263827943475</c:v>
              </c:pt>
              <c:pt idx="72">
                <c:v>-20.930494610141668</c:v>
              </c:pt>
              <c:pt idx="73">
                <c:v>-22.263827943474997</c:v>
              </c:pt>
              <c:pt idx="74">
                <c:v>-21.930494610141665</c:v>
              </c:pt>
              <c:pt idx="75">
                <c:v>-22.263827943474997</c:v>
              </c:pt>
              <c:pt idx="76">
                <c:v>-18.740794336283333</c:v>
              </c:pt>
              <c:pt idx="77">
                <c:v>-15.562651691925</c:v>
              </c:pt>
              <c:pt idx="78">
                <c:v>-13.096257809766668</c:v>
              </c:pt>
              <c:pt idx="79">
                <c:v>-13.498095703600001</c:v>
              </c:pt>
              <c:pt idx="80">
                <c:v>-14.737388135033335</c:v>
              </c:pt>
              <c:pt idx="81">
                <c:v>-15.001861183900003</c:v>
              </c:pt>
              <c:pt idx="82">
                <c:v>-17.111209220133336</c:v>
              </c:pt>
              <c:pt idx="83">
                <c:v>-19.426305698833335</c:v>
              </c:pt>
              <c:pt idx="84">
                <c:v>-21.578118754266669</c:v>
              </c:pt>
              <c:pt idx="85">
                <c:v>-23.439879447666666</c:v>
              </c:pt>
              <c:pt idx="86">
                <c:v>-22.261911681033336</c:v>
              </c:pt>
              <c:pt idx="87">
                <c:v>-19.045740692633334</c:v>
              </c:pt>
              <c:pt idx="88">
                <c:v>-16.756902375999999</c:v>
              </c:pt>
              <c:pt idx="89">
                <c:v>-17.520369875766665</c:v>
              </c:pt>
              <c:pt idx="90">
                <c:v>-18.432262023733333</c:v>
              </c:pt>
              <c:pt idx="91">
                <c:v>-21.75167700696667</c:v>
              </c:pt>
              <c:pt idx="92">
                <c:v>-22.410143777966667</c:v>
              </c:pt>
              <c:pt idx="93">
                <c:v>-26.831059115300004</c:v>
              </c:pt>
              <c:pt idx="94">
                <c:v>-26.886234210233336</c:v>
              </c:pt>
              <c:pt idx="95">
                <c:v>-29.477403128033334</c:v>
              </c:pt>
              <c:pt idx="96">
                <c:v>-29.553893943366671</c:v>
              </c:pt>
              <c:pt idx="97">
                <c:v>-32.111711468366671</c:v>
              </c:pt>
              <c:pt idx="98">
                <c:v>-33.080789654100002</c:v>
              </c:pt>
              <c:pt idx="99">
                <c:v>-35.941237955866669</c:v>
              </c:pt>
              <c:pt idx="100">
                <c:v>-36.425452053800001</c:v>
              </c:pt>
              <c:pt idx="101">
                <c:v>-38.064810415633339</c:v>
              </c:pt>
              <c:pt idx="102">
                <c:v>-38.133031518800003</c:v>
              </c:pt>
              <c:pt idx="103">
                <c:v>-41.0623838482</c:v>
              </c:pt>
              <c:pt idx="104">
                <c:v>-44.243076422166666</c:v>
              </c:pt>
              <c:pt idx="105">
                <c:v>-46.904233816366663</c:v>
              </c:pt>
              <c:pt idx="106">
                <c:v>-49.841808498233341</c:v>
              </c:pt>
              <c:pt idx="107">
                <c:v>-51.550394387533338</c:v>
              </c:pt>
              <c:pt idx="108">
                <c:v>-55.015829216000007</c:v>
              </c:pt>
              <c:pt idx="109">
                <c:v>-56.276996812433339</c:v>
              </c:pt>
              <c:pt idx="110">
                <c:v>-56.291130054033339</c:v>
              </c:pt>
              <c:pt idx="111">
                <c:v>-54.997278616533343</c:v>
              </c:pt>
              <c:pt idx="112">
                <c:v>-54.248868709866677</c:v>
              </c:pt>
              <c:pt idx="113">
                <c:v>-54.086832528900004</c:v>
              </c:pt>
              <c:pt idx="114">
                <c:v>-53.870995868466672</c:v>
              </c:pt>
              <c:pt idx="115">
                <c:v>-52.521387251566665</c:v>
              </c:pt>
              <c:pt idx="116">
                <c:v>-53.790822180100001</c:v>
              </c:pt>
              <c:pt idx="117">
                <c:v>-55.181773230299996</c:v>
              </c:pt>
              <c:pt idx="118">
                <c:v>-56.652600849399995</c:v>
              </c:pt>
              <c:pt idx="119">
                <c:v>-54.664699133500001</c:v>
              </c:pt>
              <c:pt idx="120">
                <c:v>-53.43493062673334</c:v>
              </c:pt>
              <c:pt idx="121">
                <c:v>-51.601683228266666</c:v>
              </c:pt>
              <c:pt idx="122">
                <c:v>-50.282327640333335</c:v>
              </c:pt>
              <c:pt idx="123">
                <c:v>-47.040989840733324</c:v>
              </c:pt>
              <c:pt idx="124">
                <c:v>-44.162399031666666</c:v>
              </c:pt>
              <c:pt idx="125">
                <c:v>-42.063936866066669</c:v>
              </c:pt>
              <c:pt idx="126">
                <c:v>-41.54862321833334</c:v>
              </c:pt>
              <c:pt idx="127">
                <c:v>-38.834876338233336</c:v>
              </c:pt>
              <c:pt idx="128">
                <c:v>-35.576913201033335</c:v>
              </c:pt>
              <c:pt idx="129">
                <c:v>-31.2831770451</c:v>
              </c:pt>
              <c:pt idx="130">
                <c:v>-29.58353661546667</c:v>
              </c:pt>
              <c:pt idx="131">
                <c:v>-28.995072586566664</c:v>
              </c:pt>
              <c:pt idx="132">
                <c:v>-27.625589233300001</c:v>
              </c:pt>
              <c:pt idx="133">
                <c:v>-27.220707287099998</c:v>
              </c:pt>
              <c:pt idx="134">
                <c:v>-25.944616366533335</c:v>
              </c:pt>
              <c:pt idx="135">
                <c:v>-27.013878370266667</c:v>
              </c:pt>
              <c:pt idx="136">
                <c:v>-25.451903552633336</c:v>
              </c:pt>
              <c:pt idx="137">
                <c:v>-23.262104567600002</c:v>
              </c:pt>
              <c:pt idx="138">
                <c:v>-20.798557493333334</c:v>
              </c:pt>
              <c:pt idx="139">
                <c:v>-20.845624683633336</c:v>
              </c:pt>
              <c:pt idx="140">
                <c:v>-22.176546143666666</c:v>
              </c:pt>
              <c:pt idx="141">
                <c:v>-22.130441643933334</c:v>
              </c:pt>
              <c:pt idx="142">
                <c:v>-22.657123403166668</c:v>
              </c:pt>
              <c:pt idx="143">
                <c:v>-23.519022980500001</c:v>
              </c:pt>
              <c:pt idx="144">
                <c:v>-22.458586699333335</c:v>
              </c:pt>
              <c:pt idx="145">
                <c:v>-21.180270049299999</c:v>
              </c:pt>
              <c:pt idx="146">
                <c:v>-19.651123853799998</c:v>
              </c:pt>
              <c:pt idx="147">
                <c:v>-20.967006477666668</c:v>
              </c:pt>
              <c:pt idx="148">
                <c:v>-21.078375450666666</c:v>
              </c:pt>
              <c:pt idx="149">
                <c:v>-22.420429978399998</c:v>
              </c:pt>
              <c:pt idx="150">
                <c:v>-22.066171902333334</c:v>
              </c:pt>
              <c:pt idx="151">
                <c:v>-21.593437396466669</c:v>
              </c:pt>
              <c:pt idx="152">
                <c:v>-20.191701834633331</c:v>
              </c:pt>
              <c:pt idx="153">
                <c:v>-21.950812348300001</c:v>
              </c:pt>
              <c:pt idx="154">
                <c:v>-23.989735930266665</c:v>
              </c:pt>
              <c:pt idx="155">
                <c:v>-25.281380678533335</c:v>
              </c:pt>
              <c:pt idx="156">
                <c:v>-21.979081167966669</c:v>
              </c:pt>
              <c:pt idx="157">
                <c:v>-20.477313915699998</c:v>
              </c:pt>
              <c:pt idx="158">
                <c:v>-18.564136857233333</c:v>
              </c:pt>
              <c:pt idx="159">
                <c:v>-19.603462154866666</c:v>
              </c:pt>
              <c:pt idx="160">
                <c:v>-18.176212647566668</c:v>
              </c:pt>
              <c:pt idx="161">
                <c:v>-18.3057770128</c:v>
              </c:pt>
              <c:pt idx="162">
                <c:v>-18.647556284766665</c:v>
              </c:pt>
              <c:pt idx="163">
                <c:v>-19.607241966999997</c:v>
              </c:pt>
              <c:pt idx="164">
                <c:v>-18.916458150299999</c:v>
              </c:pt>
              <c:pt idx="165">
                <c:v>-18.919849154566666</c:v>
              </c:pt>
            </c:numLit>
          </c:val>
          <c:smooth val="0"/>
        </c:ser>
        <c:ser>
          <c:idx val="2"/>
          <c:order val="2"/>
          <c:tx>
            <c:v>comercio</c:v>
          </c:tx>
          <c:spPr>
            <a:ln w="38100">
              <a:solidFill>
                <a:schemeClr val="accent2"/>
              </a:solidFill>
              <a:prstDash val="solid"/>
            </a:ln>
          </c:spPr>
          <c:marker>
            <c:symbol val="none"/>
          </c:marker>
          <c:dLbls>
            <c:dLbl>
              <c:idx val="21"/>
              <c:layout>
                <c:manualLayout>
                  <c:x val="0.4301870776791199"/>
                  <c:y val="0.236946150961899"/>
                </c:manualLayout>
              </c:layout>
              <c:tx>
                <c:rich>
                  <a:bodyPr/>
                  <a:lstStyle/>
                  <a:p>
                    <a:pPr>
                      <a:defRPr sz="700" b="1" i="0" u="none" strike="noStrike" baseline="0">
                        <a:solidFill>
                          <a:schemeClr val="accent2"/>
                        </a:solidFill>
                        <a:latin typeface="Arial"/>
                        <a:ea typeface="Arial"/>
                        <a:cs typeface="Arial"/>
                      </a:defRPr>
                    </a:pPr>
                    <a:r>
                      <a:rPr lang="pt-PT" baseline="0">
                        <a:solidFill>
                          <a:schemeClr val="accent2"/>
                        </a:solidFill>
                      </a:rPr>
                      <a:t>c</a:t>
                    </a:r>
                    <a:r>
                      <a:rPr lang="pt-PT">
                        <a:solidFill>
                          <a:schemeClr val="accent2"/>
                        </a:solidFill>
                      </a:rPr>
                      <a:t>omércio</a:t>
                    </a:r>
                  </a:p>
                </c:rich>
              </c:tx>
              <c:spPr>
                <a:noFill/>
                <a:ln w="25400">
                  <a:noFill/>
                </a:ln>
              </c:spPr>
              <c:dLblPos val="r"/>
              <c:showLegendKey val="0"/>
              <c:showVal val="0"/>
              <c:showCatName val="0"/>
              <c:showSerName val="0"/>
              <c:showPercent val="0"/>
              <c:showBubbleSize val="0"/>
            </c:dLbl>
            <c:txPr>
              <a:bodyPr/>
              <a:lstStyle/>
              <a:p>
                <a:pPr>
                  <a:defRPr baseline="0">
                    <a:solidFill>
                      <a:schemeClr val="accent6"/>
                    </a:solidFill>
                  </a:defRPr>
                </a:pPr>
                <a:endParaRPr lang="pt-PT"/>
              </a:p>
            </c:txPr>
            <c:showLegendKey val="0"/>
            <c:showVal val="0"/>
            <c:showCatName val="0"/>
            <c:showSerName val="0"/>
            <c:showPercent val="0"/>
            <c:showBubbleSize val="0"/>
          </c:dLbls>
          <c:cat>
            <c:strLit>
              <c:ptCount val="179"/>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 </c:v>
              </c:pt>
              <c:pt idx="169">
                <c:v> </c:v>
              </c:pt>
              <c:pt idx="170">
                <c:v> </c:v>
              </c:pt>
              <c:pt idx="171">
                <c:v> </c:v>
              </c:pt>
              <c:pt idx="172">
                <c:v> </c:v>
              </c:pt>
              <c:pt idx="173">
                <c:v> </c:v>
              </c:pt>
              <c:pt idx="174">
                <c:v> </c:v>
              </c:pt>
              <c:pt idx="175">
                <c:v> </c:v>
              </c:pt>
              <c:pt idx="176">
                <c:v> </c:v>
              </c:pt>
              <c:pt idx="177">
                <c:v> </c:v>
              </c:pt>
              <c:pt idx="178">
                <c:v> </c:v>
              </c:pt>
            </c:strLit>
          </c:cat>
          <c:val>
            <c:numLit>
              <c:formatCode>0.0</c:formatCode>
              <c:ptCount val="166"/>
              <c:pt idx="0">
                <c:v>-8.1040474427487172</c:v>
              </c:pt>
              <c:pt idx="1">
                <c:v>-7.7091756478769229</c:v>
              </c:pt>
              <c:pt idx="2">
                <c:v>-8.1476371863384625</c:v>
              </c:pt>
              <c:pt idx="3">
                <c:v>-9.2860987247999986</c:v>
              </c:pt>
              <c:pt idx="4">
                <c:v>-12.752765391466667</c:v>
              </c:pt>
              <c:pt idx="5">
                <c:v>-14.519432058133333</c:v>
              </c:pt>
              <c:pt idx="6">
                <c:v>-15.81943205813333</c:v>
              </c:pt>
              <c:pt idx="7">
                <c:v>-14.152765391466666</c:v>
              </c:pt>
              <c:pt idx="8">
                <c:v>-12.119432058133333</c:v>
              </c:pt>
              <c:pt idx="9">
                <c:v>-9.7860987248000004</c:v>
              </c:pt>
              <c:pt idx="10">
                <c:v>-7.8860987248000001</c:v>
              </c:pt>
              <c:pt idx="11">
                <c:v>-8.3860987248000001</c:v>
              </c:pt>
              <c:pt idx="12">
                <c:v>-8.1527653914666676</c:v>
              </c:pt>
              <c:pt idx="13">
                <c:v>-8.0194320581333329</c:v>
              </c:pt>
              <c:pt idx="14">
                <c:v>-6.7527653914666672</c:v>
              </c:pt>
              <c:pt idx="15">
                <c:v>-5.7527653914666672</c:v>
              </c:pt>
              <c:pt idx="16">
                <c:v>-5.8860987248000001</c:v>
              </c:pt>
              <c:pt idx="17">
                <c:v>-6.352765391466666</c:v>
              </c:pt>
              <c:pt idx="18">
                <c:v>-5.6527653914666667</c:v>
              </c:pt>
              <c:pt idx="19">
                <c:v>-5.1194320581333335</c:v>
              </c:pt>
              <c:pt idx="20">
                <c:v>-4.5194320581333329</c:v>
              </c:pt>
              <c:pt idx="21">
                <c:v>-5.4860987247999988</c:v>
              </c:pt>
              <c:pt idx="22">
                <c:v>-5.9194320581333324</c:v>
              </c:pt>
              <c:pt idx="23">
                <c:v>-5.352765391466666</c:v>
              </c:pt>
              <c:pt idx="24">
                <c:v>-3.6860987248000003</c:v>
              </c:pt>
              <c:pt idx="25">
                <c:v>-3.5860987247999998</c:v>
              </c:pt>
              <c:pt idx="26">
                <c:v>-4.0860987248000002</c:v>
              </c:pt>
              <c:pt idx="27">
                <c:v>-5.4860987247999988</c:v>
              </c:pt>
              <c:pt idx="28">
                <c:v>-6.6860987247999999</c:v>
              </c:pt>
              <c:pt idx="29">
                <c:v>-8.219432058133334</c:v>
              </c:pt>
              <c:pt idx="30">
                <c:v>-8.8194320581333319</c:v>
              </c:pt>
              <c:pt idx="31">
                <c:v>-8.8527653914666669</c:v>
              </c:pt>
              <c:pt idx="32">
                <c:v>-9.186098724799999</c:v>
              </c:pt>
              <c:pt idx="33">
                <c:v>-10.8860987248</c:v>
              </c:pt>
              <c:pt idx="34">
                <c:v>-11.519432058133333</c:v>
              </c:pt>
              <c:pt idx="35">
                <c:v>-12.586098724800001</c:v>
              </c:pt>
              <c:pt idx="36">
                <c:v>-11.819432058133335</c:v>
              </c:pt>
              <c:pt idx="37">
                <c:v>-10.952765391466665</c:v>
              </c:pt>
              <c:pt idx="38">
                <c:v>-9.0527653914666661</c:v>
              </c:pt>
              <c:pt idx="39">
                <c:v>-8.219432058133334</c:v>
              </c:pt>
              <c:pt idx="40">
                <c:v>-8.186098724799999</c:v>
              </c:pt>
              <c:pt idx="41">
                <c:v>-6.2860987247999995</c:v>
              </c:pt>
              <c:pt idx="42">
                <c:v>-3.5194320581333334</c:v>
              </c:pt>
              <c:pt idx="43">
                <c:v>-1.1527653914666673</c:v>
              </c:pt>
              <c:pt idx="44">
                <c:v>-1.8527653914666671</c:v>
              </c:pt>
              <c:pt idx="45">
                <c:v>-1.2527653914666668</c:v>
              </c:pt>
              <c:pt idx="46">
                <c:v>-1.552765391466667</c:v>
              </c:pt>
              <c:pt idx="47">
                <c:v>-1.4527653914666667</c:v>
              </c:pt>
              <c:pt idx="48">
                <c:v>-2.8194320581333332</c:v>
              </c:pt>
              <c:pt idx="49">
                <c:v>-2.1860987247999994</c:v>
              </c:pt>
              <c:pt idx="50">
                <c:v>-0.28609872480000026</c:v>
              </c:pt>
              <c:pt idx="51">
                <c:v>0.91390127519999964</c:v>
              </c:pt>
              <c:pt idx="52">
                <c:v>1.6139012751999993</c:v>
              </c:pt>
              <c:pt idx="53">
                <c:v>0.81390127519999966</c:v>
              </c:pt>
              <c:pt idx="54">
                <c:v>-1.2860987247999998</c:v>
              </c:pt>
              <c:pt idx="55">
                <c:v>-1.9527653914666665</c:v>
              </c:pt>
              <c:pt idx="56">
                <c:v>-2.1527653914666662</c:v>
              </c:pt>
              <c:pt idx="57">
                <c:v>-8.6098724800000401E-2</c:v>
              </c:pt>
              <c:pt idx="58">
                <c:v>0.24723460853333293</c:v>
              </c:pt>
              <c:pt idx="59">
                <c:v>-1.0194320581333332</c:v>
              </c:pt>
              <c:pt idx="60">
                <c:v>-1.9527653914666665</c:v>
              </c:pt>
              <c:pt idx="61">
                <c:v>-2.619432058133333</c:v>
              </c:pt>
              <c:pt idx="62">
                <c:v>-1.2194320581333336</c:v>
              </c:pt>
              <c:pt idx="63">
                <c:v>-1.3527653914666669</c:v>
              </c:pt>
              <c:pt idx="64">
                <c:v>-5.2765391466666887E-2</c:v>
              </c:pt>
              <c:pt idx="65">
                <c:v>-0.65276539146666712</c:v>
              </c:pt>
              <c:pt idx="66">
                <c:v>-1.5860987248000005</c:v>
              </c:pt>
              <c:pt idx="67">
                <c:v>-3.6527653914666671</c:v>
              </c:pt>
              <c:pt idx="68">
                <c:v>-4.4527653914666665</c:v>
              </c:pt>
              <c:pt idx="69">
                <c:v>-4.5860987247999994</c:v>
              </c:pt>
              <c:pt idx="70">
                <c:v>-5.9860987247999988</c:v>
              </c:pt>
              <c:pt idx="71">
                <c:v>-9.6860987248000008</c:v>
              </c:pt>
              <c:pt idx="72">
                <c:v>-13.119432058133334</c:v>
              </c:pt>
              <c:pt idx="73">
                <c:v>-15.652765391466668</c:v>
              </c:pt>
              <c:pt idx="74">
                <c:v>-15.186098724799999</c:v>
              </c:pt>
              <c:pt idx="75">
                <c:v>-13.586098724799998</c:v>
              </c:pt>
              <c:pt idx="76">
                <c:v>-12.004445368994444</c:v>
              </c:pt>
              <c:pt idx="77">
                <c:v>-10.130359242955555</c:v>
              </c:pt>
              <c:pt idx="78">
                <c:v>-9.4492430280499988</c:v>
              </c:pt>
              <c:pt idx="79">
                <c:v>-8.7906706932500001</c:v>
              </c:pt>
              <c:pt idx="80">
                <c:v>-7.4581547794499992</c:v>
              </c:pt>
              <c:pt idx="81">
                <c:v>-6.3650940749833325</c:v>
              </c:pt>
              <c:pt idx="82">
                <c:v>-6.3440823340500003</c:v>
              </c:pt>
              <c:pt idx="83">
                <c:v>-7.4943108493166664</c:v>
              </c:pt>
              <c:pt idx="84">
                <c:v>-9.91794767855</c:v>
              </c:pt>
              <c:pt idx="85">
                <c:v>-9.5545227655500007</c:v>
              </c:pt>
              <c:pt idx="86">
                <c:v>-8.4700582512166651</c:v>
              </c:pt>
              <c:pt idx="87">
                <c:v>-7.1121101176166661</c:v>
              </c:pt>
              <c:pt idx="88">
                <c:v>-8.0143886679499996</c:v>
              </c:pt>
              <c:pt idx="89">
                <c:v>-8.3356401563833327</c:v>
              </c:pt>
              <c:pt idx="90">
                <c:v>-8.8159986338166672</c:v>
              </c:pt>
              <c:pt idx="91">
                <c:v>-8.335969052216667</c:v>
              </c:pt>
              <c:pt idx="92">
                <c:v>-8.6543275176499996</c:v>
              </c:pt>
              <c:pt idx="93">
                <c:v>-9.1185087638833338</c:v>
              </c:pt>
              <c:pt idx="94">
                <c:v>-9.5887578386833336</c:v>
              </c:pt>
              <c:pt idx="95">
                <c:v>-10.948681085283333</c:v>
              </c:pt>
              <c:pt idx="96">
                <c:v>-10.519867030916666</c:v>
              </c:pt>
              <c:pt idx="97">
                <c:v>-10.789800831550002</c:v>
              </c:pt>
              <c:pt idx="98">
                <c:v>-8.8863341988166642</c:v>
              </c:pt>
              <c:pt idx="99">
                <c:v>-9.4630732877833328</c:v>
              </c:pt>
              <c:pt idx="100">
                <c:v>-10.956513394116664</c:v>
              </c:pt>
              <c:pt idx="101">
                <c:v>-14.615652629783332</c:v>
              </c:pt>
              <c:pt idx="102">
                <c:v>-15.823450298816665</c:v>
              </c:pt>
              <c:pt idx="103">
                <c:v>-15.582157403583333</c:v>
              </c:pt>
              <c:pt idx="104">
                <c:v>-16.190210647749996</c:v>
              </c:pt>
              <c:pt idx="105">
                <c:v>-18.45471216935</c:v>
              </c:pt>
              <c:pt idx="106">
                <c:v>-21.113405515183334</c:v>
              </c:pt>
              <c:pt idx="107">
                <c:v>-23.288456443016667</c:v>
              </c:pt>
              <c:pt idx="108">
                <c:v>-24.929936652883338</c:v>
              </c:pt>
              <c:pt idx="109">
                <c:v>-24.286358777050001</c:v>
              </c:pt>
              <c:pt idx="110">
                <c:v>-23.788426029783334</c:v>
              </c:pt>
              <c:pt idx="111">
                <c:v>-23.272776594616669</c:v>
              </c:pt>
              <c:pt idx="112">
                <c:v>-24.213590913716668</c:v>
              </c:pt>
              <c:pt idx="113">
                <c:v>-23.363153132516668</c:v>
              </c:pt>
              <c:pt idx="114">
                <c:v>-21.980234977983333</c:v>
              </c:pt>
              <c:pt idx="115">
                <c:v>-22.265462504716666</c:v>
              </c:pt>
              <c:pt idx="116">
                <c:v>-23.527050631383332</c:v>
              </c:pt>
              <c:pt idx="117">
                <c:v>-26.537506027383333</c:v>
              </c:pt>
              <c:pt idx="118">
                <c:v>-27.169012394416669</c:v>
              </c:pt>
              <c:pt idx="119">
                <c:v>-26.723079931750004</c:v>
              </c:pt>
              <c:pt idx="120">
                <c:v>-25.76331447275</c:v>
              </c:pt>
              <c:pt idx="121">
                <c:v>-24.742404065716666</c:v>
              </c:pt>
              <c:pt idx="122">
                <c:v>-23.268267051316666</c:v>
              </c:pt>
              <c:pt idx="123">
                <c:v>-21.416302700916663</c:v>
              </c:pt>
              <c:pt idx="124">
                <c:v>-19.458413919516666</c:v>
              </c:pt>
              <c:pt idx="125">
                <c:v>-18.439670269649998</c:v>
              </c:pt>
              <c:pt idx="126">
                <c:v>-16.438867137783333</c:v>
              </c:pt>
              <c:pt idx="127">
                <c:v>-15.429942868283334</c:v>
              </c:pt>
              <c:pt idx="128">
                <c:v>-15.569701515049999</c:v>
              </c:pt>
              <c:pt idx="129">
                <c:v>-16.311112317416669</c:v>
              </c:pt>
              <c:pt idx="130">
                <c:v>-15.633085954983335</c:v>
              </c:pt>
              <c:pt idx="131">
                <c:v>-13.829632789716667</c:v>
              </c:pt>
              <c:pt idx="132">
                <c:v>-11.052802748083332</c:v>
              </c:pt>
              <c:pt idx="133">
                <c:v>-9.6400164076500001</c:v>
              </c:pt>
              <c:pt idx="134">
                <c:v>-7.7715650728499996</c:v>
              </c:pt>
              <c:pt idx="135">
                <c:v>-6.6764433499833329</c:v>
              </c:pt>
              <c:pt idx="136">
                <c:v>-5.4658717801833339</c:v>
              </c:pt>
              <c:pt idx="137">
                <c:v>-3.927421434916667</c:v>
              </c:pt>
              <c:pt idx="138">
                <c:v>-3.0160626397500003</c:v>
              </c:pt>
              <c:pt idx="139">
                <c:v>-3.2217370975833339</c:v>
              </c:pt>
              <c:pt idx="140">
                <c:v>-2.9645920170166669</c:v>
              </c:pt>
              <c:pt idx="141">
                <c:v>-2.9057144275166671</c:v>
              </c:pt>
              <c:pt idx="142">
                <c:v>-1.7386548828500004</c:v>
              </c:pt>
              <c:pt idx="143">
                <c:v>-2.2495318381833336</c:v>
              </c:pt>
              <c:pt idx="144">
                <c:v>-1.9936605759500001</c:v>
              </c:pt>
              <c:pt idx="145">
                <c:v>-1.9300925395833335</c:v>
              </c:pt>
              <c:pt idx="146">
                <c:v>-1.2804295022166667</c:v>
              </c:pt>
              <c:pt idx="147">
                <c:v>-0.42512152958333332</c:v>
              </c:pt>
              <c:pt idx="148">
                <c:v>0.88912686087777759</c:v>
              </c:pt>
              <c:pt idx="149">
                <c:v>2.1524881626055556</c:v>
              </c:pt>
              <c:pt idx="150">
                <c:v>2.7228620930666665</c:v>
              </c:pt>
              <c:pt idx="151">
                <c:v>2.7447702499666669</c:v>
              </c:pt>
              <c:pt idx="152">
                <c:v>1.3688943829</c:v>
              </c:pt>
              <c:pt idx="153">
                <c:v>0.81094439386666661</c:v>
              </c:pt>
              <c:pt idx="154">
                <c:v>-0.24249385516666666</c:v>
              </c:pt>
              <c:pt idx="155">
                <c:v>0.3164522121333333</c:v>
              </c:pt>
              <c:pt idx="156">
                <c:v>0.69767901589999992</c:v>
              </c:pt>
              <c:pt idx="157">
                <c:v>0.76034929933333328</c:v>
              </c:pt>
              <c:pt idx="158">
                <c:v>1.2027232002666668</c:v>
              </c:pt>
              <c:pt idx="159">
                <c:v>1.6044117854</c:v>
              </c:pt>
              <c:pt idx="160">
                <c:v>2.9680134323666665</c:v>
              </c:pt>
              <c:pt idx="161">
                <c:v>3.0651380337333332</c:v>
              </c:pt>
              <c:pt idx="162">
                <c:v>3.1187361580333337</c:v>
              </c:pt>
              <c:pt idx="163">
                <c:v>1.6663340543333334</c:v>
              </c:pt>
              <c:pt idx="164">
                <c:v>0.77182998366666655</c:v>
              </c:pt>
              <c:pt idx="165">
                <c:v>-0.28466725206666665</c:v>
              </c:pt>
            </c:numLit>
          </c:val>
          <c:smooth val="0"/>
        </c:ser>
        <c:ser>
          <c:idx val="3"/>
          <c:order val="3"/>
          <c:tx>
            <c:v>servicos</c:v>
          </c:tx>
          <c:spPr>
            <a:ln w="25400">
              <a:solidFill>
                <a:srgbClr val="333333"/>
              </a:solidFill>
              <a:prstDash val="solid"/>
            </a:ln>
          </c:spPr>
          <c:marker>
            <c:symbol val="none"/>
          </c:marker>
          <c:dLbls>
            <c:dLbl>
              <c:idx val="20"/>
              <c:layout>
                <c:manualLayout>
                  <c:x val="0.11421646762239826"/>
                  <c:y val="0.20090738657667792"/>
                </c:manualLayout>
              </c:layout>
              <c:tx>
                <c:rich>
                  <a:bodyPr/>
                  <a:lstStyle/>
                  <a:p>
                    <a:pPr>
                      <a:defRPr sz="800" b="0" i="0" u="none" strike="noStrike" baseline="0">
                        <a:solidFill>
                          <a:srgbClr val="000000"/>
                        </a:solidFill>
                        <a:latin typeface="Arial"/>
                        <a:ea typeface="Arial"/>
                        <a:cs typeface="Arial"/>
                      </a:defRPr>
                    </a:pPr>
                    <a:r>
                      <a:rPr lang="pt-PT" sz="700" b="1" i="0" u="none" strike="noStrike" baseline="0">
                        <a:solidFill>
                          <a:srgbClr val="000000"/>
                        </a:solidFill>
                        <a:latin typeface="Arial"/>
                        <a:cs typeface="Arial"/>
                      </a:rPr>
                      <a:t>serviços</a:t>
                    </a:r>
                    <a:r>
                      <a:rPr lang="pt-PT" sz="800" b="1" i="0" u="none" strike="noStrike" baseline="0">
                        <a:solidFill>
                          <a:srgbClr val="000000"/>
                        </a:solidFill>
                        <a:latin typeface="Arial"/>
                        <a:cs typeface="Arial"/>
                      </a:rPr>
                      <a:t> </a:t>
                    </a:r>
                    <a:r>
                      <a:rPr lang="pt-PT" sz="600" b="0" i="0" u="none" strike="noStrike" baseline="0">
                        <a:solidFill>
                          <a:srgbClr val="000000"/>
                        </a:solidFill>
                        <a:latin typeface="Arial"/>
                        <a:cs typeface="Arial"/>
                      </a:rPr>
                      <a:t>(2)</a:t>
                    </a:r>
                  </a:p>
                </c:rich>
              </c:tx>
              <c:spPr>
                <a:noFill/>
                <a:ln w="25400">
                  <a:noFill/>
                </a:ln>
              </c:spPr>
              <c:dLblPos val="r"/>
              <c:showLegendKey val="0"/>
              <c:showVal val="0"/>
              <c:showCatName val="0"/>
              <c:showSerName val="0"/>
              <c:showPercent val="0"/>
              <c:showBubbleSize val="0"/>
            </c:dLbl>
            <c:showLegendKey val="0"/>
            <c:showVal val="0"/>
            <c:showCatName val="0"/>
            <c:showSerName val="0"/>
            <c:showPercent val="0"/>
            <c:showBubbleSize val="0"/>
          </c:dLbls>
          <c:cat>
            <c:strLit>
              <c:ptCount val="179"/>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 </c:v>
              </c:pt>
              <c:pt idx="169">
                <c:v> </c:v>
              </c:pt>
              <c:pt idx="170">
                <c:v> </c:v>
              </c:pt>
              <c:pt idx="171">
                <c:v> </c:v>
              </c:pt>
              <c:pt idx="172">
                <c:v> </c:v>
              </c:pt>
              <c:pt idx="173">
                <c:v> </c:v>
              </c:pt>
              <c:pt idx="174">
                <c:v> </c:v>
              </c:pt>
              <c:pt idx="175">
                <c:v> </c:v>
              </c:pt>
              <c:pt idx="176">
                <c:v> </c:v>
              </c:pt>
              <c:pt idx="177">
                <c:v> </c:v>
              </c:pt>
              <c:pt idx="178">
                <c:v> </c:v>
              </c:pt>
            </c:strLit>
          </c:cat>
          <c:val>
            <c:numLit>
              <c:formatCode>0.0</c:formatCode>
              <c:ptCount val="166"/>
              <c:pt idx="0">
                <c:v>-16.016376869333332</c:v>
              </c:pt>
              <c:pt idx="1">
                <c:v>-14.174660754666666</c:v>
              </c:pt>
              <c:pt idx="2">
                <c:v>-16.303847729666668</c:v>
              </c:pt>
              <c:pt idx="3">
                <c:v>-21.544938962999996</c:v>
              </c:pt>
              <c:pt idx="4">
                <c:v>-24.122387138333334</c:v>
              </c:pt>
              <c:pt idx="5">
                <c:v>-25.199872385666666</c:v>
              </c:pt>
              <c:pt idx="6">
                <c:v>-17.292828426</c:v>
              </c:pt>
              <c:pt idx="7">
                <c:v>-17.347122313666663</c:v>
              </c:pt>
              <c:pt idx="8">
                <c:v>-13.616486837666665</c:v>
              </c:pt>
              <c:pt idx="9">
                <c:v>-13.302226210333332</c:v>
              </c:pt>
              <c:pt idx="10">
                <c:v>-10.996405345666668</c:v>
              </c:pt>
              <c:pt idx="11">
                <c:v>-12.475131091</c:v>
              </c:pt>
              <c:pt idx="12">
                <c:v>-13.203672558333331</c:v>
              </c:pt>
              <c:pt idx="13">
                <c:v>-14.827751629999996</c:v>
              </c:pt>
              <c:pt idx="14">
                <c:v>-11.449967592333332</c:v>
              </c:pt>
              <c:pt idx="15">
                <c:v>-12.790163307999999</c:v>
              </c:pt>
              <c:pt idx="16">
                <c:v>-9.9092232753333338</c:v>
              </c:pt>
              <c:pt idx="17">
                <c:v>-9.8904226840000007</c:v>
              </c:pt>
              <c:pt idx="18">
                <c:v>-4.9010320653333341</c:v>
              </c:pt>
              <c:pt idx="19">
                <c:v>-3.4059449443333336</c:v>
              </c:pt>
              <c:pt idx="20">
                <c:v>-3.6393319456666671</c:v>
              </c:pt>
              <c:pt idx="21">
                <c:v>-8.0422682019999989</c:v>
              </c:pt>
              <c:pt idx="22">
                <c:v>-8.1156683873333311</c:v>
              </c:pt>
              <c:pt idx="23">
                <c:v>-5.8046273663333317</c:v>
              </c:pt>
              <c:pt idx="24">
                <c:v>-0.54962763799999959</c:v>
              </c:pt>
              <c:pt idx="25">
                <c:v>1.2393340259999996</c:v>
              </c:pt>
              <c:pt idx="26">
                <c:v>1.400963972999999</c:v>
              </c:pt>
              <c:pt idx="27">
                <c:v>0.14309237499999972</c:v>
              </c:pt>
              <c:pt idx="28">
                <c:v>-3.5349890830000006</c:v>
              </c:pt>
              <c:pt idx="29">
                <c:v>-9.3396816526666644</c:v>
              </c:pt>
              <c:pt idx="30">
                <c:v>-13.425272105666664</c:v>
              </c:pt>
              <c:pt idx="31">
                <c:v>-14.008807951</c:v>
              </c:pt>
              <c:pt idx="32">
                <c:v>-10.008108992666667</c:v>
              </c:pt>
              <c:pt idx="33">
                <c:v>-7.7471351486666657</c:v>
              </c:pt>
              <c:pt idx="34">
                <c:v>-7.055066801999998</c:v>
              </c:pt>
              <c:pt idx="35">
                <c:v>-4.5404260786666653</c:v>
              </c:pt>
              <c:pt idx="36">
                <c:v>-5.0472666013333329</c:v>
              </c:pt>
              <c:pt idx="37">
                <c:v>-5.9546142906666679</c:v>
              </c:pt>
              <c:pt idx="38">
                <c:v>-10.286709699000001</c:v>
              </c:pt>
              <c:pt idx="39">
                <c:v>-8.7879518326666659</c:v>
              </c:pt>
              <c:pt idx="40">
                <c:v>-5.2194589433333345</c:v>
              </c:pt>
              <c:pt idx="41">
                <c:v>-1.9798181506666674</c:v>
              </c:pt>
              <c:pt idx="42">
                <c:v>-1.8418923960000004</c:v>
              </c:pt>
              <c:pt idx="43">
                <c:v>-4.0271400496666665</c:v>
              </c:pt>
              <c:pt idx="44">
                <c:v>-7.855960163999999</c:v>
              </c:pt>
              <c:pt idx="45">
                <c:v>-10.552612018666666</c:v>
              </c:pt>
              <c:pt idx="46">
                <c:v>-11.050716439666667</c:v>
              </c:pt>
              <c:pt idx="47">
                <c:v>-11.057651480666669</c:v>
              </c:pt>
              <c:pt idx="48">
                <c:v>-10.863142847333334</c:v>
              </c:pt>
              <c:pt idx="49">
                <c:v>-6.9240618036666675</c:v>
              </c:pt>
              <c:pt idx="50">
                <c:v>-6.0358799490000008</c:v>
              </c:pt>
              <c:pt idx="51">
                <c:v>-6.5909712903333331</c:v>
              </c:pt>
              <c:pt idx="52">
                <c:v>-10.925792713333331</c:v>
              </c:pt>
              <c:pt idx="53">
                <c:v>-13.793384204666665</c:v>
              </c:pt>
              <c:pt idx="54">
                <c:v>-13.798110927333333</c:v>
              </c:pt>
              <c:pt idx="55">
                <c:v>-10.840179011999998</c:v>
              </c:pt>
              <c:pt idx="56">
                <c:v>-6.8066718929999999</c:v>
              </c:pt>
              <c:pt idx="57">
                <c:v>-4.6457174949999986</c:v>
              </c:pt>
              <c:pt idx="58">
                <c:v>-6.5381893103333324</c:v>
              </c:pt>
              <c:pt idx="59">
                <c:v>-6.6771424109999984</c:v>
              </c:pt>
              <c:pt idx="60">
                <c:v>-6.0199418946666654</c:v>
              </c:pt>
              <c:pt idx="61">
                <c:v>-5.575325434999999</c:v>
              </c:pt>
              <c:pt idx="62">
                <c:v>-5.6229730606666664</c:v>
              </c:pt>
              <c:pt idx="63">
                <c:v>-3.7647028019999991</c:v>
              </c:pt>
              <c:pt idx="64">
                <c:v>-4.8301849749999999</c:v>
              </c:pt>
              <c:pt idx="65">
                <c:v>-2.4317183893333332</c:v>
              </c:pt>
              <c:pt idx="66">
                <c:v>-6.1688286989999996</c:v>
              </c:pt>
              <c:pt idx="67">
                <c:v>-7.5542070473333327</c:v>
              </c:pt>
              <c:pt idx="68">
                <c:v>-8.0388007749999986</c:v>
              </c:pt>
              <c:pt idx="69">
                <c:v>-9.8166039626666635</c:v>
              </c:pt>
              <c:pt idx="70">
                <c:v>-9.5760480369999996</c:v>
              </c:pt>
              <c:pt idx="71">
                <c:v>-12.064980301666665</c:v>
              </c:pt>
              <c:pt idx="72">
                <c:v>-11.131399070666667</c:v>
              </c:pt>
              <c:pt idx="73">
                <c:v>-10.831735255333333</c:v>
              </c:pt>
              <c:pt idx="74">
                <c:v>-11.917774348</c:v>
              </c:pt>
              <c:pt idx="75">
                <c:v>-9.3331666779999995</c:v>
              </c:pt>
              <c:pt idx="76">
                <c:v>-7.2031906715555563</c:v>
              </c:pt>
              <c:pt idx="77">
                <c:v>-4.4973416214444439</c:v>
              </c:pt>
              <c:pt idx="78">
                <c:v>-3.4744103443333327</c:v>
              </c:pt>
              <c:pt idx="79">
                <c:v>-2.0876649416666662</c:v>
              </c:pt>
              <c:pt idx="80">
                <c:v>-1.6512534483333328</c:v>
              </c:pt>
              <c:pt idx="81">
                <c:v>0.19671659466666705</c:v>
              </c:pt>
              <c:pt idx="82">
                <c:v>0.66594687733333391</c:v>
              </c:pt>
              <c:pt idx="83">
                <c:v>1.1335159680000002</c:v>
              </c:pt>
              <c:pt idx="84">
                <c:v>5.3229310333333522E-2</c:v>
              </c:pt>
              <c:pt idx="85">
                <c:v>-0.45742249166666632</c:v>
              </c:pt>
              <c:pt idx="86">
                <c:v>0.32745879766666675</c:v>
              </c:pt>
              <c:pt idx="87">
                <c:v>-0.88569797866666666</c:v>
              </c:pt>
              <c:pt idx="88">
                <c:v>-1.2455331943333334</c:v>
              </c:pt>
              <c:pt idx="89">
                <c:v>-3.1784117036666664</c:v>
              </c:pt>
              <c:pt idx="90">
                <c:v>-2.5131325219999998</c:v>
              </c:pt>
              <c:pt idx="91">
                <c:v>-2.3768481243333333</c:v>
              </c:pt>
              <c:pt idx="92">
                <c:v>-0.89116809999999969</c:v>
              </c:pt>
              <c:pt idx="93">
                <c:v>-0.47542762499999958</c:v>
              </c:pt>
              <c:pt idx="94">
                <c:v>-0.34726796033333329</c:v>
              </c:pt>
              <c:pt idx="95">
                <c:v>-0.97722660633333325</c:v>
              </c:pt>
              <c:pt idx="96">
                <c:v>-4.0621900233333337</c:v>
              </c:pt>
              <c:pt idx="97">
                <c:v>-6.0963802296666669</c:v>
              </c:pt>
              <c:pt idx="98">
                <c:v>-8.327504999666667</c:v>
              </c:pt>
              <c:pt idx="99">
                <c:v>-9.1521214906666657</c:v>
              </c:pt>
              <c:pt idx="100">
                <c:v>-9.7350490029999985</c:v>
              </c:pt>
              <c:pt idx="101">
                <c:v>-9.4590965903333313</c:v>
              </c:pt>
              <c:pt idx="102">
                <c:v>-8.6253920216666646</c:v>
              </c:pt>
              <c:pt idx="103">
                <c:v>-8.8599030709999997</c:v>
              </c:pt>
              <c:pt idx="104">
                <c:v>-9.6472889283333334</c:v>
              </c:pt>
              <c:pt idx="105">
                <c:v>-10.962583747666669</c:v>
              </c:pt>
              <c:pt idx="106">
                <c:v>-11.961236380666668</c:v>
              </c:pt>
              <c:pt idx="107">
                <c:v>-13.253267961333334</c:v>
              </c:pt>
              <c:pt idx="108">
                <c:v>-12.779405271666667</c:v>
              </c:pt>
              <c:pt idx="109">
                <c:v>-12.101980585666666</c:v>
              </c:pt>
              <c:pt idx="110">
                <c:v>-10.976223816000001</c:v>
              </c:pt>
              <c:pt idx="111">
                <c:v>-10.662043963666667</c:v>
              </c:pt>
              <c:pt idx="112">
                <c:v>-11.956103186333332</c:v>
              </c:pt>
              <c:pt idx="113">
                <c:v>-11.828266161999998</c:v>
              </c:pt>
              <c:pt idx="114">
                <c:v>-11.237878127333333</c:v>
              </c:pt>
              <c:pt idx="115">
                <c:v>-9.6630559750000007</c:v>
              </c:pt>
              <c:pt idx="116">
                <c:v>-10.537799482666669</c:v>
              </c:pt>
              <c:pt idx="117">
                <c:v>-10.892339765333334</c:v>
              </c:pt>
              <c:pt idx="118">
                <c:v>-12.271841129666667</c:v>
              </c:pt>
              <c:pt idx="119">
                <c:v>-12.414222387999999</c:v>
              </c:pt>
              <c:pt idx="120">
                <c:v>-13.812411284333331</c:v>
              </c:pt>
              <c:pt idx="121">
                <c:v>-13.405849638666666</c:v>
              </c:pt>
              <c:pt idx="122">
                <c:v>-12.964194763333333</c:v>
              </c:pt>
              <c:pt idx="123">
                <c:v>-12.303161807333334</c:v>
              </c:pt>
              <c:pt idx="124">
                <c:v>-13.317371287999999</c:v>
              </c:pt>
              <c:pt idx="125">
                <c:v>-12.398752081333333</c:v>
              </c:pt>
              <c:pt idx="126">
                <c:v>-11.139412169333333</c:v>
              </c:pt>
              <c:pt idx="127">
                <c:v>-7.9542913539999995</c:v>
              </c:pt>
              <c:pt idx="128">
                <c:v>-6.9352083669999987</c:v>
              </c:pt>
              <c:pt idx="129">
                <c:v>-5.7880596866666663</c:v>
              </c:pt>
              <c:pt idx="130">
                <c:v>-5.261329685999999</c:v>
              </c:pt>
              <c:pt idx="131">
                <c:v>-4.0159312529999998</c:v>
              </c:pt>
              <c:pt idx="132">
                <c:v>-1.398372946333333</c:v>
              </c:pt>
              <c:pt idx="133">
                <c:v>0.40617212099999983</c:v>
              </c:pt>
              <c:pt idx="134">
                <c:v>1.1485362853333334</c:v>
              </c:pt>
              <c:pt idx="135">
                <c:v>0.6117735820000002</c:v>
              </c:pt>
              <c:pt idx="136">
                <c:v>0.55573735466666696</c:v>
              </c:pt>
              <c:pt idx="137">
                <c:v>0.65234632166666684</c:v>
              </c:pt>
              <c:pt idx="138">
                <c:v>-6.9622007333333194E-2</c:v>
              </c:pt>
              <c:pt idx="139">
                <c:v>-7.4455832000000013E-2</c:v>
              </c:pt>
              <c:pt idx="140">
                <c:v>0.57299463533333361</c:v>
              </c:pt>
              <c:pt idx="141">
                <c:v>1.0957077446666672</c:v>
              </c:pt>
              <c:pt idx="142">
                <c:v>3.118651863333334</c:v>
              </c:pt>
              <c:pt idx="143">
                <c:v>2.3611370516666677</c:v>
              </c:pt>
              <c:pt idx="144">
                <c:v>3.8433967576666674</c:v>
              </c:pt>
              <c:pt idx="145">
                <c:v>2.0876409233333337</c:v>
              </c:pt>
              <c:pt idx="146">
                <c:v>2.8064237713333338</c:v>
              </c:pt>
              <c:pt idx="147">
                <c:v>1.7028156160000005</c:v>
              </c:pt>
              <c:pt idx="148">
                <c:v>2.6532000348888896</c:v>
              </c:pt>
              <c:pt idx="149">
                <c:v>2.4450747737777783</c:v>
              </c:pt>
              <c:pt idx="150">
                <c:v>3.8285954409999996</c:v>
              </c:pt>
              <c:pt idx="151">
                <c:v>3.0099791606666666</c:v>
              </c:pt>
              <c:pt idx="152">
                <c:v>3.138964954</c:v>
              </c:pt>
              <c:pt idx="153">
                <c:v>2.3455802703333335</c:v>
              </c:pt>
              <c:pt idx="154">
                <c:v>2.9517395423333332</c:v>
              </c:pt>
              <c:pt idx="155">
                <c:v>3.7240526173333333</c:v>
              </c:pt>
              <c:pt idx="156">
                <c:v>3.4176264306666666</c:v>
              </c:pt>
              <c:pt idx="157">
                <c:v>4.2578350446666668</c:v>
              </c:pt>
              <c:pt idx="158">
                <c:v>3.5941094836666667</c:v>
              </c:pt>
              <c:pt idx="159">
                <c:v>3.8795319579999998</c:v>
              </c:pt>
              <c:pt idx="160">
                <c:v>-0.50301778899999972</c:v>
              </c:pt>
              <c:pt idx="161">
                <c:v>-0.14212509066666623</c:v>
              </c:pt>
              <c:pt idx="162">
                <c:v>-5.879620233333327E-2</c:v>
              </c:pt>
              <c:pt idx="163">
                <c:v>2.9014210089999999</c:v>
              </c:pt>
              <c:pt idx="164">
                <c:v>2.3308329410000002</c:v>
              </c:pt>
              <c:pt idx="165">
                <c:v>2.6500951769999999</c:v>
              </c:pt>
            </c:numLit>
          </c:val>
          <c:smooth val="0"/>
        </c:ser>
        <c:dLbls>
          <c:showLegendKey val="0"/>
          <c:showVal val="0"/>
          <c:showCatName val="0"/>
          <c:showSerName val="0"/>
          <c:showPercent val="0"/>
          <c:showBubbleSize val="0"/>
        </c:dLbls>
        <c:marker val="1"/>
        <c:smooth val="0"/>
        <c:axId val="220363008"/>
        <c:axId val="220397568"/>
      </c:lineChart>
      <c:catAx>
        <c:axId val="220363008"/>
        <c:scaling>
          <c:orientation val="minMax"/>
        </c:scaling>
        <c:delete val="0"/>
        <c:axPos val="b"/>
        <c:numFmt formatCode="General" sourceLinked="1"/>
        <c:majorTickMark val="in"/>
        <c:minorTickMark val="in"/>
        <c:tickLblPos val="low"/>
        <c:spPr>
          <a:ln w="3175">
            <a:solidFill>
              <a:srgbClr val="FFFFFF"/>
            </a:solidFill>
            <a:prstDash val="solid"/>
          </a:ln>
        </c:spPr>
        <c:txPr>
          <a:bodyPr rot="-5400000" vert="horz"/>
          <a:lstStyle/>
          <a:p>
            <a:pPr>
              <a:defRPr sz="600" b="0" i="0" u="none" strike="noStrike" baseline="0">
                <a:solidFill>
                  <a:schemeClr val="tx2"/>
                </a:solidFill>
                <a:latin typeface="Arial"/>
                <a:ea typeface="Arial"/>
                <a:cs typeface="Arial"/>
              </a:defRPr>
            </a:pPr>
            <a:endParaRPr lang="pt-PT"/>
          </a:p>
        </c:txPr>
        <c:crossAx val="220397568"/>
        <c:crosses val="autoZero"/>
        <c:auto val="1"/>
        <c:lblAlgn val="ctr"/>
        <c:lblOffset val="100"/>
        <c:tickLblSkip val="1"/>
        <c:tickMarkSkip val="1"/>
        <c:noMultiLvlLbl val="0"/>
      </c:catAx>
      <c:valAx>
        <c:axId val="220397568"/>
        <c:scaling>
          <c:orientation val="minMax"/>
          <c:max val="6"/>
          <c:min val="-6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220363008"/>
        <c:crosses val="autoZero"/>
        <c:crossBetween val="between"/>
        <c:majorUnit val="10"/>
      </c:valAx>
      <c:spPr>
        <a:gradFill rotWithShape="0">
          <a:gsLst>
            <a:gs pos="0">
              <a:srgbClr val="EBF7FF"/>
            </a:gs>
            <a:gs pos="100000">
              <a:srgbClr val="FFFFFF"/>
            </a:gs>
          </a:gsLst>
          <a:lin ang="5400000" scaled="1"/>
        </a:gradFill>
        <a:ln w="25400">
          <a:noFill/>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beneficiários com prestações de lay-off... </a:t>
            </a:r>
          </a:p>
          <a:p>
            <a:pPr>
              <a:defRPr sz="800" b="0" i="0" u="none" strike="noStrike" baseline="0">
                <a:solidFill>
                  <a:schemeClr val="tx2"/>
                </a:solidFill>
                <a:latin typeface="Arial"/>
                <a:ea typeface="Arial"/>
                <a:cs typeface="Arial"/>
              </a:defRPr>
            </a:pPr>
            <a:endParaRPr lang="pt-PT" sz="800" b="1" i="0" u="none" strike="noStrike" baseline="0">
              <a:solidFill>
                <a:schemeClr val="tx2"/>
              </a:solidFill>
              <a:latin typeface="Arial"/>
              <a:cs typeface="Arial"/>
            </a:endParaRPr>
          </a:p>
        </c:rich>
      </c:tx>
      <c:layout>
        <c:manualLayout>
          <c:xMode val="edge"/>
          <c:yMode val="edge"/>
          <c:x val="0.16134652777777778"/>
          <c:y val="2.0442129629630001E-2"/>
        </c:manualLayout>
      </c:layout>
      <c:overlay val="0"/>
      <c:spPr>
        <a:noFill/>
        <a:ln w="25400">
          <a:noFill/>
        </a:ln>
      </c:spPr>
    </c:title>
    <c:autoTitleDeleted val="0"/>
    <c:plotArea>
      <c:layout>
        <c:manualLayout>
          <c:layoutTarget val="inner"/>
          <c:xMode val="edge"/>
          <c:yMode val="edge"/>
          <c:x val="0.11375625000000029"/>
          <c:y val="0.18251574074074356"/>
          <c:w val="0.91185410334346562"/>
          <c:h val="0.53953472222221555"/>
        </c:manualLayout>
      </c:layout>
      <c:barChart>
        <c:barDir val="col"/>
        <c:grouping val="clustered"/>
        <c:varyColors val="0"/>
        <c:ser>
          <c:idx val="0"/>
          <c:order val="0"/>
          <c:tx>
            <c:strRef>
              <c:f>'9lay_off'!$C$14:$D$14</c:f>
              <c:strCache>
                <c:ptCount val="1"/>
                <c:pt idx="0">
                  <c:v>beneficiários</c:v>
                </c:pt>
              </c:strCache>
            </c:strRef>
          </c:tx>
          <c:spPr>
            <a:solidFill>
              <a:schemeClr val="accent2"/>
            </a:solidFill>
            <a:ln w="25400">
              <a:solidFill>
                <a:schemeClr val="accent2"/>
              </a:solidFill>
              <a:prstDash val="solid"/>
            </a:ln>
          </c:spPr>
          <c:invertIfNegative val="0"/>
          <c:cat>
            <c:multiLvlStrRef>
              <c:f>'9lay_off'!$E$8:$Q$9</c:f>
              <c:multiLvlStrCache>
                <c:ptCount val="13"/>
                <c:lvl>
                  <c:pt idx="0">
                    <c:v>out.</c:v>
                  </c:pt>
                  <c:pt idx="1">
                    <c:v>nov.</c:v>
                  </c:pt>
                  <c:pt idx="2">
                    <c:v>dez.</c:v>
                  </c:pt>
                  <c:pt idx="3">
                    <c:v>jan.</c:v>
                  </c:pt>
                  <c:pt idx="4">
                    <c:v>fev.</c:v>
                  </c:pt>
                  <c:pt idx="5">
                    <c:v>mar.</c:v>
                  </c:pt>
                  <c:pt idx="6">
                    <c:v>abr.</c:v>
                  </c:pt>
                  <c:pt idx="7">
                    <c:v>mai.</c:v>
                  </c:pt>
                  <c:pt idx="8">
                    <c:v>jun.</c:v>
                  </c:pt>
                  <c:pt idx="9">
                    <c:v>jul.</c:v>
                  </c:pt>
                  <c:pt idx="10">
                    <c:v>ago.</c:v>
                  </c:pt>
                  <c:pt idx="11">
                    <c:v>set.</c:v>
                  </c:pt>
                  <c:pt idx="12">
                    <c:v>out.</c:v>
                  </c:pt>
                </c:lvl>
                <c:lvl>
                  <c:pt idx="0">
                    <c:v>2015</c:v>
                  </c:pt>
                  <c:pt idx="3">
                    <c:v>2016</c:v>
                  </c:pt>
                </c:lvl>
              </c:multiLvlStrCache>
            </c:multiLvlStrRef>
          </c:cat>
          <c:val>
            <c:numRef>
              <c:f>'9lay_off'!$E$15:$Q$15</c:f>
              <c:numCache>
                <c:formatCode>#,##0</c:formatCode>
                <c:ptCount val="13"/>
                <c:pt idx="0">
                  <c:v>800</c:v>
                </c:pt>
                <c:pt idx="1">
                  <c:v>1171</c:v>
                </c:pt>
                <c:pt idx="2">
                  <c:v>1614</c:v>
                </c:pt>
                <c:pt idx="3">
                  <c:v>1428</c:v>
                </c:pt>
                <c:pt idx="4">
                  <c:v>1549</c:v>
                </c:pt>
                <c:pt idx="5">
                  <c:v>1313</c:v>
                </c:pt>
                <c:pt idx="6">
                  <c:v>1226</c:v>
                </c:pt>
                <c:pt idx="7">
                  <c:v>885</c:v>
                </c:pt>
                <c:pt idx="8">
                  <c:v>1135</c:v>
                </c:pt>
                <c:pt idx="9">
                  <c:v>822</c:v>
                </c:pt>
                <c:pt idx="10">
                  <c:v>794</c:v>
                </c:pt>
                <c:pt idx="11">
                  <c:v>857</c:v>
                </c:pt>
                <c:pt idx="12">
                  <c:v>1206</c:v>
                </c:pt>
              </c:numCache>
            </c:numRef>
          </c:val>
        </c:ser>
        <c:dLbls>
          <c:showLegendKey val="0"/>
          <c:showVal val="0"/>
          <c:showCatName val="0"/>
          <c:showSerName val="0"/>
          <c:showPercent val="0"/>
          <c:showBubbleSize val="0"/>
        </c:dLbls>
        <c:gapWidth val="150"/>
        <c:axId val="209378304"/>
        <c:axId val="210313984"/>
      </c:barChart>
      <c:catAx>
        <c:axId val="209378304"/>
        <c:scaling>
          <c:orientation val="minMax"/>
        </c:scaling>
        <c:delete val="0"/>
        <c:axPos val="b"/>
        <c:numFmt formatCode="General" sourceLinked="1"/>
        <c:majorTickMark val="out"/>
        <c:minorTickMark val="out"/>
        <c:tickLblPos val="low"/>
        <c:spPr>
          <a:ln w="3175">
            <a:noFill/>
            <a:prstDash val="solid"/>
          </a:ln>
        </c:spPr>
        <c:txPr>
          <a:bodyPr rot="0" vert="horz" anchor="ctr" anchorCtr="0"/>
          <a:lstStyle/>
          <a:p>
            <a:pPr>
              <a:defRPr sz="700" b="0" i="0" u="none" strike="noStrike" baseline="0">
                <a:solidFill>
                  <a:schemeClr val="tx2"/>
                </a:solidFill>
                <a:latin typeface="Arial"/>
                <a:ea typeface="Arial"/>
                <a:cs typeface="Arial"/>
              </a:defRPr>
            </a:pPr>
            <a:endParaRPr lang="pt-PT"/>
          </a:p>
        </c:txPr>
        <c:crossAx val="210313984"/>
        <c:crosses val="autoZero"/>
        <c:auto val="1"/>
        <c:lblAlgn val="ctr"/>
        <c:lblOffset val="100"/>
        <c:tickLblSkip val="1"/>
        <c:tickMarkSkip val="1"/>
        <c:noMultiLvlLbl val="0"/>
      </c:catAx>
      <c:valAx>
        <c:axId val="210313984"/>
        <c:scaling>
          <c:orientation val="minMax"/>
          <c:min val="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209378304"/>
        <c:crosses val="autoZero"/>
        <c:crossBetween val="between"/>
        <c:minorUnit val="10"/>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20.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9809601609597091"/>
          <c:y val="6.3777172084258704E-2"/>
          <c:w val="0.60380736269640012"/>
          <c:h val="0.77189104858400337"/>
        </c:manualLayout>
      </c:layout>
      <c:radarChart>
        <c:radarStyle val="marker"/>
        <c:varyColors val="0"/>
        <c:ser>
          <c:idx val="1"/>
          <c:order val="0"/>
          <c:spPr>
            <a:ln w="28575" cap="flat" cmpd="sng" algn="ctr">
              <a:solidFill>
                <a:schemeClr val="accent2"/>
              </a:solidFill>
              <a:prstDash val="solid"/>
            </a:ln>
            <a:effectLst/>
          </c:spPr>
          <c:marker>
            <c:symbol val="none"/>
          </c:marker>
          <c:cat>
            <c:strRef>
              <c:f>'21destaque'!$D$9:$D$26</c:f>
              <c:strCache>
                <c:ptCount val="18"/>
                <c:pt idx="0">
                  <c:v>Alemanha</c:v>
                </c:pt>
                <c:pt idx="1">
                  <c:v>Áustria</c:v>
                </c:pt>
                <c:pt idx="2">
                  <c:v>Bélgica</c:v>
                </c:pt>
                <c:pt idx="3">
                  <c:v>Chipre</c:v>
                </c:pt>
                <c:pt idx="4">
                  <c:v>Croácia</c:v>
                </c:pt>
                <c:pt idx="5">
                  <c:v>Eslováquia</c:v>
                </c:pt>
                <c:pt idx="6">
                  <c:v>Eslovénia</c:v>
                </c:pt>
                <c:pt idx="7">
                  <c:v>Espanha</c:v>
                </c:pt>
                <c:pt idx="8">
                  <c:v>Estónia</c:v>
                </c:pt>
                <c:pt idx="9">
                  <c:v>Finlândia</c:v>
                </c:pt>
                <c:pt idx="10">
                  <c:v>França</c:v>
                </c:pt>
                <c:pt idx="11">
                  <c:v>Grécia</c:v>
                </c:pt>
                <c:pt idx="12">
                  <c:v>Países Baixos</c:v>
                </c:pt>
                <c:pt idx="13">
                  <c:v>Irlanda</c:v>
                </c:pt>
                <c:pt idx="14">
                  <c:v>Itália</c:v>
                </c:pt>
                <c:pt idx="15">
                  <c:v>Luxemburgo</c:v>
                </c:pt>
                <c:pt idx="16">
                  <c:v>Malta</c:v>
                </c:pt>
                <c:pt idx="17">
                  <c:v>Portugal</c:v>
                </c:pt>
              </c:strCache>
            </c:strRef>
          </c:cat>
          <c:val>
            <c:numRef>
              <c:f>'21destaque'!$I$9:$I$26</c:f>
              <c:numCache>
                <c:formatCode>#,##0.00</c:formatCode>
                <c:ptCount val="18"/>
                <c:pt idx="0">
                  <c:v>0.8222222222222223</c:v>
                </c:pt>
                <c:pt idx="1">
                  <c:v>0.91935483870967738</c:v>
                </c:pt>
                <c:pt idx="2">
                  <c:v>0.97499999999999998</c:v>
                </c:pt>
                <c:pt idx="3">
                  <c:v>1</c:v>
                </c:pt>
                <c:pt idx="4">
                  <c:v>1.2155172413793103</c:v>
                </c:pt>
                <c:pt idx="5">
                  <c:v>1.3291139240506329</c:v>
                </c:pt>
                <c:pt idx="6">
                  <c:v>1.1857142857142857</c:v>
                </c:pt>
                <c:pt idx="7">
                  <c:v>1.1751412429378532</c:v>
                </c:pt>
                <c:pt idx="8">
                  <c:v>0.90666666666666662</c:v>
                </c:pt>
                <c:pt idx="9">
                  <c:v>0.96590909090909083</c:v>
                </c:pt>
                <c:pt idx="10">
                  <c:v>1.0208333333333335</c:v>
                </c:pt>
                <c:pt idx="11">
                  <c:v>1.4213197969543148</c:v>
                </c:pt>
                <c:pt idx="12">
                  <c:v>1.196078431372549</c:v>
                </c:pt>
                <c:pt idx="13">
                  <c:v>0.72093023255813959</c:v>
                </c:pt>
                <c:pt idx="14">
                  <c:v>1.1272727272727272</c:v>
                </c:pt>
                <c:pt idx="15">
                  <c:v>1.1724137931034482</c:v>
                </c:pt>
                <c:pt idx="16">
                  <c:v>1.3720930232558142</c:v>
                </c:pt>
                <c:pt idx="17">
                  <c:v>1.0186915887850467</c:v>
                </c:pt>
              </c:numCache>
            </c:numRef>
          </c:val>
        </c:ser>
        <c:dLbls>
          <c:showLegendKey val="0"/>
          <c:showVal val="0"/>
          <c:showCatName val="0"/>
          <c:showSerName val="0"/>
          <c:showPercent val="0"/>
          <c:showBubbleSize val="0"/>
        </c:dLbls>
        <c:axId val="209801600"/>
        <c:axId val="209803136"/>
      </c:radarChart>
      <c:catAx>
        <c:axId val="209801600"/>
        <c:scaling>
          <c:orientation val="minMax"/>
        </c:scaling>
        <c:delete val="0"/>
        <c:axPos val="b"/>
        <c:majorGridlines>
          <c:spPr>
            <a:ln w="3175">
              <a:solidFill>
                <a:srgbClr val="333333"/>
              </a:solidFill>
              <a:prstDash val="solid"/>
            </a:ln>
          </c:spPr>
        </c:majorGridlines>
        <c:numFmt formatCode="0000" sourceLinked="0"/>
        <c:majorTickMark val="out"/>
        <c:minorTickMark val="none"/>
        <c:tickLblPos val="nextTo"/>
        <c:txPr>
          <a:bodyPr rot="60000" vert="horz" anchor="t" anchorCtr="0"/>
          <a:lstStyle/>
          <a:p>
            <a:pPr>
              <a:defRPr sz="700" b="0" i="0" u="none" strike="noStrike" baseline="0">
                <a:solidFill>
                  <a:srgbClr val="333333"/>
                </a:solidFill>
                <a:latin typeface="Arial"/>
                <a:ea typeface="Arial"/>
                <a:cs typeface="Arial"/>
              </a:defRPr>
            </a:pPr>
            <a:endParaRPr lang="pt-PT"/>
          </a:p>
        </c:txPr>
        <c:crossAx val="209803136"/>
        <c:crosses val="autoZero"/>
        <c:auto val="0"/>
        <c:lblAlgn val="ctr"/>
        <c:lblOffset val="100"/>
        <c:noMultiLvlLbl val="0"/>
      </c:catAx>
      <c:valAx>
        <c:axId val="209803136"/>
        <c:scaling>
          <c:orientation val="minMax"/>
          <c:max val="1.8"/>
          <c:min val="0"/>
        </c:scaling>
        <c:delete val="0"/>
        <c:axPos val="l"/>
        <c:majorGridlines>
          <c:spPr>
            <a:ln w="3175">
              <a:solidFill>
                <a:srgbClr val="333333"/>
              </a:solidFill>
              <a:prstDash val="solid"/>
            </a:ln>
          </c:spPr>
        </c:majorGridlines>
        <c:numFmt formatCode="0.0" sourceLinked="0"/>
        <c:majorTickMark val="cross"/>
        <c:minorTickMark val="none"/>
        <c:tickLblPos val="nextTo"/>
        <c:spPr>
          <a:ln w="3175">
            <a:solidFill>
              <a:srgbClr val="333333"/>
            </a:solidFill>
            <a:prstDash val="solid"/>
          </a:ln>
        </c:spPr>
        <c:txPr>
          <a:bodyPr rot="0" vert="horz"/>
          <a:lstStyle/>
          <a:p>
            <a:pPr>
              <a:defRPr sz="700" b="0" i="0" u="none" strike="noStrike" baseline="0">
                <a:solidFill>
                  <a:srgbClr val="333333"/>
                </a:solidFill>
                <a:latin typeface="Arial"/>
                <a:ea typeface="Arial"/>
                <a:cs typeface="Arial"/>
              </a:defRPr>
            </a:pPr>
            <a:endParaRPr lang="pt-PT"/>
          </a:p>
        </c:txPr>
        <c:crossAx val="209801600"/>
        <c:crosses val="autoZero"/>
        <c:crossBetween val="between"/>
        <c:majorUnit val="0.5"/>
        <c:minorUnit val="0.5"/>
      </c:valAx>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entidades empregadoras </a:t>
            </a:r>
            <a:r>
              <a:rPr lang="pt-PT" sz="800" b="0" i="0" u="none" strike="noStrike" baseline="0">
                <a:solidFill>
                  <a:schemeClr val="tx2"/>
                </a:solidFill>
                <a:latin typeface="Arial"/>
                <a:cs typeface="Arial"/>
              </a:rPr>
              <a:t>(estabelecimentos) </a:t>
            </a:r>
          </a:p>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com prestações de lay-off... </a:t>
            </a:r>
          </a:p>
          <a:p>
            <a:pPr>
              <a:defRPr sz="800" b="0" i="0" u="none" strike="noStrike" baseline="0">
                <a:solidFill>
                  <a:schemeClr val="tx2"/>
                </a:solidFill>
                <a:latin typeface="Arial"/>
                <a:ea typeface="Arial"/>
                <a:cs typeface="Arial"/>
              </a:defRPr>
            </a:pPr>
            <a:endParaRPr lang="pt-PT" sz="800" b="1" i="0" u="none" strike="noStrike" baseline="0">
              <a:solidFill>
                <a:schemeClr val="tx2"/>
              </a:solidFill>
              <a:latin typeface="Arial"/>
              <a:cs typeface="Arial"/>
            </a:endParaRPr>
          </a:p>
        </c:rich>
      </c:tx>
      <c:layout>
        <c:manualLayout>
          <c:xMode val="edge"/>
          <c:yMode val="edge"/>
          <c:x val="0.13488819444444444"/>
          <c:y val="1.4562500000000101E-2"/>
        </c:manualLayout>
      </c:layout>
      <c:overlay val="0"/>
      <c:spPr>
        <a:noFill/>
        <a:ln w="25400">
          <a:noFill/>
        </a:ln>
      </c:spPr>
    </c:title>
    <c:autoTitleDeleted val="0"/>
    <c:plotArea>
      <c:layout>
        <c:manualLayout>
          <c:layoutTarget val="inner"/>
          <c:xMode val="edge"/>
          <c:yMode val="edge"/>
          <c:x val="0.11375625000000029"/>
          <c:y val="0.16487685185185186"/>
          <c:w val="0.91185410334346562"/>
          <c:h val="0.61864074074074071"/>
        </c:manualLayout>
      </c:layout>
      <c:barChart>
        <c:barDir val="col"/>
        <c:grouping val="clustered"/>
        <c:varyColors val="0"/>
        <c:ser>
          <c:idx val="0"/>
          <c:order val="0"/>
          <c:tx>
            <c:strRef>
              <c:f>'9lay_off'!$C$37:$D$37</c:f>
              <c:strCache>
                <c:ptCount val="1"/>
                <c:pt idx="0">
                  <c:v>estabelecimentos</c:v>
                </c:pt>
              </c:strCache>
            </c:strRef>
          </c:tx>
          <c:spPr>
            <a:ln w="25400">
              <a:solidFill>
                <a:schemeClr val="tx2"/>
              </a:solidFill>
              <a:prstDash val="solid"/>
            </a:ln>
          </c:spPr>
          <c:invertIfNegative val="0"/>
          <c:cat>
            <c:strRef>
              <c:f>'9lay_off'!$H$35:$Q$35</c:f>
              <c:strCache>
                <c:ptCount val="10"/>
                <c:pt idx="0">
                  <c:v>2006</c:v>
                </c:pt>
                <c:pt idx="1">
                  <c:v>2007</c:v>
                </c:pt>
                <c:pt idx="2">
                  <c:v>2008</c:v>
                </c:pt>
                <c:pt idx="3">
                  <c:v>2009</c:v>
                </c:pt>
                <c:pt idx="4">
                  <c:v>2010</c:v>
                </c:pt>
                <c:pt idx="5">
                  <c:v>2011</c:v>
                </c:pt>
                <c:pt idx="6">
                  <c:v>2012</c:v>
                </c:pt>
                <c:pt idx="7">
                  <c:v>2013</c:v>
                </c:pt>
                <c:pt idx="8">
                  <c:v>2014</c:v>
                </c:pt>
                <c:pt idx="9">
                  <c:v>2015</c:v>
                </c:pt>
              </c:strCache>
            </c:strRef>
          </c:cat>
          <c:val>
            <c:numRef>
              <c:f>'9lay_off'!$H$38:$Q$38</c:f>
              <c:numCache>
                <c:formatCode>0</c:formatCode>
                <c:ptCount val="10"/>
                <c:pt idx="0">
                  <c:v>49</c:v>
                </c:pt>
                <c:pt idx="1">
                  <c:v>28</c:v>
                </c:pt>
                <c:pt idx="2">
                  <c:v>54</c:v>
                </c:pt>
                <c:pt idx="3">
                  <c:v>423</c:v>
                </c:pt>
                <c:pt idx="4">
                  <c:v>324</c:v>
                </c:pt>
                <c:pt idx="5">
                  <c:v>266</c:v>
                </c:pt>
                <c:pt idx="6">
                  <c:v>550</c:v>
                </c:pt>
                <c:pt idx="7">
                  <c:v>547</c:v>
                </c:pt>
                <c:pt idx="8">
                  <c:v>344</c:v>
                </c:pt>
                <c:pt idx="9">
                  <c:v>254</c:v>
                </c:pt>
              </c:numCache>
            </c:numRef>
          </c:val>
        </c:ser>
        <c:dLbls>
          <c:showLegendKey val="0"/>
          <c:showVal val="0"/>
          <c:showCatName val="0"/>
          <c:showSerName val="0"/>
          <c:showPercent val="0"/>
          <c:showBubbleSize val="0"/>
        </c:dLbls>
        <c:gapWidth val="150"/>
        <c:axId val="210359040"/>
        <c:axId val="210360576"/>
      </c:barChart>
      <c:catAx>
        <c:axId val="210359040"/>
        <c:scaling>
          <c:orientation val="minMax"/>
        </c:scaling>
        <c:delete val="0"/>
        <c:axPos val="b"/>
        <c:numFmt formatCode="General" sourceLinked="1"/>
        <c:majorTickMark val="none"/>
        <c:minorTickMark val="none"/>
        <c:tickLblPos val="low"/>
        <c:spPr>
          <a:ln w="3175">
            <a:noFill/>
            <a:prstDash val="solid"/>
          </a:ln>
        </c:spPr>
        <c:txPr>
          <a:bodyPr rot="-5400000" vert="horz"/>
          <a:lstStyle/>
          <a:p>
            <a:pPr>
              <a:defRPr sz="700" b="0" i="0" u="none" strike="noStrike" baseline="0">
                <a:solidFill>
                  <a:schemeClr val="tx2"/>
                </a:solidFill>
                <a:latin typeface="Arial"/>
                <a:ea typeface="Arial"/>
                <a:cs typeface="Arial"/>
              </a:defRPr>
            </a:pPr>
            <a:endParaRPr lang="pt-PT"/>
          </a:p>
        </c:txPr>
        <c:crossAx val="210360576"/>
        <c:crosses val="autoZero"/>
        <c:auto val="1"/>
        <c:lblAlgn val="ctr"/>
        <c:lblOffset val="100"/>
        <c:tickLblSkip val="1"/>
        <c:tickMarkSkip val="1"/>
        <c:noMultiLvlLbl val="0"/>
      </c:catAx>
      <c:valAx>
        <c:axId val="210360576"/>
        <c:scaling>
          <c:orientation val="minMax"/>
          <c:min val="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210359040"/>
        <c:crosses val="autoZero"/>
        <c:crossBetween val="between"/>
        <c:minorUnit val="10"/>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beneficiários com prestações de lay-off... </a:t>
            </a:r>
          </a:p>
          <a:p>
            <a:pPr>
              <a:defRPr sz="800" b="0" i="0" u="none" strike="noStrike" baseline="0">
                <a:solidFill>
                  <a:schemeClr val="tx2"/>
                </a:solidFill>
                <a:latin typeface="Arial"/>
                <a:ea typeface="Arial"/>
                <a:cs typeface="Arial"/>
              </a:defRPr>
            </a:pPr>
            <a:endParaRPr lang="pt-PT" sz="800" b="1" i="0" u="none" strike="noStrike" baseline="0">
              <a:solidFill>
                <a:schemeClr val="tx2"/>
              </a:solidFill>
              <a:latin typeface="Arial"/>
              <a:cs typeface="Arial"/>
            </a:endParaRPr>
          </a:p>
        </c:rich>
      </c:tx>
      <c:layout>
        <c:manualLayout>
          <c:xMode val="edge"/>
          <c:yMode val="edge"/>
          <c:x val="0.15693680555555797"/>
          <c:y val="2.0442129629630001E-2"/>
        </c:manualLayout>
      </c:layout>
      <c:overlay val="0"/>
      <c:spPr>
        <a:noFill/>
        <a:ln w="25400">
          <a:noFill/>
        </a:ln>
      </c:spPr>
    </c:title>
    <c:autoTitleDeleted val="0"/>
    <c:plotArea>
      <c:layout>
        <c:manualLayout>
          <c:layoutTarget val="inner"/>
          <c:xMode val="edge"/>
          <c:yMode val="edge"/>
          <c:x val="0.14810763888888889"/>
          <c:y val="0.16487685185185186"/>
          <c:w val="0.91185410334346562"/>
          <c:h val="0.61864074074074071"/>
        </c:manualLayout>
      </c:layout>
      <c:barChart>
        <c:barDir val="col"/>
        <c:grouping val="clustered"/>
        <c:varyColors val="0"/>
        <c:ser>
          <c:idx val="0"/>
          <c:order val="0"/>
          <c:tx>
            <c:strRef>
              <c:f>'9lay_off'!$C$40:$D$40</c:f>
              <c:strCache>
                <c:ptCount val="1"/>
                <c:pt idx="0">
                  <c:v>beneficiários</c:v>
                </c:pt>
              </c:strCache>
            </c:strRef>
          </c:tx>
          <c:spPr>
            <a:solidFill>
              <a:schemeClr val="accent2"/>
            </a:solidFill>
            <a:ln w="25400">
              <a:solidFill>
                <a:schemeClr val="accent2"/>
              </a:solidFill>
              <a:prstDash val="solid"/>
            </a:ln>
          </c:spPr>
          <c:invertIfNegative val="0"/>
          <c:cat>
            <c:strRef>
              <c:f>'9lay_off'!$H$35:$Q$35</c:f>
              <c:strCache>
                <c:ptCount val="10"/>
                <c:pt idx="0">
                  <c:v>2006</c:v>
                </c:pt>
                <c:pt idx="1">
                  <c:v>2007</c:v>
                </c:pt>
                <c:pt idx="2">
                  <c:v>2008</c:v>
                </c:pt>
                <c:pt idx="3">
                  <c:v>2009</c:v>
                </c:pt>
                <c:pt idx="4">
                  <c:v>2010</c:v>
                </c:pt>
                <c:pt idx="5">
                  <c:v>2011</c:v>
                </c:pt>
                <c:pt idx="6">
                  <c:v>2012</c:v>
                </c:pt>
                <c:pt idx="7">
                  <c:v>2013</c:v>
                </c:pt>
                <c:pt idx="8">
                  <c:v>2014</c:v>
                </c:pt>
                <c:pt idx="9">
                  <c:v>2015</c:v>
                </c:pt>
              </c:strCache>
            </c:strRef>
          </c:cat>
          <c:val>
            <c:numRef>
              <c:f>'9lay_off'!$H$41:$Q$41</c:f>
              <c:numCache>
                <c:formatCode>#,##0</c:formatCode>
                <c:ptCount val="10"/>
                <c:pt idx="0">
                  <c:v>664</c:v>
                </c:pt>
                <c:pt idx="1">
                  <c:v>891</c:v>
                </c:pt>
                <c:pt idx="2">
                  <c:v>1422</c:v>
                </c:pt>
                <c:pt idx="3">
                  <c:v>19278</c:v>
                </c:pt>
                <c:pt idx="4">
                  <c:v>6145</c:v>
                </c:pt>
                <c:pt idx="5">
                  <c:v>3601</c:v>
                </c:pt>
                <c:pt idx="6">
                  <c:v>8703</c:v>
                </c:pt>
                <c:pt idx="7">
                  <c:v>7434</c:v>
                </c:pt>
                <c:pt idx="8">
                  <c:v>4460</c:v>
                </c:pt>
                <c:pt idx="9">
                  <c:v>3872</c:v>
                </c:pt>
              </c:numCache>
            </c:numRef>
          </c:val>
        </c:ser>
        <c:dLbls>
          <c:showLegendKey val="0"/>
          <c:showVal val="0"/>
          <c:showCatName val="0"/>
          <c:showSerName val="0"/>
          <c:showPercent val="0"/>
          <c:showBubbleSize val="0"/>
        </c:dLbls>
        <c:gapWidth val="150"/>
        <c:axId val="210381056"/>
        <c:axId val="210386944"/>
      </c:barChart>
      <c:catAx>
        <c:axId val="210381056"/>
        <c:scaling>
          <c:orientation val="minMax"/>
        </c:scaling>
        <c:delete val="0"/>
        <c:axPos val="b"/>
        <c:numFmt formatCode="General" sourceLinked="1"/>
        <c:majorTickMark val="none"/>
        <c:minorTickMark val="none"/>
        <c:tickLblPos val="low"/>
        <c:spPr>
          <a:ln w="3175">
            <a:noFill/>
            <a:prstDash val="solid"/>
          </a:ln>
        </c:spPr>
        <c:txPr>
          <a:bodyPr rot="-5400000" vert="horz"/>
          <a:lstStyle/>
          <a:p>
            <a:pPr>
              <a:defRPr sz="700" b="0" i="0" u="none" strike="noStrike" baseline="0">
                <a:solidFill>
                  <a:schemeClr val="tx2"/>
                </a:solidFill>
                <a:latin typeface="Arial"/>
                <a:ea typeface="Arial"/>
                <a:cs typeface="Arial"/>
              </a:defRPr>
            </a:pPr>
            <a:endParaRPr lang="pt-PT"/>
          </a:p>
        </c:txPr>
        <c:crossAx val="210386944"/>
        <c:crosses val="autoZero"/>
        <c:auto val="1"/>
        <c:lblAlgn val="ctr"/>
        <c:lblOffset val="100"/>
        <c:tickLblSkip val="1"/>
        <c:tickMarkSkip val="1"/>
        <c:noMultiLvlLbl val="0"/>
      </c:catAx>
      <c:valAx>
        <c:axId val="210386944"/>
        <c:scaling>
          <c:orientation val="minMax"/>
          <c:min val="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210381056"/>
        <c:crosses val="autoZero"/>
        <c:crossBetween val="between"/>
        <c:minorUnit val="10"/>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rgbClr val="CC0000"/>
            </a:solidFill>
            <a:ln w="12700">
              <a:solidFill>
                <a:srgbClr val="FFFFFF"/>
              </a:solidFill>
              <a:prstDash val="solid"/>
            </a:ln>
          </c:spPr>
          <c:invertIfNegative val="0"/>
          <c:val>
            <c:numRef>
              <c:f>'16irct'!#REF!</c:f>
              <c:numCache>
                <c:formatCode>General</c:formatCode>
                <c:ptCount val="1"/>
                <c:pt idx="0">
                  <c:v>1</c:v>
                </c:pt>
              </c:numCache>
            </c:numRef>
          </c:val>
        </c:ser>
        <c:dLbls>
          <c:showLegendKey val="0"/>
          <c:showVal val="0"/>
          <c:showCatName val="0"/>
          <c:showSerName val="0"/>
          <c:showPercent val="0"/>
          <c:showBubbleSize val="0"/>
        </c:dLbls>
        <c:gapWidth val="80"/>
        <c:axId val="209841536"/>
        <c:axId val="210011264"/>
      </c:barChart>
      <c:catAx>
        <c:axId val="209841536"/>
        <c:scaling>
          <c:orientation val="maxMin"/>
        </c:scaling>
        <c:delete val="0"/>
        <c:axPos val="l"/>
        <c:majorTickMark val="none"/>
        <c:minorTickMark val="none"/>
        <c:tickLblPos val="none"/>
        <c:spPr>
          <a:ln w="3175">
            <a:solidFill>
              <a:srgbClr val="333333"/>
            </a:solidFill>
            <a:prstDash val="solid"/>
          </a:ln>
        </c:spPr>
        <c:crossAx val="210011264"/>
        <c:crosses val="autoZero"/>
        <c:auto val="1"/>
        <c:lblAlgn val="ctr"/>
        <c:lblOffset val="100"/>
        <c:tickMarkSkip val="1"/>
        <c:noMultiLvlLbl val="0"/>
      </c:catAx>
      <c:valAx>
        <c:axId val="210011264"/>
        <c:scaling>
          <c:orientation val="minMax"/>
          <c:max val="3.4"/>
          <c:min val="-2.1"/>
        </c:scaling>
        <c:delete val="0"/>
        <c:axPos val="t"/>
        <c:majorGridlines>
          <c:spPr>
            <a:ln w="3175">
              <a:solidFill>
                <a:srgbClr val="FFFFFF"/>
              </a:solidFill>
              <a:prstDash val="solid"/>
            </a:ln>
          </c:spPr>
        </c:majorGridlines>
        <c:numFmt formatCode="General" sourceLinked="1"/>
        <c:majorTickMark val="none"/>
        <c:minorTickMark val="none"/>
        <c:tickLblPos val="none"/>
        <c:spPr>
          <a:ln w="9525">
            <a:noFill/>
          </a:ln>
        </c:spPr>
        <c:crossAx val="209841536"/>
        <c:crosses val="autoZero"/>
        <c:crossBetween val="between"/>
      </c:valAx>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rgbClr val="CC0000"/>
            </a:solidFill>
            <a:ln w="12700">
              <a:solidFill>
                <a:srgbClr val="FFFFFF"/>
              </a:solidFill>
              <a:prstDash val="solid"/>
            </a:ln>
          </c:spPr>
          <c:invertIfNegative val="0"/>
          <c:val>
            <c:numRef>
              <c:f>'16irct'!#REF!</c:f>
              <c:numCache>
                <c:formatCode>General</c:formatCode>
                <c:ptCount val="1"/>
                <c:pt idx="0">
                  <c:v>1</c:v>
                </c:pt>
              </c:numCache>
            </c:numRef>
          </c:val>
        </c:ser>
        <c:dLbls>
          <c:showLegendKey val="0"/>
          <c:showVal val="0"/>
          <c:showCatName val="0"/>
          <c:showSerName val="0"/>
          <c:showPercent val="0"/>
          <c:showBubbleSize val="0"/>
        </c:dLbls>
        <c:gapWidth val="80"/>
        <c:axId val="210030976"/>
        <c:axId val="210032512"/>
      </c:barChart>
      <c:catAx>
        <c:axId val="210030976"/>
        <c:scaling>
          <c:orientation val="maxMin"/>
        </c:scaling>
        <c:delete val="0"/>
        <c:axPos val="l"/>
        <c:majorTickMark val="none"/>
        <c:minorTickMark val="none"/>
        <c:tickLblPos val="none"/>
        <c:spPr>
          <a:ln w="3175">
            <a:solidFill>
              <a:srgbClr val="333333"/>
            </a:solidFill>
            <a:prstDash val="solid"/>
          </a:ln>
        </c:spPr>
        <c:crossAx val="210032512"/>
        <c:crosses val="autoZero"/>
        <c:auto val="1"/>
        <c:lblAlgn val="ctr"/>
        <c:lblOffset val="100"/>
        <c:tickMarkSkip val="1"/>
        <c:noMultiLvlLbl val="0"/>
      </c:catAx>
      <c:valAx>
        <c:axId val="210032512"/>
        <c:scaling>
          <c:orientation val="minMax"/>
          <c:max val="0.13"/>
          <c:min val="-3.4000000000000002E-2"/>
        </c:scaling>
        <c:delete val="0"/>
        <c:axPos val="t"/>
        <c:majorGridlines>
          <c:spPr>
            <a:ln w="3175">
              <a:solidFill>
                <a:srgbClr val="FFFFFF"/>
              </a:solidFill>
              <a:prstDash val="solid"/>
            </a:ln>
          </c:spPr>
        </c:majorGridlines>
        <c:numFmt formatCode="General" sourceLinked="1"/>
        <c:majorTickMark val="none"/>
        <c:minorTickMark val="none"/>
        <c:tickLblPos val="none"/>
        <c:spPr>
          <a:ln w="9525">
            <a:noFill/>
          </a:ln>
        </c:spPr>
        <c:crossAx val="210030976"/>
        <c:crosses val="autoZero"/>
        <c:crossBetween val="between"/>
        <c:majorUnit val="2.5000000000000001E-2"/>
      </c:valAx>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rgbClr val="CC0000"/>
            </a:solidFill>
            <a:ln w="12700">
              <a:solidFill>
                <a:srgbClr val="FFFFFF"/>
              </a:solidFill>
              <a:prstDash val="solid"/>
            </a:ln>
          </c:spPr>
          <c:invertIfNegative val="0"/>
          <c:val>
            <c:numLit>
              <c:formatCode>General</c:formatCode>
              <c:ptCount val="1"/>
              <c:pt idx="0">
                <c:v>1</c:v>
              </c:pt>
            </c:numLit>
          </c:val>
        </c:ser>
        <c:dLbls>
          <c:showLegendKey val="0"/>
          <c:showVal val="0"/>
          <c:showCatName val="0"/>
          <c:showSerName val="0"/>
          <c:showPercent val="0"/>
          <c:showBubbleSize val="0"/>
        </c:dLbls>
        <c:gapWidth val="80"/>
        <c:axId val="210191488"/>
        <c:axId val="210193024"/>
      </c:barChart>
      <c:catAx>
        <c:axId val="210191488"/>
        <c:scaling>
          <c:orientation val="maxMin"/>
        </c:scaling>
        <c:delete val="0"/>
        <c:axPos val="l"/>
        <c:majorTickMark val="none"/>
        <c:minorTickMark val="none"/>
        <c:tickLblPos val="none"/>
        <c:spPr>
          <a:ln w="3175">
            <a:solidFill>
              <a:srgbClr val="333333"/>
            </a:solidFill>
            <a:prstDash val="solid"/>
          </a:ln>
        </c:spPr>
        <c:crossAx val="210193024"/>
        <c:crosses val="autoZero"/>
        <c:auto val="1"/>
        <c:lblAlgn val="ctr"/>
        <c:lblOffset val="100"/>
        <c:tickMarkSkip val="1"/>
        <c:noMultiLvlLbl val="0"/>
      </c:catAx>
      <c:valAx>
        <c:axId val="210193024"/>
        <c:scaling>
          <c:orientation val="minMax"/>
          <c:max val="3.4"/>
          <c:min val="-2.1"/>
        </c:scaling>
        <c:delete val="0"/>
        <c:axPos val="t"/>
        <c:majorGridlines>
          <c:spPr>
            <a:ln w="3175">
              <a:solidFill>
                <a:srgbClr val="FFFFFF"/>
              </a:solidFill>
              <a:prstDash val="solid"/>
            </a:ln>
          </c:spPr>
        </c:majorGridlines>
        <c:numFmt formatCode="General" sourceLinked="1"/>
        <c:majorTickMark val="none"/>
        <c:minorTickMark val="none"/>
        <c:tickLblPos val="none"/>
        <c:spPr>
          <a:ln w="9525">
            <a:noFill/>
          </a:ln>
        </c:spPr>
        <c:crossAx val="210191488"/>
        <c:crosses val="autoZero"/>
        <c:crossBetween val="between"/>
      </c:valAx>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rgbClr val="CC0000"/>
            </a:solidFill>
            <a:ln w="12700">
              <a:solidFill>
                <a:srgbClr val="FFFFFF"/>
              </a:solidFill>
              <a:prstDash val="solid"/>
            </a:ln>
          </c:spPr>
          <c:invertIfNegative val="0"/>
          <c:val>
            <c:numLit>
              <c:formatCode>General</c:formatCode>
              <c:ptCount val="1"/>
              <c:pt idx="0">
                <c:v>1</c:v>
              </c:pt>
            </c:numLit>
          </c:val>
        </c:ser>
        <c:dLbls>
          <c:showLegendKey val="0"/>
          <c:showVal val="0"/>
          <c:showCatName val="0"/>
          <c:showSerName val="0"/>
          <c:showPercent val="0"/>
          <c:showBubbleSize val="0"/>
        </c:dLbls>
        <c:gapWidth val="80"/>
        <c:axId val="210220928"/>
        <c:axId val="210222464"/>
      </c:barChart>
      <c:catAx>
        <c:axId val="210220928"/>
        <c:scaling>
          <c:orientation val="maxMin"/>
        </c:scaling>
        <c:delete val="0"/>
        <c:axPos val="l"/>
        <c:majorTickMark val="none"/>
        <c:minorTickMark val="none"/>
        <c:tickLblPos val="none"/>
        <c:spPr>
          <a:ln w="3175">
            <a:solidFill>
              <a:srgbClr val="333333"/>
            </a:solidFill>
            <a:prstDash val="solid"/>
          </a:ln>
        </c:spPr>
        <c:crossAx val="210222464"/>
        <c:crosses val="autoZero"/>
        <c:auto val="1"/>
        <c:lblAlgn val="ctr"/>
        <c:lblOffset val="100"/>
        <c:tickMarkSkip val="1"/>
        <c:noMultiLvlLbl val="0"/>
      </c:catAx>
      <c:valAx>
        <c:axId val="210222464"/>
        <c:scaling>
          <c:orientation val="minMax"/>
          <c:max val="0.13"/>
          <c:min val="-3.4000000000000002E-2"/>
        </c:scaling>
        <c:delete val="0"/>
        <c:axPos val="t"/>
        <c:majorGridlines>
          <c:spPr>
            <a:ln w="3175">
              <a:solidFill>
                <a:srgbClr val="FFFFFF"/>
              </a:solidFill>
              <a:prstDash val="solid"/>
            </a:ln>
          </c:spPr>
        </c:majorGridlines>
        <c:numFmt formatCode="General" sourceLinked="1"/>
        <c:majorTickMark val="none"/>
        <c:minorTickMark val="none"/>
        <c:tickLblPos val="none"/>
        <c:spPr>
          <a:ln w="9525">
            <a:noFill/>
          </a:ln>
        </c:spPr>
        <c:crossAx val="210220928"/>
        <c:crosses val="autoZero"/>
        <c:crossBetween val="between"/>
        <c:majorUnit val="2.5000000000000001E-2"/>
      </c:valAx>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9451516222501612E-3"/>
          <c:y val="4.0812466903705276E-2"/>
          <c:w val="0.99605478225174449"/>
          <c:h val="0.93403579928657465"/>
        </c:manualLayout>
      </c:layout>
      <c:barChart>
        <c:barDir val="bar"/>
        <c:grouping val="clustered"/>
        <c:varyColors val="0"/>
        <c:ser>
          <c:idx val="0"/>
          <c:order val="0"/>
          <c:spPr>
            <a:solidFill>
              <a:schemeClr val="accent4"/>
            </a:solidFill>
            <a:ln w="12700">
              <a:solidFill>
                <a:srgbClr val="FFFFFF"/>
              </a:solidFill>
              <a:prstDash val="solid"/>
            </a:ln>
          </c:spPr>
          <c:invertIfNegative val="0"/>
          <c:val>
            <c:numRef>
              <c:f>'16irct'!$J$67:$J$76</c:f>
              <c:numCache>
                <c:formatCode>0.0</c:formatCode>
                <c:ptCount val="10"/>
                <c:pt idx="0">
                  <c:v>10.693364193377652</c:v>
                </c:pt>
                <c:pt idx="1">
                  <c:v>4.4936722413756236</c:v>
                </c:pt>
                <c:pt idx="2">
                  <c:v>3.4794321831934427</c:v>
                </c:pt>
                <c:pt idx="3">
                  <c:v>2.8174167581412446</c:v>
                </c:pt>
                <c:pt idx="4">
                  <c:v>2.6704872559794701</c:v>
                </c:pt>
                <c:pt idx="5">
                  <c:v>-14.360527117611221</c:v>
                </c:pt>
                <c:pt idx="6">
                  <c:v>-11.487207605917893</c:v>
                </c:pt>
                <c:pt idx="7">
                  <c:v>-3.8096464226776372</c:v>
                </c:pt>
                <c:pt idx="8">
                  <c:v>-2.9064330997091936</c:v>
                </c:pt>
                <c:pt idx="9">
                  <c:v>-2.1681003835484769</c:v>
                </c:pt>
              </c:numCache>
            </c:numRef>
          </c:val>
        </c:ser>
        <c:dLbls>
          <c:showLegendKey val="0"/>
          <c:showVal val="0"/>
          <c:showCatName val="0"/>
          <c:showSerName val="0"/>
          <c:showPercent val="0"/>
          <c:showBubbleSize val="0"/>
        </c:dLbls>
        <c:gapWidth val="80"/>
        <c:axId val="210442880"/>
        <c:axId val="210444672"/>
      </c:barChart>
      <c:catAx>
        <c:axId val="210442880"/>
        <c:scaling>
          <c:orientation val="maxMin"/>
        </c:scaling>
        <c:delete val="0"/>
        <c:axPos val="l"/>
        <c:majorTickMark val="none"/>
        <c:minorTickMark val="none"/>
        <c:tickLblPos val="none"/>
        <c:crossAx val="210444672"/>
        <c:crossesAt val="0"/>
        <c:auto val="1"/>
        <c:lblAlgn val="ctr"/>
        <c:lblOffset val="100"/>
        <c:tickMarkSkip val="1"/>
        <c:noMultiLvlLbl val="0"/>
      </c:catAx>
      <c:valAx>
        <c:axId val="210444672"/>
        <c:scaling>
          <c:orientation val="minMax"/>
        </c:scaling>
        <c:delete val="0"/>
        <c:axPos val="t"/>
        <c:numFmt formatCode="0.0" sourceLinked="1"/>
        <c:majorTickMark val="none"/>
        <c:minorTickMark val="none"/>
        <c:tickLblPos val="none"/>
        <c:spPr>
          <a:ln w="9525">
            <a:noFill/>
          </a:ln>
        </c:spPr>
        <c:crossAx val="210442880"/>
        <c:crosses val="autoZero"/>
        <c:crossBetween val="between"/>
      </c:valAx>
    </c:plotArea>
    <c:plotVisOnly val="1"/>
    <c:dispBlanksAs val="gap"/>
    <c:showDLblsOverMax val="0"/>
  </c:chart>
  <c:spPr>
    <a:solidFill>
      <a:srgbClr val="FFFFFF"/>
    </a:solidFill>
    <a:ln w="9525">
      <a:noFill/>
    </a:ln>
  </c:spPr>
  <c:txPr>
    <a:bodyPr/>
    <a:lstStyle/>
    <a:p>
      <a:pPr>
        <a:defRPr sz="7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chartSpace>
</file>

<file path=xl/ctrlProps/ctrlProp1.xml><?xml version="1.0" encoding="utf-8"?>
<formControlPr xmlns="http://schemas.microsoft.com/office/spreadsheetml/2009/9/main" objectType="Drop" dropLines="2" dropStyle="combo" dx="16" fmlaLink="$AI$8" fmlaRange="$AK$8:$AK$9" sel="2" val="0"/>
</file>

<file path=xl/drawings/_rels/drawing1.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jpg"/></Relationships>
</file>

<file path=xl/drawings/_rels/drawing18.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 Id="rId5" Type="http://schemas.openxmlformats.org/officeDocument/2006/relationships/chart" Target="../charts/chart9.xml"/><Relationship Id="rId4" Type="http://schemas.openxmlformats.org/officeDocument/2006/relationships/chart" Target="../charts/chart8.xml"/></Relationships>
</file>

<file path=xl/drawings/_rels/drawing20.xml.rels><?xml version="1.0" encoding="UTF-8" standalone="yes"?>
<Relationships xmlns="http://schemas.openxmlformats.org/package/2006/relationships"><Relationship Id="rId3" Type="http://schemas.openxmlformats.org/officeDocument/2006/relationships/chart" Target="../charts/chart12.xml"/><Relationship Id="rId2" Type="http://schemas.openxmlformats.org/officeDocument/2006/relationships/chart" Target="../charts/chart11.xml"/><Relationship Id="rId1" Type="http://schemas.openxmlformats.org/officeDocument/2006/relationships/chart" Target="../charts/chart10.xml"/><Relationship Id="rId4" Type="http://schemas.openxmlformats.org/officeDocument/2006/relationships/chart" Target="../charts/chart13.xml"/></Relationships>
</file>

<file path=xl/drawings/_rels/drawing26.xml.rels><?xml version="1.0" encoding="UTF-8" standalone="yes"?>
<Relationships xmlns="http://schemas.openxmlformats.org/package/2006/relationships"><Relationship Id="rId3" Type="http://schemas.openxmlformats.org/officeDocument/2006/relationships/chart" Target="../charts/chart16.xml"/><Relationship Id="rId2" Type="http://schemas.openxmlformats.org/officeDocument/2006/relationships/chart" Target="../charts/chart15.xml"/><Relationship Id="rId1" Type="http://schemas.openxmlformats.org/officeDocument/2006/relationships/chart" Target="../charts/chart14.xml"/><Relationship Id="rId6" Type="http://schemas.openxmlformats.org/officeDocument/2006/relationships/chart" Target="../charts/chart19.xml"/><Relationship Id="rId5" Type="http://schemas.openxmlformats.org/officeDocument/2006/relationships/chart" Target="../charts/chart18.xml"/><Relationship Id="rId4" Type="http://schemas.openxmlformats.org/officeDocument/2006/relationships/chart" Target="../charts/chart17.xml"/></Relationships>
</file>

<file path=xl/drawings/_rels/drawing32.xml.rels><?xml version="1.0" encoding="UTF-8" standalone="yes"?>
<Relationships xmlns="http://schemas.openxmlformats.org/package/2006/relationships"><Relationship Id="rId2" Type="http://schemas.openxmlformats.org/officeDocument/2006/relationships/chart" Target="../charts/chart20.xml"/><Relationship Id="rId1" Type="http://schemas.openxmlformats.org/officeDocument/2006/relationships/image" Target="../media/image5.emf"/></Relationships>
</file>

<file path=xl/drawings/_rels/drawing7.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oneCellAnchor>
    <xdr:from>
      <xdr:col>6</xdr:col>
      <xdr:colOff>142875</xdr:colOff>
      <xdr:row>12</xdr:row>
      <xdr:rowOff>0</xdr:rowOff>
    </xdr:from>
    <xdr:ext cx="3196003" cy="1494127"/>
    <xdr:sp macro="" textlink="">
      <xdr:nvSpPr>
        <xdr:cNvPr id="2" name="Text Box 1"/>
        <xdr:cNvSpPr txBox="1">
          <a:spLocks noChangeArrowheads="1"/>
        </xdr:cNvSpPr>
      </xdr:nvSpPr>
      <xdr:spPr bwMode="auto">
        <a:xfrm>
          <a:off x="2752725" y="1876425"/>
          <a:ext cx="3196003" cy="1494127"/>
        </a:xfrm>
        <a:prstGeom prst="rect">
          <a:avLst/>
        </a:prstGeom>
        <a:noFill/>
        <a:ln w="9525">
          <a:noFill/>
          <a:miter lim="800000"/>
          <a:headEnd/>
          <a:tailEnd/>
        </a:ln>
      </xdr:spPr>
      <xdr:txBody>
        <a:bodyPr wrap="none" lIns="82296" tIns="77724" rIns="0" bIns="0" anchor="t" upright="1">
          <a:spAutoFit/>
        </a:bodyPr>
        <a:lstStyle/>
        <a:p>
          <a:pPr algn="l" rtl="0">
            <a:defRPr sz="1000"/>
          </a:pPr>
          <a:r>
            <a:rPr lang="pt-PT" sz="4800" b="1" i="0" u="none" strike="noStrike" baseline="0">
              <a:solidFill>
                <a:schemeClr val="tx2"/>
              </a:solidFill>
              <a:latin typeface="Arial"/>
              <a:cs typeface="Arial"/>
            </a:rPr>
            <a:t>Boletim </a:t>
          </a:r>
        </a:p>
        <a:p>
          <a:pPr algn="l" rtl="0">
            <a:defRPr sz="1000"/>
          </a:pPr>
          <a:r>
            <a:rPr lang="pt-PT" sz="4800" b="1" i="0" u="none" strike="noStrike" baseline="0">
              <a:solidFill>
                <a:schemeClr val="tx2"/>
              </a:solidFill>
              <a:latin typeface="Arial"/>
              <a:cs typeface="Arial"/>
            </a:rPr>
            <a:t>Estatístico</a:t>
          </a:r>
        </a:p>
      </xdr:txBody>
    </xdr:sp>
    <xdr:clientData/>
  </xdr:oneCellAnchor>
  <xdr:twoCellAnchor editAs="oneCell">
    <xdr:from>
      <xdr:col>2</xdr:col>
      <xdr:colOff>26553</xdr:colOff>
      <xdr:row>1</xdr:row>
      <xdr:rowOff>121039</xdr:rowOff>
    </xdr:from>
    <xdr:to>
      <xdr:col>3</xdr:col>
      <xdr:colOff>1464828</xdr:colOff>
      <xdr:row>3</xdr:row>
      <xdr:rowOff>302014</xdr:rowOff>
    </xdr:to>
    <xdr:pic>
      <xdr:nvPicPr>
        <xdr:cNvPr id="5121"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293253" y="216289"/>
          <a:ext cx="2524125" cy="561975"/>
        </a:xfrm>
        <a:prstGeom prst="rect">
          <a:avLst/>
        </a:prstGeom>
        <a:noFill/>
        <a:ln w="1">
          <a:noFill/>
          <a:miter lim="800000"/>
          <a:headEnd/>
          <a:tailEnd type="none" w="med" len="med"/>
        </a:ln>
        <a:effectLst/>
      </xdr:spPr>
    </xdr:pic>
    <xdr:clientData/>
  </xdr:twoCellAnchor>
  <xdr:oneCellAnchor>
    <xdr:from>
      <xdr:col>6</xdr:col>
      <xdr:colOff>142875</xdr:colOff>
      <xdr:row>12</xdr:row>
      <xdr:rowOff>0</xdr:rowOff>
    </xdr:from>
    <xdr:ext cx="3196003" cy="1494127"/>
    <xdr:sp macro="" textlink="">
      <xdr:nvSpPr>
        <xdr:cNvPr id="18" name="Text Box 1"/>
        <xdr:cNvSpPr txBox="1">
          <a:spLocks noChangeArrowheads="1"/>
        </xdr:cNvSpPr>
      </xdr:nvSpPr>
      <xdr:spPr bwMode="auto">
        <a:xfrm>
          <a:off x="2752725" y="1876425"/>
          <a:ext cx="3196003" cy="1494127"/>
        </a:xfrm>
        <a:prstGeom prst="rect">
          <a:avLst/>
        </a:prstGeom>
        <a:noFill/>
        <a:ln w="9525">
          <a:noFill/>
          <a:miter lim="800000"/>
          <a:headEnd/>
          <a:tailEnd/>
        </a:ln>
      </xdr:spPr>
      <xdr:txBody>
        <a:bodyPr wrap="none" lIns="82296" tIns="77724" rIns="0" bIns="0" anchor="t" upright="1">
          <a:spAutoFit/>
        </a:bodyPr>
        <a:lstStyle/>
        <a:p>
          <a:pPr algn="l" rtl="0">
            <a:defRPr sz="1000"/>
          </a:pPr>
          <a:r>
            <a:rPr lang="pt-PT" sz="4800" b="1" i="0" u="none" strike="noStrike" baseline="0">
              <a:solidFill>
                <a:schemeClr val="tx2"/>
              </a:solidFill>
              <a:latin typeface="Arial"/>
              <a:cs typeface="Arial"/>
            </a:rPr>
            <a:t>Boletim </a:t>
          </a:r>
        </a:p>
        <a:p>
          <a:pPr algn="l" rtl="0">
            <a:defRPr sz="1000"/>
          </a:pPr>
          <a:r>
            <a:rPr lang="pt-PT" sz="4800" b="1" i="0" u="none" strike="noStrike" baseline="0">
              <a:solidFill>
                <a:schemeClr val="tx2"/>
              </a:solidFill>
              <a:latin typeface="Arial"/>
              <a:cs typeface="Arial"/>
            </a:rPr>
            <a:t>Estatístico</a:t>
          </a:r>
        </a:p>
      </xdr:txBody>
    </xdr:sp>
    <xdr:clientData/>
  </xdr:oneCellAnchor>
  <xdr:twoCellAnchor>
    <xdr:from>
      <xdr:col>6</xdr:col>
      <xdr:colOff>180976</xdr:colOff>
      <xdr:row>35</xdr:row>
      <xdr:rowOff>76199</xdr:rowOff>
    </xdr:from>
    <xdr:to>
      <xdr:col>9</xdr:col>
      <xdr:colOff>2276475</xdr:colOff>
      <xdr:row>55</xdr:row>
      <xdr:rowOff>47383</xdr:rowOff>
    </xdr:to>
    <xdr:grpSp>
      <xdr:nvGrpSpPr>
        <xdr:cNvPr id="19" name="Grupo 18"/>
        <xdr:cNvGrpSpPr/>
      </xdr:nvGrpSpPr>
      <xdr:grpSpPr>
        <a:xfrm>
          <a:off x="3257551" y="6162674"/>
          <a:ext cx="3676649" cy="3828809"/>
          <a:chOff x="3068960" y="5004048"/>
          <a:chExt cx="3384160" cy="3384160"/>
        </a:xfrm>
      </xdr:grpSpPr>
      <xdr:sp macro="" textlink="">
        <xdr:nvSpPr>
          <xdr:cNvPr id="20" name="Rectângulo 19"/>
          <xdr:cNvSpPr/>
        </xdr:nvSpPr>
        <xdr:spPr>
          <a:xfrm>
            <a:off x="3068960" y="6444208"/>
            <a:ext cx="1944216" cy="1944000"/>
          </a:xfrm>
          <a:prstGeom prst="rect">
            <a:avLst/>
          </a:prstGeom>
          <a:solidFill>
            <a:srgbClr val="6699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1" name="Rectângulo 20"/>
          <xdr:cNvSpPr/>
        </xdr:nvSpPr>
        <xdr:spPr>
          <a:xfrm>
            <a:off x="3429000" y="5004048"/>
            <a:ext cx="1944216" cy="1944216"/>
          </a:xfrm>
          <a:prstGeom prst="rect">
            <a:avLst/>
          </a:prstGeom>
          <a:solidFill>
            <a:srgbClr val="FF99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2" name="CaixaDeTexto 32"/>
          <xdr:cNvSpPr txBox="1"/>
        </xdr:nvSpPr>
        <xdr:spPr>
          <a:xfrm>
            <a:off x="3068960" y="7827341"/>
            <a:ext cx="1543371" cy="551035"/>
          </a:xfrm>
          <a:prstGeom prst="rect">
            <a:avLst/>
          </a:prstGeom>
          <a:noFill/>
        </xdr:spPr>
        <xdr:txBody>
          <a:bodyPr wrap="square" rtlCol="0">
            <a:spAutoFit/>
          </a:bodyPr>
          <a:lstStyle>
            <a:defPPr>
              <a:defRPr lang="pt-PT"/>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pt-PT">
                <a:solidFill>
                  <a:srgbClr val="334C00"/>
                </a:solidFill>
              </a:rPr>
              <a:t>FORMAÇÃO </a:t>
            </a:r>
          </a:p>
          <a:p>
            <a:r>
              <a:rPr lang="pt-PT">
                <a:solidFill>
                  <a:srgbClr val="334C00"/>
                </a:solidFill>
              </a:rPr>
              <a:t>PROFISSIONAL</a:t>
            </a:r>
          </a:p>
        </xdr:txBody>
      </xdr:sp>
      <xdr:sp macro="" textlink="">
        <xdr:nvSpPr>
          <xdr:cNvPr id="23" name="CaixaDeTexto 33"/>
          <xdr:cNvSpPr txBox="1"/>
        </xdr:nvSpPr>
        <xdr:spPr>
          <a:xfrm>
            <a:off x="3429000" y="5004048"/>
            <a:ext cx="1145378" cy="316837"/>
          </a:xfrm>
          <a:prstGeom prst="rect">
            <a:avLst/>
          </a:prstGeom>
          <a:noFill/>
        </xdr:spPr>
        <xdr:txBody>
          <a:bodyPr wrap="square" rtlCol="0">
            <a:spAutoFit/>
          </a:bodyPr>
          <a:lstStyle>
            <a:defPPr>
              <a:defRPr lang="pt-PT"/>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pt-PT">
                <a:solidFill>
                  <a:srgbClr val="9E5E00"/>
                </a:solidFill>
              </a:rPr>
              <a:t>EMPREGO</a:t>
            </a:r>
          </a:p>
        </xdr:txBody>
      </xdr:sp>
      <xdr:sp macro="" textlink="">
        <xdr:nvSpPr>
          <xdr:cNvPr id="24" name="Rectângulo 23"/>
          <xdr:cNvSpPr/>
        </xdr:nvSpPr>
        <xdr:spPr>
          <a:xfrm>
            <a:off x="4509120" y="6084168"/>
            <a:ext cx="1944000" cy="1944216"/>
          </a:xfrm>
          <a:prstGeom prst="rect">
            <a:avLst/>
          </a:prstGeom>
          <a:solidFill>
            <a:srgbClr val="00808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5" name="CaixaDeTexto 31"/>
          <xdr:cNvSpPr txBox="1"/>
        </xdr:nvSpPr>
        <xdr:spPr>
          <a:xfrm>
            <a:off x="5229200" y="6084168"/>
            <a:ext cx="1205138" cy="316837"/>
          </a:xfrm>
          <a:prstGeom prst="rect">
            <a:avLst/>
          </a:prstGeom>
          <a:noFill/>
        </xdr:spPr>
        <xdr:txBody>
          <a:bodyPr wrap="square" rtlCol="0">
            <a:spAutoFit/>
          </a:bodyPr>
          <a:lstStyle>
            <a:defPPr>
              <a:defRPr lang="pt-PT"/>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r"/>
            <a:r>
              <a:rPr lang="pt-PT">
                <a:solidFill>
                  <a:srgbClr val="004846"/>
                </a:solidFill>
              </a:rPr>
              <a:t>TRABALHO</a:t>
            </a:r>
          </a:p>
        </xdr:txBody>
      </xdr:sp>
    </xdr:grpSp>
    <xdr:clientData/>
  </xdr:twoCellAnchor>
  <xdr:twoCellAnchor editAs="oneCell">
    <xdr:from>
      <xdr:col>9</xdr:col>
      <xdr:colOff>1104899</xdr:colOff>
      <xdr:row>6</xdr:row>
      <xdr:rowOff>95249</xdr:rowOff>
    </xdr:from>
    <xdr:to>
      <xdr:col>9</xdr:col>
      <xdr:colOff>2097125</xdr:colOff>
      <xdr:row>14</xdr:row>
      <xdr:rowOff>155754</xdr:rowOff>
    </xdr:to>
    <xdr:pic>
      <xdr:nvPicPr>
        <xdr:cNvPr id="3" name="Imagem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762624" y="1323974"/>
          <a:ext cx="992226" cy="1355905"/>
        </a:xfrm>
        <a:prstGeom prst="rect">
          <a:avLst/>
        </a:prstGeom>
      </xdr:spPr>
    </xdr:pic>
    <xdr:clientData/>
  </xdr:twoCellAnchor>
</xdr:wsDr>
</file>

<file path=xl/drawings/drawing10.xml><?xml version="1.0" encoding="utf-8"?>
<c:userShapes xmlns:c="http://schemas.openxmlformats.org/drawingml/2006/chart">
  <cdr:relSizeAnchor xmlns:cdr="http://schemas.openxmlformats.org/drawingml/2006/chartDrawing">
    <cdr:from>
      <cdr:x>0.01643</cdr:x>
      <cdr:y>0.9159</cdr:y>
    </cdr:from>
    <cdr:to>
      <cdr:x>0.98503</cdr:x>
      <cdr:y>0.98554</cdr:y>
    </cdr:to>
    <cdr:sp macro="" textlink="">
      <cdr:nvSpPr>
        <cdr:cNvPr id="1892353" name="Text Box 1"/>
        <cdr:cNvSpPr txBox="1">
          <a:spLocks xmlns:a="http://schemas.openxmlformats.org/drawingml/2006/main" noChangeArrowheads="1"/>
        </cdr:cNvSpPr>
      </cdr:nvSpPr>
      <cdr:spPr bwMode="auto">
        <a:xfrm xmlns:a="http://schemas.openxmlformats.org/drawingml/2006/main">
          <a:off x="51487" y="1550869"/>
          <a:ext cx="3035326" cy="120478"/>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II/MTSSS. </a:t>
          </a:r>
        </a:p>
      </cdr:txBody>
    </cdr:sp>
  </cdr:relSizeAnchor>
</c:userShapes>
</file>

<file path=xl/drawings/drawing11.xml><?xml version="1.0" encoding="utf-8"?>
<c:userShapes xmlns:c="http://schemas.openxmlformats.org/drawingml/2006/chart">
  <cdr:relSizeAnchor xmlns:cdr="http://schemas.openxmlformats.org/drawingml/2006/chartDrawing">
    <cdr:from>
      <cdr:x>0.01643</cdr:x>
      <cdr:y>0.9159</cdr:y>
    </cdr:from>
    <cdr:to>
      <cdr:x>0.98503</cdr:x>
      <cdr:y>0.98554</cdr:y>
    </cdr:to>
    <cdr:sp macro="" textlink="">
      <cdr:nvSpPr>
        <cdr:cNvPr id="1892353" name="Text Box 1"/>
        <cdr:cNvSpPr txBox="1">
          <a:spLocks xmlns:a="http://schemas.openxmlformats.org/drawingml/2006/main" noChangeArrowheads="1"/>
        </cdr:cNvSpPr>
      </cdr:nvSpPr>
      <cdr:spPr bwMode="auto">
        <a:xfrm xmlns:a="http://schemas.openxmlformats.org/drawingml/2006/main">
          <a:off x="51487" y="1550869"/>
          <a:ext cx="3035326" cy="120478"/>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II/MTSSS. </a:t>
          </a:r>
        </a:p>
      </cdr:txBody>
    </cdr:sp>
  </cdr:relSizeAnchor>
</c:userShapes>
</file>

<file path=xl/drawings/drawing12.xml><?xml version="1.0" encoding="utf-8"?>
<xdr:wsDr xmlns:xdr="http://schemas.openxmlformats.org/drawingml/2006/spreadsheetDrawing" xmlns:a="http://schemas.openxmlformats.org/drawingml/2006/main">
  <xdr:twoCellAnchor editAs="oneCell">
    <xdr:from>
      <xdr:col>3</xdr:col>
      <xdr:colOff>1181100</xdr:colOff>
      <xdr:row>17</xdr:row>
      <xdr:rowOff>9525</xdr:rowOff>
    </xdr:from>
    <xdr:to>
      <xdr:col>3</xdr:col>
      <xdr:colOff>1438275</xdr:colOff>
      <xdr:row>17</xdr:row>
      <xdr:rowOff>28575</xdr:rowOff>
    </xdr:to>
    <xdr:sp macro="" textlink="">
      <xdr:nvSpPr>
        <xdr:cNvPr id="2" name="Text Box 1"/>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3" name="Text Box 2"/>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4" name="Text Box 3"/>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5" name="Text Box 4"/>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6" name="Text Box 5"/>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7" name="Text Box 6"/>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8" name="Text Box 7"/>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9" name="Text Box 8"/>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xdr:from>
      <xdr:col>15</xdr:col>
      <xdr:colOff>238125</xdr:colOff>
      <xdr:row>0</xdr:row>
      <xdr:rowOff>0</xdr:rowOff>
    </xdr:from>
    <xdr:to>
      <xdr:col>18</xdr:col>
      <xdr:colOff>11973</xdr:colOff>
      <xdr:row>1</xdr:row>
      <xdr:rowOff>8550</xdr:rowOff>
    </xdr:to>
    <xdr:grpSp>
      <xdr:nvGrpSpPr>
        <xdr:cNvPr id="10" name="Grupo 9"/>
        <xdr:cNvGrpSpPr/>
      </xdr:nvGrpSpPr>
      <xdr:grpSpPr>
        <a:xfrm>
          <a:off x="6238875" y="0"/>
          <a:ext cx="612048" cy="180000"/>
          <a:chOff x="4797152" y="7020272"/>
          <a:chExt cx="612048" cy="180000"/>
        </a:xfrm>
      </xdr:grpSpPr>
      <xdr:sp macro="" textlink="">
        <xdr:nvSpPr>
          <xdr:cNvPr id="11" name="Rectângulo 10"/>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2" name="Rectângulo 11"/>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3" name="Rectângulo 12"/>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14" name="Text Box 1"/>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15" name="Text Box 2"/>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16" name="Text Box 3"/>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17" name="Text Box 4"/>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18" name="Text Box 5"/>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19" name="Text Box 6"/>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20" name="Text Box 7"/>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21" name="Text Box 8"/>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wsDr>
</file>

<file path=xl/drawings/drawing13.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392973</xdr:colOff>
      <xdr:row>1</xdr:row>
      <xdr:rowOff>8550</xdr:rowOff>
    </xdr:to>
    <xdr:grpSp>
      <xdr:nvGrpSpPr>
        <xdr:cNvPr id="2" name="Grupo 1"/>
        <xdr:cNvGrpSpPr/>
      </xdr:nvGrpSpPr>
      <xdr:grpSpPr>
        <a:xfrm>
          <a:off x="66675" y="0"/>
          <a:ext cx="631098" cy="180000"/>
          <a:chOff x="4797152" y="7020272"/>
          <a:chExt cx="612048" cy="180000"/>
        </a:xfrm>
      </xdr:grpSpPr>
      <xdr:sp macro="" textlink="">
        <xdr:nvSpPr>
          <xdr:cNvPr id="3" name="Rectângulo 2"/>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14.xml><?xml version="1.0" encoding="utf-8"?>
<xdr:wsDr xmlns:xdr="http://schemas.openxmlformats.org/drawingml/2006/spreadsheetDrawing" xmlns:a="http://schemas.openxmlformats.org/drawingml/2006/main">
  <xdr:twoCellAnchor>
    <xdr:from>
      <xdr:col>9</xdr:col>
      <xdr:colOff>316015</xdr:colOff>
      <xdr:row>0</xdr:row>
      <xdr:rowOff>0</xdr:rowOff>
    </xdr:from>
    <xdr:to>
      <xdr:col>11</xdr:col>
      <xdr:colOff>11973</xdr:colOff>
      <xdr:row>1</xdr:row>
      <xdr:rowOff>8550</xdr:rowOff>
    </xdr:to>
    <xdr:grpSp>
      <xdr:nvGrpSpPr>
        <xdr:cNvPr id="2" name="Grupo 1"/>
        <xdr:cNvGrpSpPr/>
      </xdr:nvGrpSpPr>
      <xdr:grpSpPr>
        <a:xfrm>
          <a:off x="6164365" y="0"/>
          <a:ext cx="629408" cy="170475"/>
          <a:chOff x="4808367" y="7020272"/>
          <a:chExt cx="600833" cy="180000"/>
        </a:xfrm>
      </xdr:grpSpPr>
      <xdr:sp macro="" textlink="">
        <xdr:nvSpPr>
          <xdr:cNvPr id="3" name="Rectângulo 2"/>
          <xdr:cNvSpPr/>
        </xdr:nvSpPr>
        <xdr:spPr>
          <a:xfrm>
            <a:off x="5016250" y="7020272"/>
            <a:ext cx="180000" cy="180000"/>
          </a:xfrm>
          <a:prstGeom prst="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15.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305558</xdr:colOff>
      <xdr:row>1</xdr:row>
      <xdr:rowOff>8550</xdr:rowOff>
    </xdr:to>
    <xdr:grpSp>
      <xdr:nvGrpSpPr>
        <xdr:cNvPr id="2" name="Grupo 1"/>
        <xdr:cNvGrpSpPr/>
      </xdr:nvGrpSpPr>
      <xdr:grpSpPr>
        <a:xfrm>
          <a:off x="66675" y="0"/>
          <a:ext cx="600833" cy="170475"/>
          <a:chOff x="4808367" y="7020272"/>
          <a:chExt cx="600833" cy="180000"/>
        </a:xfrm>
      </xdr:grpSpPr>
      <xdr:sp macro="" textlink="">
        <xdr:nvSpPr>
          <xdr:cNvPr id="3" name="Rectângulo 2"/>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16.xml><?xml version="1.0" encoding="utf-8"?>
<xdr:wsDr xmlns:xdr="http://schemas.openxmlformats.org/drawingml/2006/spreadsheetDrawing" xmlns:a="http://schemas.openxmlformats.org/drawingml/2006/main">
  <xdr:twoCellAnchor>
    <xdr:from>
      <xdr:col>13</xdr:col>
      <xdr:colOff>142875</xdr:colOff>
      <xdr:row>0</xdr:row>
      <xdr:rowOff>0</xdr:rowOff>
    </xdr:from>
    <xdr:to>
      <xdr:col>15</xdr:col>
      <xdr:colOff>10283</xdr:colOff>
      <xdr:row>1</xdr:row>
      <xdr:rowOff>8550</xdr:rowOff>
    </xdr:to>
    <xdr:grpSp>
      <xdr:nvGrpSpPr>
        <xdr:cNvPr id="6" name="Grupo 5"/>
        <xdr:cNvGrpSpPr/>
      </xdr:nvGrpSpPr>
      <xdr:grpSpPr>
        <a:xfrm>
          <a:off x="6143625" y="0"/>
          <a:ext cx="648458" cy="180000"/>
          <a:chOff x="4808367" y="7020272"/>
          <a:chExt cx="600833" cy="180000"/>
        </a:xfrm>
      </xdr:grpSpPr>
      <xdr:sp macro="" textlink="">
        <xdr:nvSpPr>
          <xdr:cNvPr id="7" name="Rectângulo 6"/>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8" name="Rectângulo 7"/>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9" name="Rectângulo 8"/>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17.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276983</xdr:colOff>
      <xdr:row>1</xdr:row>
      <xdr:rowOff>8550</xdr:rowOff>
    </xdr:to>
    <xdr:grpSp>
      <xdr:nvGrpSpPr>
        <xdr:cNvPr id="2" name="Grupo 1"/>
        <xdr:cNvGrpSpPr/>
      </xdr:nvGrpSpPr>
      <xdr:grpSpPr>
        <a:xfrm>
          <a:off x="66675" y="0"/>
          <a:ext cx="600833" cy="180000"/>
          <a:chOff x="4808367" y="7020272"/>
          <a:chExt cx="600833" cy="180000"/>
        </a:xfrm>
      </xdr:grpSpPr>
      <xdr:sp macro="" textlink="">
        <xdr:nvSpPr>
          <xdr:cNvPr id="3" name="Rectângulo 2"/>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18.xml><?xml version="1.0" encoding="utf-8"?>
<xdr:wsDr xmlns:xdr="http://schemas.openxmlformats.org/drawingml/2006/spreadsheetDrawing" xmlns:a="http://schemas.openxmlformats.org/drawingml/2006/main">
  <xdr:twoCellAnchor>
    <xdr:from>
      <xdr:col>10</xdr:col>
      <xdr:colOff>28575</xdr:colOff>
      <xdr:row>56</xdr:row>
      <xdr:rowOff>0</xdr:rowOff>
    </xdr:from>
    <xdr:to>
      <xdr:col>16</xdr:col>
      <xdr:colOff>0</xdr:colOff>
      <xdr:row>56</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952500</xdr:colOff>
      <xdr:row>56</xdr:row>
      <xdr:rowOff>0</xdr:rowOff>
    </xdr:from>
    <xdr:to>
      <xdr:col>5</xdr:col>
      <xdr:colOff>361950</xdr:colOff>
      <xdr:row>56</xdr:row>
      <xdr:rowOff>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28575</xdr:colOff>
      <xdr:row>56</xdr:row>
      <xdr:rowOff>0</xdr:rowOff>
    </xdr:from>
    <xdr:to>
      <xdr:col>16</xdr:col>
      <xdr:colOff>0</xdr:colOff>
      <xdr:row>56</xdr:row>
      <xdr:rowOff>0</xdr:rowOff>
    </xdr:to>
    <xdr:graphicFrame macro="">
      <xdr:nvGraphicFramePr>
        <xdr:cNvPr id="4"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xdr:col>
      <xdr:colOff>952500</xdr:colOff>
      <xdr:row>56</xdr:row>
      <xdr:rowOff>0</xdr:rowOff>
    </xdr:from>
    <xdr:to>
      <xdr:col>5</xdr:col>
      <xdr:colOff>361950</xdr:colOff>
      <xdr:row>56</xdr:row>
      <xdr:rowOff>0</xdr:rowOff>
    </xdr:to>
    <xdr:graphicFrame macro="">
      <xdr:nvGraphicFramePr>
        <xdr:cNvPr id="5"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10</xdr:col>
      <xdr:colOff>9525</xdr:colOff>
      <xdr:row>65</xdr:row>
      <xdr:rowOff>52386</xdr:rowOff>
    </xdr:from>
    <xdr:to>
      <xdr:col>16</xdr:col>
      <xdr:colOff>47625</xdr:colOff>
      <xdr:row>77</xdr:row>
      <xdr:rowOff>3175</xdr:rowOff>
    </xdr:to>
    <xdr:graphicFrame macro="">
      <xdr:nvGraphicFramePr>
        <xdr:cNvPr id="6" name="Chart 6"/>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15</xdr:col>
      <xdr:colOff>289560</xdr:colOff>
      <xdr:row>0</xdr:row>
      <xdr:rowOff>0</xdr:rowOff>
    </xdr:from>
    <xdr:to>
      <xdr:col>18</xdr:col>
      <xdr:colOff>8378</xdr:colOff>
      <xdr:row>1</xdr:row>
      <xdr:rowOff>4740</xdr:rowOff>
    </xdr:to>
    <xdr:grpSp>
      <xdr:nvGrpSpPr>
        <xdr:cNvPr id="15" name="Grupo 14"/>
        <xdr:cNvGrpSpPr/>
      </xdr:nvGrpSpPr>
      <xdr:grpSpPr>
        <a:xfrm>
          <a:off x="6286500" y="0"/>
          <a:ext cx="633218" cy="180000"/>
          <a:chOff x="4808367" y="7020272"/>
          <a:chExt cx="600833" cy="180000"/>
        </a:xfrm>
      </xdr:grpSpPr>
      <xdr:sp macro="" textlink="">
        <xdr:nvSpPr>
          <xdr:cNvPr id="16" name="Rectângulo 15"/>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7" name="Rectângulo 16"/>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8" name="Rectângulo 17"/>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19.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356993</xdr:colOff>
      <xdr:row>1</xdr:row>
      <xdr:rowOff>4740</xdr:rowOff>
    </xdr:to>
    <xdr:grpSp>
      <xdr:nvGrpSpPr>
        <xdr:cNvPr id="2" name="Grupo 1"/>
        <xdr:cNvGrpSpPr/>
      </xdr:nvGrpSpPr>
      <xdr:grpSpPr>
        <a:xfrm>
          <a:off x="66675" y="0"/>
          <a:ext cx="595118" cy="166665"/>
          <a:chOff x="4808367" y="7020272"/>
          <a:chExt cx="600833" cy="180000"/>
        </a:xfrm>
      </xdr:grpSpPr>
      <xdr:sp macro="" textlink="">
        <xdr:nvSpPr>
          <xdr:cNvPr id="3" name="Rectângulo 2"/>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1</xdr:col>
      <xdr:colOff>0</xdr:colOff>
      <xdr:row>0</xdr:row>
      <xdr:rowOff>0</xdr:rowOff>
    </xdr:from>
    <xdr:to>
      <xdr:col>3</xdr:col>
      <xdr:colOff>356993</xdr:colOff>
      <xdr:row>1</xdr:row>
      <xdr:rowOff>4740</xdr:rowOff>
    </xdr:to>
    <xdr:grpSp>
      <xdr:nvGrpSpPr>
        <xdr:cNvPr id="6" name="Grupo 5"/>
        <xdr:cNvGrpSpPr/>
      </xdr:nvGrpSpPr>
      <xdr:grpSpPr>
        <a:xfrm>
          <a:off x="66675" y="0"/>
          <a:ext cx="595118" cy="166665"/>
          <a:chOff x="4808367" y="7020272"/>
          <a:chExt cx="600833" cy="180000"/>
        </a:xfrm>
      </xdr:grpSpPr>
      <xdr:sp macro="" textlink="">
        <xdr:nvSpPr>
          <xdr:cNvPr id="7" name="Rectângulo 6"/>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8" name="Rectângulo 7"/>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9" name="Rectângulo 8"/>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781050</xdr:colOff>
      <xdr:row>0</xdr:row>
      <xdr:rowOff>0</xdr:rowOff>
    </xdr:from>
    <xdr:to>
      <xdr:col>8</xdr:col>
      <xdr:colOff>11973</xdr:colOff>
      <xdr:row>1</xdr:row>
      <xdr:rowOff>8550</xdr:rowOff>
    </xdr:to>
    <xdr:grpSp>
      <xdr:nvGrpSpPr>
        <xdr:cNvPr id="2" name="Grupo 1"/>
        <xdr:cNvGrpSpPr/>
      </xdr:nvGrpSpPr>
      <xdr:grpSpPr>
        <a:xfrm>
          <a:off x="2371725" y="0"/>
          <a:ext cx="612048" cy="180000"/>
          <a:chOff x="4797152" y="7020272"/>
          <a:chExt cx="612048" cy="180000"/>
        </a:xfrm>
      </xdr:grpSpPr>
      <xdr:sp macro="" textlink="">
        <xdr:nvSpPr>
          <xdr:cNvPr id="3" name="Rectângulo 2"/>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20.xml><?xml version="1.0" encoding="utf-8"?>
<xdr:wsDr xmlns:xdr="http://schemas.openxmlformats.org/drawingml/2006/spreadsheetDrawing" xmlns:a="http://schemas.openxmlformats.org/drawingml/2006/main">
  <xdr:twoCellAnchor>
    <xdr:from>
      <xdr:col>11</xdr:col>
      <xdr:colOff>1476375</xdr:colOff>
      <xdr:row>0</xdr:row>
      <xdr:rowOff>0</xdr:rowOff>
    </xdr:from>
    <xdr:to>
      <xdr:col>13</xdr:col>
      <xdr:colOff>10283</xdr:colOff>
      <xdr:row>1</xdr:row>
      <xdr:rowOff>8550</xdr:rowOff>
    </xdr:to>
    <xdr:grpSp>
      <xdr:nvGrpSpPr>
        <xdr:cNvPr id="2" name="Grupo 1"/>
        <xdr:cNvGrpSpPr/>
      </xdr:nvGrpSpPr>
      <xdr:grpSpPr>
        <a:xfrm>
          <a:off x="5934075" y="0"/>
          <a:ext cx="600833" cy="180000"/>
          <a:chOff x="4808367" y="7020272"/>
          <a:chExt cx="600833" cy="180000"/>
        </a:xfrm>
      </xdr:grpSpPr>
      <xdr:sp macro="" textlink="">
        <xdr:nvSpPr>
          <xdr:cNvPr id="3" name="Rectângulo 2"/>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11</xdr:col>
      <xdr:colOff>19049</xdr:colOff>
      <xdr:row>41</xdr:row>
      <xdr:rowOff>85724</xdr:rowOff>
    </xdr:from>
    <xdr:to>
      <xdr:col>12</xdr:col>
      <xdr:colOff>143995</xdr:colOff>
      <xdr:row>47</xdr:row>
      <xdr:rowOff>65555</xdr:rowOff>
    </xdr:to>
    <xdr:graphicFrame macro="">
      <xdr:nvGraphicFramePr>
        <xdr:cNvPr id="7" name="Chart 24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19050</xdr:colOff>
      <xdr:row>47</xdr:row>
      <xdr:rowOff>123265</xdr:rowOff>
    </xdr:from>
    <xdr:to>
      <xdr:col>12</xdr:col>
      <xdr:colOff>123265</xdr:colOff>
      <xdr:row>64</xdr:row>
      <xdr:rowOff>133656</xdr:rowOff>
    </xdr:to>
    <xdr:graphicFrame macro="">
      <xdr:nvGraphicFramePr>
        <xdr:cNvPr id="8" name="Chart 24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47625</xdr:colOff>
      <xdr:row>4</xdr:row>
      <xdr:rowOff>152400</xdr:rowOff>
    </xdr:from>
    <xdr:to>
      <xdr:col>12</xdr:col>
      <xdr:colOff>114300</xdr:colOff>
      <xdr:row>27</xdr:row>
      <xdr:rowOff>114299</xdr:rowOff>
    </xdr:to>
    <xdr:graphicFrame macro="">
      <xdr:nvGraphicFramePr>
        <xdr:cNvPr id="9" name="Chart 24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0</xdr:colOff>
      <xdr:row>30</xdr:row>
      <xdr:rowOff>47625</xdr:rowOff>
    </xdr:from>
    <xdr:to>
      <xdr:col>13</xdr:col>
      <xdr:colOff>1</xdr:colOff>
      <xdr:row>38</xdr:row>
      <xdr:rowOff>83484</xdr:rowOff>
    </xdr:to>
    <xdr:graphicFrame macro="">
      <xdr:nvGraphicFramePr>
        <xdr:cNvPr id="14" name="Chart 18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mc:AlternateContent xmlns:mc="http://schemas.openxmlformats.org/markup-compatibility/2006">
    <mc:Choice xmlns:a14="http://schemas.microsoft.com/office/drawing/2010/main" Requires="a14">
      <xdr:twoCellAnchor editAs="oneCell">
        <xdr:from>
          <xdr:col>4</xdr:col>
          <xdr:colOff>95250</xdr:colOff>
          <xdr:row>29</xdr:row>
          <xdr:rowOff>19050</xdr:rowOff>
        </xdr:from>
        <xdr:to>
          <xdr:col>6</xdr:col>
          <xdr:colOff>190500</xdr:colOff>
          <xdr:row>30</xdr:row>
          <xdr:rowOff>19050</xdr:rowOff>
        </xdr:to>
        <xdr:sp macro="" textlink="">
          <xdr:nvSpPr>
            <xdr:cNvPr id="1025" name="Drop Down 1" hidden="1">
              <a:extLst>
                <a:ext uri="{63B3BB69-23CF-44E3-9099-C40C66FF867C}">
                  <a14:compatExt spid="_x0000_s1025"/>
                </a:ext>
              </a:extLst>
            </xdr:cNvPr>
            <xdr:cNvSpPr/>
          </xdr:nvSpPr>
          <xdr:spPr>
            <a:xfrm>
              <a:off x="0" y="0"/>
              <a:ext cx="0" cy="0"/>
            </a:xfrm>
            <a:prstGeom prst="rect">
              <a:avLst/>
            </a:prstGeom>
          </xdr:spPr>
        </xdr:sp>
        <xdr:clientData/>
      </xdr:twoCellAnchor>
    </mc:Choice>
    <mc:Fallback/>
  </mc:AlternateContent>
</xdr:wsDr>
</file>

<file path=xl/drawings/drawing21.xml><?xml version="1.0" encoding="utf-8"?>
<c:userShapes xmlns:c="http://schemas.openxmlformats.org/drawingml/2006/chart">
  <cdr:relSizeAnchor xmlns:cdr="http://schemas.openxmlformats.org/drawingml/2006/chartDrawing">
    <cdr:from>
      <cdr:x>0.79082</cdr:x>
      <cdr:y>0.20042</cdr:y>
    </cdr:from>
    <cdr:to>
      <cdr:x>0.79082</cdr:x>
      <cdr:y>0.20042</cdr:y>
    </cdr:to>
    <cdr:sp macro="" textlink="">
      <cdr:nvSpPr>
        <cdr:cNvPr id="2087940" name="Text Box 4"/>
        <cdr:cNvSpPr txBox="1">
          <a:spLocks xmlns:a="http://schemas.openxmlformats.org/drawingml/2006/main" noChangeArrowheads="1"/>
        </cdr:cNvSpPr>
      </cdr:nvSpPr>
      <cdr:spPr bwMode="auto">
        <a:xfrm xmlns:a="http://schemas.openxmlformats.org/drawingml/2006/main">
          <a:off x="2842096" y="40893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0.78401</cdr:x>
      <cdr:y>0.20042</cdr:y>
    </cdr:from>
    <cdr:to>
      <cdr:x>0.78401</cdr:x>
      <cdr:y>0.20042</cdr:y>
    </cdr:to>
    <cdr:sp macro="" textlink="">
      <cdr:nvSpPr>
        <cdr:cNvPr id="2087941" name="Text Box 5"/>
        <cdr:cNvSpPr txBox="1">
          <a:spLocks xmlns:a="http://schemas.openxmlformats.org/drawingml/2006/main" noChangeArrowheads="1"/>
        </cdr:cNvSpPr>
      </cdr:nvSpPr>
      <cdr:spPr bwMode="auto">
        <a:xfrm xmlns:a="http://schemas.openxmlformats.org/drawingml/2006/main">
          <a:off x="2817627" y="40893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dr:relSizeAnchor xmlns:cdr="http://schemas.openxmlformats.org/drawingml/2006/chartDrawing">
    <cdr:from>
      <cdr:x>0.79082</cdr:x>
      <cdr:y>0.20042</cdr:y>
    </cdr:from>
    <cdr:to>
      <cdr:x>0.79082</cdr:x>
      <cdr:y>0.20042</cdr:y>
    </cdr:to>
    <cdr:sp macro="" textlink="">
      <cdr:nvSpPr>
        <cdr:cNvPr id="2" name="Text Box 4"/>
        <cdr:cNvSpPr txBox="1">
          <a:spLocks xmlns:a="http://schemas.openxmlformats.org/drawingml/2006/main" noChangeArrowheads="1"/>
        </cdr:cNvSpPr>
      </cdr:nvSpPr>
      <cdr:spPr bwMode="auto">
        <a:xfrm xmlns:a="http://schemas.openxmlformats.org/drawingml/2006/main">
          <a:off x="2842096" y="40893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0.78401</cdr:x>
      <cdr:y>0.20042</cdr:y>
    </cdr:from>
    <cdr:to>
      <cdr:x>0.78401</cdr:x>
      <cdr:y>0.20042</cdr:y>
    </cdr:to>
    <cdr:sp macro="" textlink="">
      <cdr:nvSpPr>
        <cdr:cNvPr id="3" name="Text Box 5"/>
        <cdr:cNvSpPr txBox="1">
          <a:spLocks xmlns:a="http://schemas.openxmlformats.org/drawingml/2006/main" noChangeArrowheads="1"/>
        </cdr:cNvSpPr>
      </cdr:nvSpPr>
      <cdr:spPr bwMode="auto">
        <a:xfrm xmlns:a="http://schemas.openxmlformats.org/drawingml/2006/main">
          <a:off x="2817627" y="40893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userShapes>
</file>

<file path=xl/drawings/drawing22.xml><?xml version="1.0" encoding="utf-8"?>
<c:userShapes xmlns:c="http://schemas.openxmlformats.org/drawingml/2006/chart">
  <cdr:relSizeAnchor xmlns:cdr="http://schemas.openxmlformats.org/drawingml/2006/chartDrawing">
    <cdr:from>
      <cdr:x>0.77623</cdr:x>
      <cdr:y>0.16477</cdr:y>
    </cdr:from>
    <cdr:to>
      <cdr:x>0.77623</cdr:x>
      <cdr:y>0.16477</cdr:y>
    </cdr:to>
    <cdr:sp macro="" textlink="">
      <cdr:nvSpPr>
        <cdr:cNvPr id="2079751" name="Text Box 7"/>
        <cdr:cNvSpPr txBox="1">
          <a:spLocks xmlns:a="http://schemas.openxmlformats.org/drawingml/2006/main" noChangeArrowheads="1"/>
        </cdr:cNvSpPr>
      </cdr:nvSpPr>
      <cdr:spPr bwMode="auto">
        <a:xfrm xmlns:a="http://schemas.openxmlformats.org/drawingml/2006/main">
          <a:off x="2823161"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0.77039</cdr:x>
      <cdr:y>0.16477</cdr:y>
    </cdr:from>
    <cdr:to>
      <cdr:x>0.77039</cdr:x>
      <cdr:y>0.16477</cdr:y>
    </cdr:to>
    <cdr:sp macro="" textlink="">
      <cdr:nvSpPr>
        <cdr:cNvPr id="2079753" name="Text Box 9"/>
        <cdr:cNvSpPr txBox="1">
          <a:spLocks xmlns:a="http://schemas.openxmlformats.org/drawingml/2006/main" noChangeArrowheads="1"/>
        </cdr:cNvSpPr>
      </cdr:nvSpPr>
      <cdr:spPr bwMode="auto">
        <a:xfrm xmlns:a="http://schemas.openxmlformats.org/drawingml/2006/main">
          <a:off x="2803987"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dr:relSizeAnchor xmlns:cdr="http://schemas.openxmlformats.org/drawingml/2006/chartDrawing">
    <cdr:from>
      <cdr:x>0.77623</cdr:x>
      <cdr:y>0.16477</cdr:y>
    </cdr:from>
    <cdr:to>
      <cdr:x>0.77623</cdr:x>
      <cdr:y>0.16477</cdr:y>
    </cdr:to>
    <cdr:sp macro="" textlink="">
      <cdr:nvSpPr>
        <cdr:cNvPr id="2" name="Text Box 7"/>
        <cdr:cNvSpPr txBox="1">
          <a:spLocks xmlns:a="http://schemas.openxmlformats.org/drawingml/2006/main" noChangeArrowheads="1"/>
        </cdr:cNvSpPr>
      </cdr:nvSpPr>
      <cdr:spPr bwMode="auto">
        <a:xfrm xmlns:a="http://schemas.openxmlformats.org/drawingml/2006/main">
          <a:off x="2823161"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0.77039</cdr:x>
      <cdr:y>0.16477</cdr:y>
    </cdr:from>
    <cdr:to>
      <cdr:x>0.77039</cdr:x>
      <cdr:y>0.16477</cdr:y>
    </cdr:to>
    <cdr:sp macro="" textlink="">
      <cdr:nvSpPr>
        <cdr:cNvPr id="3" name="Text Box 9"/>
        <cdr:cNvSpPr txBox="1">
          <a:spLocks xmlns:a="http://schemas.openxmlformats.org/drawingml/2006/main" noChangeArrowheads="1"/>
        </cdr:cNvSpPr>
      </cdr:nvSpPr>
      <cdr:spPr bwMode="auto">
        <a:xfrm xmlns:a="http://schemas.openxmlformats.org/drawingml/2006/main">
          <a:off x="2803987"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userShapes>
</file>

<file path=xl/drawings/drawing23.xml><?xml version="1.0" encoding="utf-8"?>
<c:userShapes xmlns:c="http://schemas.openxmlformats.org/drawingml/2006/chart">
  <cdr:relSizeAnchor xmlns:cdr="http://schemas.openxmlformats.org/drawingml/2006/chartDrawing">
    <cdr:from>
      <cdr:x>0.77623</cdr:x>
      <cdr:y>0.16477</cdr:y>
    </cdr:from>
    <cdr:to>
      <cdr:x>0.77623</cdr:x>
      <cdr:y>0.16477</cdr:y>
    </cdr:to>
    <cdr:sp macro="" textlink="">
      <cdr:nvSpPr>
        <cdr:cNvPr id="2079751" name="Text Box 7"/>
        <cdr:cNvSpPr txBox="1">
          <a:spLocks xmlns:a="http://schemas.openxmlformats.org/drawingml/2006/main" noChangeArrowheads="1"/>
        </cdr:cNvSpPr>
      </cdr:nvSpPr>
      <cdr:spPr bwMode="auto">
        <a:xfrm xmlns:a="http://schemas.openxmlformats.org/drawingml/2006/main">
          <a:off x="2823161"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0.77039</cdr:x>
      <cdr:y>0.16477</cdr:y>
    </cdr:from>
    <cdr:to>
      <cdr:x>0.77039</cdr:x>
      <cdr:y>0.16477</cdr:y>
    </cdr:to>
    <cdr:sp macro="" textlink="">
      <cdr:nvSpPr>
        <cdr:cNvPr id="2079753" name="Text Box 9"/>
        <cdr:cNvSpPr txBox="1">
          <a:spLocks xmlns:a="http://schemas.openxmlformats.org/drawingml/2006/main" noChangeArrowheads="1"/>
        </cdr:cNvSpPr>
      </cdr:nvSpPr>
      <cdr:spPr bwMode="auto">
        <a:xfrm xmlns:a="http://schemas.openxmlformats.org/drawingml/2006/main">
          <a:off x="2803987"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userShapes>
</file>

<file path=xl/drawings/drawing24.xml><?xml version="1.0" encoding="utf-8"?>
<c:userShapes xmlns:c="http://schemas.openxmlformats.org/drawingml/2006/chart">
  <cdr:relSizeAnchor xmlns:cdr="http://schemas.openxmlformats.org/drawingml/2006/chartDrawing">
    <cdr:from>
      <cdr:x>0.09159</cdr:x>
      <cdr:y>0.04807</cdr:y>
    </cdr:from>
    <cdr:to>
      <cdr:x>0.09159</cdr:x>
      <cdr:y>0.04807</cdr:y>
    </cdr:to>
    <cdr:sp macro="" textlink="">
      <cdr:nvSpPr>
        <cdr:cNvPr id="1516545" name="Text Box 1"/>
        <cdr:cNvSpPr txBox="1">
          <a:spLocks xmlns:a="http://schemas.openxmlformats.org/drawingml/2006/main" noChangeArrowheads="1"/>
        </cdr:cNvSpPr>
      </cdr:nvSpPr>
      <cdr:spPr bwMode="auto">
        <a:xfrm xmlns:a="http://schemas.openxmlformats.org/drawingml/2006/main">
          <a:off x="788321" y="9842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a:lstStyle xmlns:a="http://schemas.openxmlformats.org/drawingml/2006/main"/>
        <a:p xmlns:a="http://schemas.openxmlformats.org/drawingml/2006/main">
          <a:endParaRPr lang="pt-PT"/>
        </a:p>
      </cdr:txBody>
    </cdr:sp>
  </cdr:relSizeAnchor>
  <cdr:relSizeAnchor xmlns:cdr="http://schemas.openxmlformats.org/drawingml/2006/chartDrawing">
    <cdr:from>
      <cdr:x>0.7937</cdr:x>
      <cdr:y>0.18349</cdr:y>
    </cdr:from>
    <cdr:to>
      <cdr:x>0.7937</cdr:x>
      <cdr:y>0.18349</cdr:y>
    </cdr:to>
    <cdr:sp macro="" textlink="">
      <cdr:nvSpPr>
        <cdr:cNvPr id="1516546" name="Text Box 2"/>
        <cdr:cNvSpPr txBox="1">
          <a:spLocks xmlns:a="http://schemas.openxmlformats.org/drawingml/2006/main" noChangeArrowheads="1"/>
        </cdr:cNvSpPr>
      </cdr:nvSpPr>
      <cdr:spPr bwMode="auto">
        <a:xfrm xmlns:a="http://schemas.openxmlformats.org/drawingml/2006/main">
          <a:off x="6807168" y="366697"/>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0.78678</cdr:x>
      <cdr:y>0.18349</cdr:y>
    </cdr:from>
    <cdr:to>
      <cdr:x>0.78678</cdr:x>
      <cdr:y>0.18349</cdr:y>
    </cdr:to>
    <cdr:sp macro="" textlink="">
      <cdr:nvSpPr>
        <cdr:cNvPr id="1516548" name="Text Box 4"/>
        <cdr:cNvSpPr txBox="1">
          <a:spLocks xmlns:a="http://schemas.openxmlformats.org/drawingml/2006/main" noChangeArrowheads="1"/>
        </cdr:cNvSpPr>
      </cdr:nvSpPr>
      <cdr:spPr bwMode="auto">
        <a:xfrm xmlns:a="http://schemas.openxmlformats.org/drawingml/2006/main">
          <a:off x="6747828" y="366697"/>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dr:relSizeAnchor xmlns:cdr="http://schemas.openxmlformats.org/drawingml/2006/chartDrawing">
    <cdr:from>
      <cdr:x>0.00868</cdr:x>
      <cdr:y>0.90589</cdr:y>
    </cdr:from>
    <cdr:to>
      <cdr:x>0.1159</cdr:x>
      <cdr:y>0.98953</cdr:y>
    </cdr:to>
    <cdr:sp macro="" textlink="">
      <cdr:nvSpPr>
        <cdr:cNvPr id="8" name="Text Box 10"/>
        <cdr:cNvSpPr txBox="1">
          <a:spLocks xmlns:a="http://schemas.openxmlformats.org/drawingml/2006/main" noChangeArrowheads="1"/>
        </cdr:cNvSpPr>
      </cdr:nvSpPr>
      <cdr:spPr bwMode="auto">
        <a:xfrm xmlns:a="http://schemas.openxmlformats.org/drawingml/2006/main">
          <a:off x="54815" y="1318146"/>
          <a:ext cx="677108" cy="121700"/>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wrap="none" lIns="18288" tIns="18288" rIns="0" bIns="0" anchor="t" upright="1">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pt-PT" sz="700" b="0" i="0" u="none" strike="noStrike" baseline="0">
              <a:solidFill>
                <a:schemeClr val="accent1"/>
              </a:solidFill>
              <a:latin typeface="Arial"/>
              <a:cs typeface="Arial"/>
            </a:rPr>
            <a:t>fonte: II/MTSSS.</a:t>
          </a:r>
        </a:p>
      </cdr:txBody>
    </cdr:sp>
  </cdr:relSizeAnchor>
  <cdr:relSizeAnchor xmlns:cdr="http://schemas.openxmlformats.org/drawingml/2006/chartDrawing">
    <cdr:from>
      <cdr:x>0.83718</cdr:x>
      <cdr:y>0.42508</cdr:y>
    </cdr:from>
    <cdr:to>
      <cdr:x>0.83718</cdr:x>
      <cdr:y>0.42508</cdr:y>
    </cdr:to>
    <cdr:sp macro="" textlink="">
      <cdr:nvSpPr>
        <cdr:cNvPr id="2098180" name="Text Box 4"/>
        <cdr:cNvSpPr txBox="1">
          <a:spLocks xmlns:a="http://schemas.openxmlformats.org/drawingml/2006/main" noChangeArrowheads="1"/>
        </cdr:cNvSpPr>
      </cdr:nvSpPr>
      <cdr:spPr bwMode="auto">
        <a:xfrm xmlns:a="http://schemas.openxmlformats.org/drawingml/2006/main">
          <a:off x="2028609" y="40955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0.83382</cdr:x>
      <cdr:y>0.42508</cdr:y>
    </cdr:from>
    <cdr:to>
      <cdr:x>0.83382</cdr:x>
      <cdr:y>0.42508</cdr:y>
    </cdr:to>
    <cdr:sp macro="" textlink="">
      <cdr:nvSpPr>
        <cdr:cNvPr id="2098181" name="Text Box 5"/>
        <cdr:cNvSpPr txBox="1">
          <a:spLocks xmlns:a="http://schemas.openxmlformats.org/drawingml/2006/main" noChangeArrowheads="1"/>
        </cdr:cNvSpPr>
      </cdr:nvSpPr>
      <cdr:spPr bwMode="auto">
        <a:xfrm xmlns:a="http://schemas.openxmlformats.org/drawingml/2006/main">
          <a:off x="2017570" y="40955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dr:relSizeAnchor xmlns:cdr="http://schemas.openxmlformats.org/drawingml/2006/chartDrawing">
    <cdr:from>
      <cdr:x>0.83718</cdr:x>
      <cdr:y>0.42508</cdr:y>
    </cdr:from>
    <cdr:to>
      <cdr:x>0.83718</cdr:x>
      <cdr:y>0.42508</cdr:y>
    </cdr:to>
    <cdr:sp macro="" textlink="">
      <cdr:nvSpPr>
        <cdr:cNvPr id="2" name="Text Box 4"/>
        <cdr:cNvSpPr txBox="1">
          <a:spLocks xmlns:a="http://schemas.openxmlformats.org/drawingml/2006/main" noChangeArrowheads="1"/>
        </cdr:cNvSpPr>
      </cdr:nvSpPr>
      <cdr:spPr bwMode="auto">
        <a:xfrm xmlns:a="http://schemas.openxmlformats.org/drawingml/2006/main">
          <a:off x="2028609" y="40955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0.83382</cdr:x>
      <cdr:y>0.42508</cdr:y>
    </cdr:from>
    <cdr:to>
      <cdr:x>0.83382</cdr:x>
      <cdr:y>0.42508</cdr:y>
    </cdr:to>
    <cdr:sp macro="" textlink="">
      <cdr:nvSpPr>
        <cdr:cNvPr id="3" name="Text Box 5"/>
        <cdr:cNvSpPr txBox="1">
          <a:spLocks xmlns:a="http://schemas.openxmlformats.org/drawingml/2006/main" noChangeArrowheads="1"/>
        </cdr:cNvSpPr>
      </cdr:nvSpPr>
      <cdr:spPr bwMode="auto">
        <a:xfrm xmlns:a="http://schemas.openxmlformats.org/drawingml/2006/main">
          <a:off x="2017570" y="40955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dr:relSizeAnchor xmlns:cdr="http://schemas.openxmlformats.org/drawingml/2006/chartDrawing">
    <cdr:from>
      <cdr:x>0.65921</cdr:x>
      <cdr:y>0.29605</cdr:y>
    </cdr:from>
    <cdr:to>
      <cdr:x>0.75264</cdr:x>
      <cdr:y>0.57605</cdr:y>
    </cdr:to>
    <cdr:sp macro="" textlink="">
      <cdr:nvSpPr>
        <cdr:cNvPr id="10" name="Text Box 5"/>
        <cdr:cNvSpPr txBox="1">
          <a:spLocks xmlns:a="http://schemas.openxmlformats.org/drawingml/2006/main" noChangeArrowheads="1"/>
        </cdr:cNvSpPr>
      </cdr:nvSpPr>
      <cdr:spPr bwMode="auto">
        <a:xfrm xmlns:a="http://schemas.openxmlformats.org/drawingml/2006/main">
          <a:off x="4162961" y="430774"/>
          <a:ext cx="590014" cy="407425"/>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wrap="square" lIns="18288" tIns="18288" rIns="18288" bIns="0" anchor="t" upright="1">
          <a:noAutofit/>
        </a:bodyPr>
        <a:lstStyle xmlns:a="http://schemas.openxmlformats.org/drawingml/2006/main">
          <a:lvl1pPr marL="0" indent="0">
            <a:defRPr sz="1100">
              <a:latin typeface="Franklin Gothic Book"/>
            </a:defRPr>
          </a:lvl1pPr>
          <a:lvl2pPr marL="457200" indent="0">
            <a:defRPr sz="1100">
              <a:latin typeface="Franklin Gothic Book"/>
            </a:defRPr>
          </a:lvl2pPr>
          <a:lvl3pPr marL="914400" indent="0">
            <a:defRPr sz="1100">
              <a:latin typeface="Franklin Gothic Book"/>
            </a:defRPr>
          </a:lvl3pPr>
          <a:lvl4pPr marL="1371600" indent="0">
            <a:defRPr sz="1100">
              <a:latin typeface="Franklin Gothic Book"/>
            </a:defRPr>
          </a:lvl4pPr>
          <a:lvl5pPr marL="1828800" indent="0">
            <a:defRPr sz="1100">
              <a:latin typeface="Franklin Gothic Book"/>
            </a:defRPr>
          </a:lvl5pPr>
          <a:lvl6pPr marL="2286000" indent="0">
            <a:defRPr sz="1100">
              <a:latin typeface="Franklin Gothic Book"/>
            </a:defRPr>
          </a:lvl6pPr>
          <a:lvl7pPr marL="2743200" indent="0">
            <a:defRPr sz="1100">
              <a:latin typeface="Franklin Gothic Book"/>
            </a:defRPr>
          </a:lvl7pPr>
          <a:lvl8pPr marL="3200400" indent="0">
            <a:defRPr sz="1100">
              <a:latin typeface="Franklin Gothic Book"/>
            </a:defRPr>
          </a:lvl8pPr>
          <a:lvl9pPr marL="3657600" indent="0">
            <a:defRPr sz="1100">
              <a:latin typeface="Franklin Gothic Book"/>
            </a:defRPr>
          </a:lvl9pPr>
        </a:lstStyle>
        <a:p xmlns:a="http://schemas.openxmlformats.org/drawingml/2006/main">
          <a:pPr algn="ctr" rtl="0">
            <a:defRPr sz="1000"/>
          </a:pPr>
          <a:r>
            <a:rPr lang="pt-PT" sz="700" b="1" i="0" u="none" strike="noStrike" baseline="0">
              <a:solidFill>
                <a:srgbClr val="525252"/>
              </a:solidFill>
              <a:latin typeface="Arial"/>
              <a:cs typeface="Arial"/>
            </a:rPr>
            <a:t>valor médio total </a:t>
          </a:r>
          <a:br>
            <a:rPr lang="pt-PT" sz="700" b="1" i="0" u="none" strike="noStrike" baseline="0">
              <a:solidFill>
                <a:srgbClr val="525252"/>
              </a:solidFill>
              <a:latin typeface="Arial"/>
              <a:cs typeface="Arial"/>
            </a:rPr>
          </a:br>
          <a:r>
            <a:rPr lang="pt-PT" sz="700" b="0" i="0" u="none" strike="noStrike" baseline="0">
              <a:solidFill>
                <a:srgbClr val="525252"/>
              </a:solidFill>
              <a:latin typeface="Arial"/>
              <a:cs typeface="Arial"/>
            </a:rPr>
            <a:t>(linha) </a:t>
          </a:r>
        </a:p>
      </cdr:txBody>
    </cdr:sp>
  </cdr:relSizeAnchor>
</c:userShapes>
</file>

<file path=xl/drawings/drawing25.xml><?xml version="1.0" encoding="utf-8"?>
<xdr:wsDr xmlns:xdr="http://schemas.openxmlformats.org/drawingml/2006/spreadsheetDrawing" xmlns:a="http://schemas.openxmlformats.org/drawingml/2006/main">
  <xdr:twoCellAnchor>
    <xdr:from>
      <xdr:col>1</xdr:col>
      <xdr:colOff>0</xdr:colOff>
      <xdr:row>0</xdr:row>
      <xdr:rowOff>7922</xdr:rowOff>
    </xdr:from>
    <xdr:to>
      <xdr:col>3</xdr:col>
      <xdr:colOff>346833</xdr:colOff>
      <xdr:row>1</xdr:row>
      <xdr:rowOff>13297</xdr:rowOff>
    </xdr:to>
    <xdr:grpSp>
      <xdr:nvGrpSpPr>
        <xdr:cNvPr id="2" name="Grupo 1"/>
        <xdr:cNvGrpSpPr/>
      </xdr:nvGrpSpPr>
      <xdr:grpSpPr>
        <a:xfrm>
          <a:off x="66675" y="7922"/>
          <a:ext cx="594483" cy="176825"/>
          <a:chOff x="4808367" y="7020272"/>
          <a:chExt cx="600833" cy="180000"/>
        </a:xfrm>
      </xdr:grpSpPr>
      <xdr:sp macro="" textlink="">
        <xdr:nvSpPr>
          <xdr:cNvPr id="3" name="Rectângulo 2"/>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26.xml><?xml version="1.0" encoding="utf-8"?>
<xdr:wsDr xmlns:xdr="http://schemas.openxmlformats.org/drawingml/2006/spreadsheetDrawing" xmlns:a="http://schemas.openxmlformats.org/drawingml/2006/main">
  <xdr:twoCellAnchor>
    <xdr:from>
      <xdr:col>8</xdr:col>
      <xdr:colOff>133350</xdr:colOff>
      <xdr:row>6</xdr:row>
      <xdr:rowOff>47625</xdr:rowOff>
    </xdr:from>
    <xdr:to>
      <xdr:col>8</xdr:col>
      <xdr:colOff>133350</xdr:colOff>
      <xdr:row>73</xdr:row>
      <xdr:rowOff>0</xdr:rowOff>
    </xdr:to>
    <xdr:sp macro="" textlink="">
      <xdr:nvSpPr>
        <xdr:cNvPr id="2" name="Line 3"/>
        <xdr:cNvSpPr>
          <a:spLocks noChangeShapeType="1"/>
        </xdr:cNvSpPr>
      </xdr:nvSpPr>
      <xdr:spPr bwMode="auto">
        <a:xfrm>
          <a:off x="3781425" y="866775"/>
          <a:ext cx="0" cy="60245625"/>
        </a:xfrm>
        <a:prstGeom prst="line">
          <a:avLst/>
        </a:prstGeom>
        <a:noFill/>
        <a:ln w="9525">
          <a:noFill/>
          <a:round/>
          <a:headEnd/>
          <a:tailEnd/>
        </a:ln>
      </xdr:spPr>
    </xdr:sp>
    <xdr:clientData/>
  </xdr:twoCellAnchor>
  <xdr:twoCellAnchor>
    <xdr:from>
      <xdr:col>8</xdr:col>
      <xdr:colOff>38100</xdr:colOff>
      <xdr:row>8</xdr:row>
      <xdr:rowOff>0</xdr:rowOff>
    </xdr:from>
    <xdr:to>
      <xdr:col>8</xdr:col>
      <xdr:colOff>38100</xdr:colOff>
      <xdr:row>35</xdr:row>
      <xdr:rowOff>76200</xdr:rowOff>
    </xdr:to>
    <xdr:sp macro="" textlink="">
      <xdr:nvSpPr>
        <xdr:cNvPr id="3" name="Line 4"/>
        <xdr:cNvSpPr>
          <a:spLocks noChangeShapeType="1"/>
        </xdr:cNvSpPr>
      </xdr:nvSpPr>
      <xdr:spPr bwMode="auto">
        <a:xfrm>
          <a:off x="3686175" y="1038225"/>
          <a:ext cx="0" cy="4152900"/>
        </a:xfrm>
        <a:prstGeom prst="line">
          <a:avLst/>
        </a:prstGeom>
        <a:noFill/>
        <a:ln w="9525">
          <a:noFill/>
          <a:round/>
          <a:headEnd/>
          <a:tailEnd/>
        </a:ln>
      </xdr:spPr>
    </xdr:sp>
    <xdr:clientData/>
  </xdr:twoCellAnchor>
  <xdr:twoCellAnchor>
    <xdr:from>
      <xdr:col>7</xdr:col>
      <xdr:colOff>0</xdr:colOff>
      <xdr:row>13</xdr:row>
      <xdr:rowOff>95250</xdr:rowOff>
    </xdr:from>
    <xdr:to>
      <xdr:col>7</xdr:col>
      <xdr:colOff>0</xdr:colOff>
      <xdr:row>69</xdr:row>
      <xdr:rowOff>85725</xdr:rowOff>
    </xdr:to>
    <xdr:sp macro="" textlink="">
      <xdr:nvSpPr>
        <xdr:cNvPr id="4" name="Line 9"/>
        <xdr:cNvSpPr>
          <a:spLocks noChangeShapeType="1"/>
        </xdr:cNvSpPr>
      </xdr:nvSpPr>
      <xdr:spPr bwMode="auto">
        <a:xfrm>
          <a:off x="3333750" y="1981200"/>
          <a:ext cx="0" cy="8134350"/>
        </a:xfrm>
        <a:prstGeom prst="line">
          <a:avLst/>
        </a:prstGeom>
        <a:noFill/>
        <a:ln w="9525">
          <a:noFill/>
          <a:round/>
          <a:headEnd/>
          <a:tailEnd/>
        </a:ln>
      </xdr:spPr>
    </xdr:sp>
    <xdr:clientData/>
  </xdr:twoCellAnchor>
  <xdr:twoCellAnchor>
    <xdr:from>
      <xdr:col>15</xdr:col>
      <xdr:colOff>190500</xdr:colOff>
      <xdr:row>0</xdr:row>
      <xdr:rowOff>0</xdr:rowOff>
    </xdr:from>
    <xdr:to>
      <xdr:col>18</xdr:col>
      <xdr:colOff>11973</xdr:colOff>
      <xdr:row>1</xdr:row>
      <xdr:rowOff>8550</xdr:rowOff>
    </xdr:to>
    <xdr:grpSp>
      <xdr:nvGrpSpPr>
        <xdr:cNvPr id="5" name="Grupo 4"/>
        <xdr:cNvGrpSpPr/>
      </xdr:nvGrpSpPr>
      <xdr:grpSpPr>
        <a:xfrm>
          <a:off x="6038850" y="0"/>
          <a:ext cx="612048" cy="180000"/>
          <a:chOff x="4797152" y="7020272"/>
          <a:chExt cx="612048" cy="180000"/>
        </a:xfrm>
      </xdr:grpSpPr>
      <xdr:sp macro="" textlink="">
        <xdr:nvSpPr>
          <xdr:cNvPr id="6" name="Rectângulo 5"/>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7" name="Rectângulo 6"/>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8" name="Rectângulo 7"/>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8</xdr:col>
      <xdr:colOff>133350</xdr:colOff>
      <xdr:row>6</xdr:row>
      <xdr:rowOff>47625</xdr:rowOff>
    </xdr:from>
    <xdr:to>
      <xdr:col>8</xdr:col>
      <xdr:colOff>133350</xdr:colOff>
      <xdr:row>73</xdr:row>
      <xdr:rowOff>0</xdr:rowOff>
    </xdr:to>
    <xdr:sp macro="" textlink="">
      <xdr:nvSpPr>
        <xdr:cNvPr id="9" name="Line 3"/>
        <xdr:cNvSpPr>
          <a:spLocks noChangeShapeType="1"/>
        </xdr:cNvSpPr>
      </xdr:nvSpPr>
      <xdr:spPr bwMode="auto">
        <a:xfrm>
          <a:off x="3781425" y="866775"/>
          <a:ext cx="0" cy="60245625"/>
        </a:xfrm>
        <a:prstGeom prst="line">
          <a:avLst/>
        </a:prstGeom>
        <a:noFill/>
        <a:ln w="9525">
          <a:noFill/>
          <a:round/>
          <a:headEnd/>
          <a:tailEnd/>
        </a:ln>
      </xdr:spPr>
    </xdr:sp>
    <xdr:clientData/>
  </xdr:twoCellAnchor>
  <xdr:twoCellAnchor>
    <xdr:from>
      <xdr:col>8</xdr:col>
      <xdr:colOff>38100</xdr:colOff>
      <xdr:row>8</xdr:row>
      <xdr:rowOff>0</xdr:rowOff>
    </xdr:from>
    <xdr:to>
      <xdr:col>8</xdr:col>
      <xdr:colOff>38100</xdr:colOff>
      <xdr:row>35</xdr:row>
      <xdr:rowOff>76200</xdr:rowOff>
    </xdr:to>
    <xdr:sp macro="" textlink="">
      <xdr:nvSpPr>
        <xdr:cNvPr id="10" name="Line 4"/>
        <xdr:cNvSpPr>
          <a:spLocks noChangeShapeType="1"/>
        </xdr:cNvSpPr>
      </xdr:nvSpPr>
      <xdr:spPr bwMode="auto">
        <a:xfrm>
          <a:off x="3686175" y="1038225"/>
          <a:ext cx="0" cy="4152900"/>
        </a:xfrm>
        <a:prstGeom prst="line">
          <a:avLst/>
        </a:prstGeom>
        <a:noFill/>
        <a:ln w="9525">
          <a:noFill/>
          <a:round/>
          <a:headEnd/>
          <a:tailEnd/>
        </a:ln>
      </xdr:spPr>
    </xdr:sp>
    <xdr:clientData/>
  </xdr:twoCellAnchor>
  <xdr:twoCellAnchor>
    <xdr:from>
      <xdr:col>7</xdr:col>
      <xdr:colOff>0</xdr:colOff>
      <xdr:row>13</xdr:row>
      <xdr:rowOff>95250</xdr:rowOff>
    </xdr:from>
    <xdr:to>
      <xdr:col>7</xdr:col>
      <xdr:colOff>0</xdr:colOff>
      <xdr:row>69</xdr:row>
      <xdr:rowOff>85725</xdr:rowOff>
    </xdr:to>
    <xdr:sp macro="" textlink="">
      <xdr:nvSpPr>
        <xdr:cNvPr id="11" name="Line 9"/>
        <xdr:cNvSpPr>
          <a:spLocks noChangeShapeType="1"/>
        </xdr:cNvSpPr>
      </xdr:nvSpPr>
      <xdr:spPr bwMode="auto">
        <a:xfrm>
          <a:off x="3333750" y="1981200"/>
          <a:ext cx="0" cy="8134350"/>
        </a:xfrm>
        <a:prstGeom prst="line">
          <a:avLst/>
        </a:prstGeom>
        <a:noFill/>
        <a:ln w="9525">
          <a:noFill/>
          <a:round/>
          <a:headEnd/>
          <a:tailEnd/>
        </a:ln>
      </xdr:spPr>
    </xdr:sp>
    <xdr:clientData/>
  </xdr:twoCellAnchor>
  <xdr:twoCellAnchor>
    <xdr:from>
      <xdr:col>15</xdr:col>
      <xdr:colOff>190500</xdr:colOff>
      <xdr:row>0</xdr:row>
      <xdr:rowOff>0</xdr:rowOff>
    </xdr:from>
    <xdr:to>
      <xdr:col>18</xdr:col>
      <xdr:colOff>11973</xdr:colOff>
      <xdr:row>1</xdr:row>
      <xdr:rowOff>8550</xdr:rowOff>
    </xdr:to>
    <xdr:grpSp>
      <xdr:nvGrpSpPr>
        <xdr:cNvPr id="12" name="Grupo 11"/>
        <xdr:cNvGrpSpPr/>
      </xdr:nvGrpSpPr>
      <xdr:grpSpPr>
        <a:xfrm>
          <a:off x="6038850" y="0"/>
          <a:ext cx="612048" cy="180000"/>
          <a:chOff x="4797152" y="7020272"/>
          <a:chExt cx="612048" cy="180000"/>
        </a:xfrm>
      </xdr:grpSpPr>
      <xdr:sp macro="" textlink="">
        <xdr:nvSpPr>
          <xdr:cNvPr id="13" name="Rectângulo 12"/>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4" name="Rectângulo 13"/>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5" name="Rectângulo 1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8</xdr:col>
      <xdr:colOff>38100</xdr:colOff>
      <xdr:row>8</xdr:row>
      <xdr:rowOff>0</xdr:rowOff>
    </xdr:from>
    <xdr:to>
      <xdr:col>8</xdr:col>
      <xdr:colOff>38100</xdr:colOff>
      <xdr:row>35</xdr:row>
      <xdr:rowOff>76200</xdr:rowOff>
    </xdr:to>
    <xdr:sp macro="" textlink="">
      <xdr:nvSpPr>
        <xdr:cNvPr id="16" name="Line 4"/>
        <xdr:cNvSpPr>
          <a:spLocks noChangeShapeType="1"/>
        </xdr:cNvSpPr>
      </xdr:nvSpPr>
      <xdr:spPr bwMode="auto">
        <a:xfrm>
          <a:off x="3686175" y="1038225"/>
          <a:ext cx="0" cy="4152900"/>
        </a:xfrm>
        <a:prstGeom prst="line">
          <a:avLst/>
        </a:prstGeom>
        <a:noFill/>
        <a:ln w="9525">
          <a:noFill/>
          <a:round/>
          <a:headEnd/>
          <a:tailEnd/>
        </a:ln>
      </xdr:spPr>
    </xdr:sp>
    <xdr:clientData/>
  </xdr:twoCellAnchor>
  <xdr:twoCellAnchor>
    <xdr:from>
      <xdr:col>7</xdr:col>
      <xdr:colOff>0</xdr:colOff>
      <xdr:row>13</xdr:row>
      <xdr:rowOff>95250</xdr:rowOff>
    </xdr:from>
    <xdr:to>
      <xdr:col>7</xdr:col>
      <xdr:colOff>0</xdr:colOff>
      <xdr:row>69</xdr:row>
      <xdr:rowOff>85725</xdr:rowOff>
    </xdr:to>
    <xdr:sp macro="" textlink="">
      <xdr:nvSpPr>
        <xdr:cNvPr id="17" name="Line 9"/>
        <xdr:cNvSpPr>
          <a:spLocks noChangeShapeType="1"/>
        </xdr:cNvSpPr>
      </xdr:nvSpPr>
      <xdr:spPr bwMode="auto">
        <a:xfrm>
          <a:off x="3333750" y="1981200"/>
          <a:ext cx="0" cy="8134350"/>
        </a:xfrm>
        <a:prstGeom prst="line">
          <a:avLst/>
        </a:prstGeom>
        <a:noFill/>
        <a:ln w="9525">
          <a:noFill/>
          <a:round/>
          <a:headEnd/>
          <a:tailEnd/>
        </a:ln>
      </xdr:spPr>
    </xdr:sp>
    <xdr:clientData/>
  </xdr:twoCellAnchor>
  <xdr:twoCellAnchor>
    <xdr:from>
      <xdr:col>15</xdr:col>
      <xdr:colOff>190500</xdr:colOff>
      <xdr:row>0</xdr:row>
      <xdr:rowOff>0</xdr:rowOff>
    </xdr:from>
    <xdr:to>
      <xdr:col>18</xdr:col>
      <xdr:colOff>11973</xdr:colOff>
      <xdr:row>1</xdr:row>
      <xdr:rowOff>8550</xdr:rowOff>
    </xdr:to>
    <xdr:grpSp>
      <xdr:nvGrpSpPr>
        <xdr:cNvPr id="18" name="Grupo 17"/>
        <xdr:cNvGrpSpPr/>
      </xdr:nvGrpSpPr>
      <xdr:grpSpPr>
        <a:xfrm>
          <a:off x="6038850" y="0"/>
          <a:ext cx="612048" cy="180000"/>
          <a:chOff x="4797152" y="7020272"/>
          <a:chExt cx="612048" cy="180000"/>
        </a:xfrm>
      </xdr:grpSpPr>
      <xdr:sp macro="" textlink="">
        <xdr:nvSpPr>
          <xdr:cNvPr id="19" name="Rectângulo 18"/>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0" name="Rectângulo 19"/>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1" name="Rectângulo 20"/>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7</xdr:col>
      <xdr:colOff>0</xdr:colOff>
      <xdr:row>35</xdr:row>
      <xdr:rowOff>0</xdr:rowOff>
    </xdr:from>
    <xdr:to>
      <xdr:col>16</xdr:col>
      <xdr:colOff>304800</xdr:colOff>
      <xdr:row>48</xdr:row>
      <xdr:rowOff>0</xdr:rowOff>
    </xdr:to>
    <xdr:graphicFrame macro="">
      <xdr:nvGraphicFramePr>
        <xdr:cNvPr id="22"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123825</xdr:colOff>
      <xdr:row>14</xdr:row>
      <xdr:rowOff>0</xdr:rowOff>
    </xdr:from>
    <xdr:to>
      <xdr:col>6</xdr:col>
      <xdr:colOff>266700</xdr:colOff>
      <xdr:row>27</xdr:row>
      <xdr:rowOff>38100</xdr:rowOff>
    </xdr:to>
    <xdr:graphicFrame macro="">
      <xdr:nvGraphicFramePr>
        <xdr:cNvPr id="23"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0</xdr:colOff>
      <xdr:row>56</xdr:row>
      <xdr:rowOff>19202</xdr:rowOff>
    </xdr:from>
    <xdr:to>
      <xdr:col>16</xdr:col>
      <xdr:colOff>304800</xdr:colOff>
      <xdr:row>68</xdr:row>
      <xdr:rowOff>114452</xdr:rowOff>
    </xdr:to>
    <xdr:graphicFrame macro="">
      <xdr:nvGraphicFramePr>
        <xdr:cNvPr id="24"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0</xdr:colOff>
      <xdr:row>14</xdr:row>
      <xdr:rowOff>19050</xdr:rowOff>
    </xdr:from>
    <xdr:to>
      <xdr:col>17</xdr:col>
      <xdr:colOff>19050</xdr:colOff>
      <xdr:row>27</xdr:row>
      <xdr:rowOff>57150</xdr:rowOff>
    </xdr:to>
    <xdr:graphicFrame macro="">
      <xdr:nvGraphicFramePr>
        <xdr:cNvPr id="25"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76200</xdr:colOff>
      <xdr:row>56</xdr:row>
      <xdr:rowOff>19202</xdr:rowOff>
    </xdr:from>
    <xdr:to>
      <xdr:col>6</xdr:col>
      <xdr:colOff>266700</xdr:colOff>
      <xdr:row>68</xdr:row>
      <xdr:rowOff>104927</xdr:rowOff>
    </xdr:to>
    <xdr:graphicFrame macro="">
      <xdr:nvGraphicFramePr>
        <xdr:cNvPr id="26"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95250</xdr:colOff>
      <xdr:row>35</xdr:row>
      <xdr:rowOff>0</xdr:rowOff>
    </xdr:from>
    <xdr:to>
      <xdr:col>6</xdr:col>
      <xdr:colOff>266700</xdr:colOff>
      <xdr:row>48</xdr:row>
      <xdr:rowOff>0</xdr:rowOff>
    </xdr:to>
    <xdr:graphicFrame macro="">
      <xdr:nvGraphicFramePr>
        <xdr:cNvPr id="27"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27.xml><?xml version="1.0" encoding="utf-8"?>
<c:userShapes xmlns:c="http://schemas.openxmlformats.org/drawingml/2006/chart">
  <cdr:relSizeAnchor xmlns:cdr="http://schemas.openxmlformats.org/drawingml/2006/chartDrawing">
    <cdr:from>
      <cdr:x>0.39609</cdr:x>
      <cdr:y>0.28336</cdr:y>
    </cdr:from>
    <cdr:to>
      <cdr:x>0.85129</cdr:x>
      <cdr:y>0.51427</cdr:y>
    </cdr:to>
    <cdr:sp macro="" textlink="">
      <cdr:nvSpPr>
        <cdr:cNvPr id="1890305" name="Text Box 1"/>
        <cdr:cNvSpPr txBox="1">
          <a:spLocks xmlns:a="http://schemas.openxmlformats.org/drawingml/2006/main" noChangeArrowheads="1"/>
        </cdr:cNvSpPr>
      </cdr:nvSpPr>
      <cdr:spPr bwMode="auto">
        <a:xfrm xmlns:a="http://schemas.openxmlformats.org/drawingml/2006/main">
          <a:off x="1241223" y="491225"/>
          <a:ext cx="1426471" cy="400294"/>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700" b="0" i="0" u="none" strike="noStrike" baseline="0">
              <a:solidFill>
                <a:schemeClr val="tx2"/>
              </a:solidFill>
              <a:latin typeface="Arial"/>
              <a:cs typeface="Arial"/>
            </a:rPr>
            <a:t>…perspetivas de evolução do desemprego nos próximos 12 meses (mm3m )</a:t>
          </a:r>
        </a:p>
      </cdr:txBody>
    </cdr:sp>
  </cdr:relSizeAnchor>
  <cdr:relSizeAnchor xmlns:cdr="http://schemas.openxmlformats.org/drawingml/2006/chartDrawing">
    <cdr:from>
      <cdr:x>0.27859</cdr:x>
      <cdr:y>0.59577</cdr:y>
    </cdr:from>
    <cdr:to>
      <cdr:x>0.53202</cdr:x>
      <cdr:y>0.79359</cdr:y>
    </cdr:to>
    <cdr:sp macro="" textlink="">
      <cdr:nvSpPr>
        <cdr:cNvPr id="1890306" name="Text Box 2"/>
        <cdr:cNvSpPr txBox="1">
          <a:spLocks xmlns:a="http://schemas.openxmlformats.org/drawingml/2006/main" noChangeArrowheads="1"/>
        </cdr:cNvSpPr>
      </cdr:nvSpPr>
      <cdr:spPr bwMode="auto">
        <a:xfrm xmlns:a="http://schemas.openxmlformats.org/drawingml/2006/main">
          <a:off x="873016" y="1032805"/>
          <a:ext cx="794180" cy="342931"/>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700" b="0" i="0" u="none" strike="noStrike" baseline="0">
              <a:solidFill>
                <a:schemeClr val="tx2"/>
              </a:solidFill>
              <a:latin typeface="Arial"/>
              <a:cs typeface="Arial"/>
            </a:rPr>
            <a:t>…indicador de confiança (mm3m)</a:t>
          </a:r>
        </a:p>
      </cdr:txBody>
    </cdr:sp>
  </cdr:relSizeAnchor>
  <cdr:relSizeAnchor xmlns:cdr="http://schemas.openxmlformats.org/drawingml/2006/chartDrawing">
    <cdr:from>
      <cdr:x>0.0157</cdr:x>
      <cdr:y>0.92713</cdr:y>
    </cdr:from>
    <cdr:to>
      <cdr:x>0.98503</cdr:x>
      <cdr:y>0.99827</cdr:y>
    </cdr:to>
    <cdr:sp macro="" textlink="">
      <cdr:nvSpPr>
        <cdr:cNvPr id="1890307" name="Text Box 3"/>
        <cdr:cNvSpPr txBox="1">
          <a:spLocks xmlns:a="http://schemas.openxmlformats.org/drawingml/2006/main" noChangeArrowheads="1"/>
        </cdr:cNvSpPr>
      </cdr:nvSpPr>
      <cdr:spPr bwMode="auto">
        <a:xfrm xmlns:a="http://schemas.openxmlformats.org/drawingml/2006/main">
          <a:off x="49199" y="1607231"/>
          <a:ext cx="3037614" cy="123324"/>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INE: ICIT, ICCOP, ICC e ICS.    </a:t>
          </a:r>
        </a:p>
      </cdr:txBody>
    </cdr:sp>
  </cdr:relSizeAnchor>
</c:userShapes>
</file>

<file path=xl/drawings/drawing28.xml><?xml version="1.0" encoding="utf-8"?>
<c:userShapes xmlns:c="http://schemas.openxmlformats.org/drawingml/2006/chart">
  <cdr:relSizeAnchor xmlns:cdr="http://schemas.openxmlformats.org/drawingml/2006/chartDrawing">
    <cdr:from>
      <cdr:x>0.01643</cdr:x>
      <cdr:y>0.9159</cdr:y>
    </cdr:from>
    <cdr:to>
      <cdr:x>0.98503</cdr:x>
      <cdr:y>0.98554</cdr:y>
    </cdr:to>
    <cdr:sp macro="" textlink="">
      <cdr:nvSpPr>
        <cdr:cNvPr id="1892353" name="Text Box 1"/>
        <cdr:cNvSpPr txBox="1">
          <a:spLocks xmlns:a="http://schemas.openxmlformats.org/drawingml/2006/main" noChangeArrowheads="1"/>
        </cdr:cNvSpPr>
      </cdr:nvSpPr>
      <cdr:spPr bwMode="auto">
        <a:xfrm xmlns:a="http://schemas.openxmlformats.org/drawingml/2006/main">
          <a:off x="51487" y="1550869"/>
          <a:ext cx="3035326" cy="120478"/>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IEFP, Informação Mensal. </a:t>
          </a:r>
        </a:p>
      </cdr:txBody>
    </cdr:sp>
  </cdr:relSizeAnchor>
  <cdr:relSizeAnchor xmlns:cdr="http://schemas.openxmlformats.org/drawingml/2006/chartDrawing">
    <cdr:from>
      <cdr:x>0.01497</cdr:x>
      <cdr:y>0.07044</cdr:y>
    </cdr:from>
    <cdr:to>
      <cdr:x>0.13002</cdr:x>
      <cdr:y>0.13348</cdr:y>
    </cdr:to>
    <cdr:sp macro="" textlink="">
      <cdr:nvSpPr>
        <cdr:cNvPr id="1892354" name="Text Box 2"/>
        <cdr:cNvSpPr txBox="1">
          <a:spLocks xmlns:a="http://schemas.openxmlformats.org/drawingml/2006/main" noChangeArrowheads="1"/>
        </cdr:cNvSpPr>
      </cdr:nvSpPr>
      <cdr:spPr bwMode="auto">
        <a:xfrm xmlns:a="http://schemas.openxmlformats.org/drawingml/2006/main">
          <a:off x="46912" y="119420"/>
          <a:ext cx="360548" cy="106889"/>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wrap="none" lIns="18288" tIns="18288" rIns="0" bIns="0" anchor="t" upright="1">
          <a:spAutoFit/>
        </a:bodyPr>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(milhares</a:t>
          </a:r>
          <a:r>
            <a:rPr lang="pt-PT" sz="600" b="0" i="0" u="none" strike="noStrike" baseline="0">
              <a:solidFill>
                <a:srgbClr val="008000"/>
              </a:solidFill>
              <a:latin typeface="Arial"/>
              <a:cs typeface="Arial"/>
            </a:rPr>
            <a:t>)</a:t>
          </a:r>
        </a:p>
      </cdr:txBody>
    </cdr:sp>
  </cdr:relSizeAnchor>
</c:userShapes>
</file>

<file path=xl/drawings/drawing29.xml><?xml version="1.0" encoding="utf-8"?>
<c:userShapes xmlns:c="http://schemas.openxmlformats.org/drawingml/2006/chart">
  <cdr:relSizeAnchor xmlns:cdr="http://schemas.openxmlformats.org/drawingml/2006/chartDrawing">
    <cdr:from>
      <cdr:x>0.01484</cdr:x>
      <cdr:y>0.93011</cdr:y>
    </cdr:from>
    <cdr:to>
      <cdr:x>0.4139</cdr:x>
      <cdr:y>1</cdr:y>
    </cdr:to>
    <cdr:sp macro="" textlink="">
      <cdr:nvSpPr>
        <cdr:cNvPr id="1889282" name="Text Box 2"/>
        <cdr:cNvSpPr txBox="1">
          <a:spLocks xmlns:a="http://schemas.openxmlformats.org/drawingml/2006/main" noChangeArrowheads="1"/>
        </cdr:cNvSpPr>
      </cdr:nvSpPr>
      <cdr:spPr bwMode="auto">
        <a:xfrm xmlns:a="http://schemas.openxmlformats.org/drawingml/2006/main">
          <a:off x="46788" y="1647825"/>
          <a:ext cx="1258137" cy="123825"/>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INE: ICIT, ICCOP, ICC e ICS</a:t>
          </a:r>
          <a:r>
            <a:rPr lang="pt-PT" sz="600" b="0" i="0" u="none" strike="noStrike" baseline="0">
              <a:solidFill>
                <a:srgbClr val="008000"/>
              </a:solidFill>
              <a:latin typeface="Arial"/>
              <a:cs typeface="Arial"/>
            </a:rPr>
            <a:t>.    </a:t>
          </a:r>
        </a:p>
      </cdr:txBody>
    </cdr:sp>
  </cdr:relSizeAnchor>
  <cdr:relSizeAnchor xmlns:cdr="http://schemas.openxmlformats.org/drawingml/2006/chartDrawing">
    <cdr:from>
      <cdr:x>0.42319</cdr:x>
      <cdr:y>0.38979</cdr:y>
    </cdr:from>
    <cdr:to>
      <cdr:x>0.47289</cdr:x>
      <cdr:y>0.41667</cdr:y>
    </cdr:to>
    <cdr:sp macro="" textlink="">
      <cdr:nvSpPr>
        <cdr:cNvPr id="4" name="Conexão recta unidireccional 3"/>
        <cdr:cNvSpPr/>
      </cdr:nvSpPr>
      <cdr:spPr>
        <a:xfrm xmlns:a="http://schemas.openxmlformats.org/drawingml/2006/main">
          <a:off x="1338265" y="690571"/>
          <a:ext cx="157166" cy="47622"/>
        </a:xfrm>
        <a:prstGeom xmlns:a="http://schemas.openxmlformats.org/drawingml/2006/main" prst="straightConnector1">
          <a:avLst/>
        </a:prstGeom>
        <a:ln xmlns:a="http://schemas.openxmlformats.org/drawingml/2006/main">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vertOverflow="clip"/>
        <a:lstStyle xmlns:a="http://schemas.openxmlformats.org/drawingml/2006/main"/>
        <a:p xmlns:a="http://schemas.openxmlformats.org/drawingml/2006/main">
          <a:endParaRPr lang="pt-PT"/>
        </a:p>
      </cdr:txBody>
    </cdr:sp>
  </cdr:relSizeAnchor>
</c:userShapes>
</file>

<file path=xl/drawings/drawing3.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240573</xdr:colOff>
      <xdr:row>1</xdr:row>
      <xdr:rowOff>8550</xdr:rowOff>
    </xdr:to>
    <xdr:grpSp>
      <xdr:nvGrpSpPr>
        <xdr:cNvPr id="2" name="Grupo 1"/>
        <xdr:cNvGrpSpPr/>
      </xdr:nvGrpSpPr>
      <xdr:grpSpPr>
        <a:xfrm>
          <a:off x="66675" y="0"/>
          <a:ext cx="612048" cy="180000"/>
          <a:chOff x="4797152" y="7020272"/>
          <a:chExt cx="612048" cy="180000"/>
        </a:xfrm>
      </xdr:grpSpPr>
      <xdr:sp macro="" textlink="">
        <xdr:nvSpPr>
          <xdr:cNvPr id="3" name="Rectângulo 2"/>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30.xml><?xml version="1.0" encoding="utf-8"?>
<c:userShapes xmlns:c="http://schemas.openxmlformats.org/drawingml/2006/chart">
  <cdr:relSizeAnchor xmlns:cdr="http://schemas.openxmlformats.org/drawingml/2006/chartDrawing">
    <cdr:from>
      <cdr:x>0.01479</cdr:x>
      <cdr:y>0.91736</cdr:y>
    </cdr:from>
    <cdr:to>
      <cdr:x>0.94979</cdr:x>
      <cdr:y>0.98886</cdr:y>
    </cdr:to>
    <cdr:sp macro="" textlink="">
      <cdr:nvSpPr>
        <cdr:cNvPr id="1891329" name="Text Box 1"/>
        <cdr:cNvSpPr txBox="1">
          <a:spLocks xmlns:a="http://schemas.openxmlformats.org/drawingml/2006/main" noChangeArrowheads="1"/>
        </cdr:cNvSpPr>
      </cdr:nvSpPr>
      <cdr:spPr bwMode="auto">
        <a:xfrm xmlns:a="http://schemas.openxmlformats.org/drawingml/2006/main">
          <a:off x="47757" y="1546599"/>
          <a:ext cx="3019091" cy="120543"/>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IEFP, Informação Mensal. </a:t>
          </a:r>
        </a:p>
      </cdr:txBody>
    </cdr:sp>
  </cdr:relSizeAnchor>
  <cdr:relSizeAnchor xmlns:cdr="http://schemas.openxmlformats.org/drawingml/2006/chartDrawing">
    <cdr:from>
      <cdr:x>0.01479</cdr:x>
      <cdr:y>0.06599</cdr:y>
    </cdr:from>
    <cdr:to>
      <cdr:x>0.12645</cdr:x>
      <cdr:y>0.12939</cdr:y>
    </cdr:to>
    <cdr:sp macro="" textlink="">
      <cdr:nvSpPr>
        <cdr:cNvPr id="1891330" name="Text Box 2"/>
        <cdr:cNvSpPr txBox="1">
          <a:spLocks xmlns:a="http://schemas.openxmlformats.org/drawingml/2006/main" noChangeArrowheads="1"/>
        </cdr:cNvSpPr>
      </cdr:nvSpPr>
      <cdr:spPr bwMode="auto">
        <a:xfrm xmlns:a="http://schemas.openxmlformats.org/drawingml/2006/main">
          <a:off x="47757" y="111250"/>
          <a:ext cx="360548" cy="106889"/>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wrap="none" lIns="18288" tIns="18288" rIns="0" bIns="0" anchor="t" upright="1">
          <a:spAutoFit/>
        </a:bodyPr>
        <a:lstStyle xmlns:a="http://schemas.openxmlformats.org/drawingml/2006/main"/>
        <a:p xmlns:a="http://schemas.openxmlformats.org/drawingml/2006/main">
          <a:pPr algn="l" rtl="0">
            <a:defRPr sz="1000"/>
          </a:pPr>
          <a:r>
            <a:rPr lang="pt-PT" sz="600" b="0" i="0" u="none" strike="noStrike" baseline="0">
              <a:solidFill>
                <a:srgbClr val="008000"/>
              </a:solidFill>
              <a:latin typeface="Arial"/>
              <a:cs typeface="Arial"/>
            </a:rPr>
            <a:t>(</a:t>
          </a:r>
          <a:r>
            <a:rPr lang="pt-PT" sz="600" b="0" i="0" u="none" strike="noStrike" baseline="0">
              <a:solidFill>
                <a:schemeClr val="tx2"/>
              </a:solidFill>
              <a:latin typeface="Arial"/>
              <a:cs typeface="Arial"/>
            </a:rPr>
            <a:t>milhares</a:t>
          </a:r>
          <a:r>
            <a:rPr lang="pt-PT" sz="600" b="0" i="0" u="none" strike="noStrike" baseline="0">
              <a:solidFill>
                <a:srgbClr val="008000"/>
              </a:solidFill>
              <a:latin typeface="Arial"/>
              <a:cs typeface="Arial"/>
            </a:rPr>
            <a:t>)</a:t>
          </a:r>
        </a:p>
      </cdr:txBody>
    </cdr:sp>
  </cdr:relSizeAnchor>
  <cdr:relSizeAnchor xmlns:cdr="http://schemas.openxmlformats.org/drawingml/2006/chartDrawing">
    <cdr:from>
      <cdr:x>0.89941</cdr:x>
      <cdr:y>0.06622</cdr:y>
    </cdr:from>
    <cdr:to>
      <cdr:x>0.95401</cdr:x>
      <cdr:y>0.15254</cdr:y>
    </cdr:to>
    <cdr:sp macro="" textlink="">
      <cdr:nvSpPr>
        <cdr:cNvPr id="1891331" name="Text Box 3"/>
        <cdr:cNvSpPr txBox="1">
          <a:spLocks xmlns:a="http://schemas.openxmlformats.org/drawingml/2006/main" noChangeArrowheads="1"/>
        </cdr:cNvSpPr>
      </cdr:nvSpPr>
      <cdr:spPr bwMode="auto">
        <a:xfrm xmlns:a="http://schemas.openxmlformats.org/drawingml/2006/main">
          <a:off x="2895599" y="111641"/>
          <a:ext cx="175787" cy="145534"/>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wrap="square" lIns="18288" tIns="18288" rIns="0" bIns="0" anchor="t" upright="1">
          <a:noAutofit/>
        </a:bodyPr>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a:t>
          </a:r>
        </a:p>
      </cdr:txBody>
    </cdr:sp>
  </cdr:relSizeAnchor>
</c:userShapes>
</file>

<file path=xl/drawings/drawing31.xml><?xml version="1.0" encoding="utf-8"?>
<c:userShapes xmlns:c="http://schemas.openxmlformats.org/drawingml/2006/chart">
  <cdr:relSizeAnchor xmlns:cdr="http://schemas.openxmlformats.org/drawingml/2006/chartDrawing">
    <cdr:from>
      <cdr:x>0.38297</cdr:x>
      <cdr:y>0.39285</cdr:y>
    </cdr:from>
    <cdr:to>
      <cdr:x>0.39596</cdr:x>
      <cdr:y>0.47093</cdr:y>
    </cdr:to>
    <cdr:sp macro="" textlink="">
      <cdr:nvSpPr>
        <cdr:cNvPr id="1888257" name="Line 1"/>
        <cdr:cNvSpPr>
          <a:spLocks xmlns:a="http://schemas.openxmlformats.org/drawingml/2006/main" noChangeShapeType="1"/>
        </cdr:cNvSpPr>
      </cdr:nvSpPr>
      <cdr:spPr bwMode="auto">
        <a:xfrm xmlns:a="http://schemas.openxmlformats.org/drawingml/2006/main" flipH="1" flipV="1">
          <a:off x="1200135" y="681033"/>
          <a:ext cx="40707" cy="135356"/>
        </a:xfrm>
        <a:prstGeom xmlns:a="http://schemas.openxmlformats.org/drawingml/2006/main" prst="line">
          <a:avLst/>
        </a:prstGeom>
        <a:noFill xmlns:a="http://schemas.openxmlformats.org/drawingml/2006/main"/>
        <a:ln xmlns:a="http://schemas.openxmlformats.org/drawingml/2006/main" w="9525">
          <a:solidFill>
            <a:schemeClr val="tx1"/>
          </a:solidFill>
          <a:round/>
          <a:headEnd/>
          <a:tailEnd type="triangl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pt-PT"/>
        </a:p>
      </cdr:txBody>
    </cdr:sp>
  </cdr:relSizeAnchor>
  <cdr:relSizeAnchor xmlns:cdr="http://schemas.openxmlformats.org/drawingml/2006/chartDrawing">
    <cdr:from>
      <cdr:x>0.19068</cdr:x>
      <cdr:y>0.18537</cdr:y>
    </cdr:from>
    <cdr:to>
      <cdr:x>0.23827</cdr:x>
      <cdr:y>0.26702</cdr:y>
    </cdr:to>
    <cdr:sp macro="" textlink="">
      <cdr:nvSpPr>
        <cdr:cNvPr id="1888258" name="Line 2"/>
        <cdr:cNvSpPr>
          <a:spLocks xmlns:a="http://schemas.openxmlformats.org/drawingml/2006/main" noChangeShapeType="1"/>
        </cdr:cNvSpPr>
      </cdr:nvSpPr>
      <cdr:spPr bwMode="auto">
        <a:xfrm xmlns:a="http://schemas.openxmlformats.org/drawingml/2006/main" flipH="1">
          <a:off x="610268" y="321352"/>
          <a:ext cx="152307" cy="141544"/>
        </a:xfrm>
        <a:prstGeom xmlns:a="http://schemas.openxmlformats.org/drawingml/2006/main" prst="line">
          <a:avLst/>
        </a:prstGeom>
        <a:noFill xmlns:a="http://schemas.openxmlformats.org/drawingml/2006/main"/>
        <a:ln xmlns:a="http://schemas.openxmlformats.org/drawingml/2006/main" w="9525">
          <a:solidFill>
            <a:schemeClr val="accent6"/>
          </a:solidFill>
          <a:round/>
          <a:headEnd/>
          <a:tailEnd type="triangl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pt-PT"/>
        </a:p>
      </cdr:txBody>
    </cdr:sp>
  </cdr:relSizeAnchor>
  <cdr:relSizeAnchor xmlns:cdr="http://schemas.openxmlformats.org/drawingml/2006/chartDrawing">
    <cdr:from>
      <cdr:x>0.01561</cdr:x>
      <cdr:y>0.91473</cdr:y>
    </cdr:from>
    <cdr:to>
      <cdr:x>0.98512</cdr:x>
      <cdr:y>0.98634</cdr:y>
    </cdr:to>
    <cdr:sp macro="" textlink="">
      <cdr:nvSpPr>
        <cdr:cNvPr id="1888259" name="Text Box 3"/>
        <cdr:cNvSpPr txBox="1">
          <a:spLocks xmlns:a="http://schemas.openxmlformats.org/drawingml/2006/main" noChangeArrowheads="1"/>
        </cdr:cNvSpPr>
      </cdr:nvSpPr>
      <cdr:spPr bwMode="auto">
        <a:xfrm xmlns:a="http://schemas.openxmlformats.org/drawingml/2006/main">
          <a:off x="50107" y="1585736"/>
          <a:ext cx="3112054" cy="12414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INE: ICIT, ICCOP, ICC e ICS.    </a:t>
          </a:r>
        </a:p>
      </cdr:txBody>
    </cdr:sp>
  </cdr:relSizeAnchor>
</c:userShapes>
</file>

<file path=xl/drawings/drawing32.xml><?xml version="1.0" encoding="utf-8"?>
<xdr:wsDr xmlns:xdr="http://schemas.openxmlformats.org/drawingml/2006/spreadsheetDrawing" xmlns:a="http://schemas.openxmlformats.org/drawingml/2006/main">
  <xdr:oneCellAnchor>
    <xdr:from>
      <xdr:col>4</xdr:col>
      <xdr:colOff>0</xdr:colOff>
      <xdr:row>61</xdr:row>
      <xdr:rowOff>0</xdr:rowOff>
    </xdr:from>
    <xdr:ext cx="76200" cy="200025"/>
    <xdr:sp macro="" textlink="">
      <xdr:nvSpPr>
        <xdr:cNvPr id="2" name="Text Box 1025"/>
        <xdr:cNvSpPr txBox="1">
          <a:spLocks noChangeArrowheads="1"/>
        </xdr:cNvSpPr>
      </xdr:nvSpPr>
      <xdr:spPr bwMode="auto">
        <a:xfrm>
          <a:off x="1171575" y="10801350"/>
          <a:ext cx="76200" cy="200025"/>
        </a:xfrm>
        <a:prstGeom prst="rect">
          <a:avLst/>
        </a:prstGeom>
        <a:noFill/>
        <a:ln w="9525">
          <a:noFill/>
          <a:miter lim="800000"/>
          <a:headEnd/>
          <a:tailEnd/>
        </a:ln>
      </xdr:spPr>
    </xdr:sp>
    <xdr:clientData/>
  </xdr:oneCellAnchor>
  <xdr:twoCellAnchor editAs="oneCell">
    <xdr:from>
      <xdr:col>8</xdr:col>
      <xdr:colOff>114300</xdr:colOff>
      <xdr:row>5</xdr:row>
      <xdr:rowOff>142875</xdr:rowOff>
    </xdr:from>
    <xdr:to>
      <xdr:col>8</xdr:col>
      <xdr:colOff>762000</xdr:colOff>
      <xdr:row>8</xdr:row>
      <xdr:rowOff>19050</xdr:rowOff>
    </xdr:to>
    <xdr:pic>
      <xdr:nvPicPr>
        <xdr:cNvPr id="3" name="Picture 1026"/>
        <xdr:cNvPicPr>
          <a:picLocks noChangeAspect="1" noChangeArrowheads="1"/>
        </xdr:cNvPicPr>
      </xdr:nvPicPr>
      <xdr:blipFill>
        <a:blip xmlns:r="http://schemas.openxmlformats.org/officeDocument/2006/relationships" r:embed="rId1" cstate="print"/>
        <a:srcRect/>
        <a:stretch>
          <a:fillRect/>
        </a:stretch>
      </xdr:blipFill>
      <xdr:spPr bwMode="auto">
        <a:xfrm>
          <a:off x="5514975" y="838200"/>
          <a:ext cx="647700" cy="371475"/>
        </a:xfrm>
        <a:prstGeom prst="rect">
          <a:avLst/>
        </a:prstGeom>
        <a:noFill/>
      </xdr:spPr>
    </xdr:pic>
    <xdr:clientData/>
  </xdr:twoCellAnchor>
  <xdr:twoCellAnchor editAs="oneCell">
    <xdr:from>
      <xdr:col>6</xdr:col>
      <xdr:colOff>0</xdr:colOff>
      <xdr:row>40</xdr:row>
      <xdr:rowOff>95250</xdr:rowOff>
    </xdr:from>
    <xdr:to>
      <xdr:col>8</xdr:col>
      <xdr:colOff>1000125</xdr:colOff>
      <xdr:row>42</xdr:row>
      <xdr:rowOff>38100</xdr:rowOff>
    </xdr:to>
    <xdr:sp macro="" textlink="">
      <xdr:nvSpPr>
        <xdr:cNvPr id="4" name="Text Box 1029"/>
        <xdr:cNvSpPr txBox="1">
          <a:spLocks noChangeArrowheads="1"/>
        </xdr:cNvSpPr>
      </xdr:nvSpPr>
      <xdr:spPr bwMode="auto">
        <a:xfrm>
          <a:off x="3305175" y="6591300"/>
          <a:ext cx="3095625" cy="381000"/>
        </a:xfrm>
        <a:prstGeom prst="rect">
          <a:avLst/>
        </a:prstGeom>
        <a:noFill/>
        <a:ln w="9525">
          <a:noFill/>
          <a:miter lim="800000"/>
          <a:headEnd/>
          <a:tailEnd/>
        </a:ln>
      </xdr:spPr>
      <xdr:txBody>
        <a:bodyPr vertOverflow="clip" wrap="square" lIns="27432" tIns="22860" rIns="27432" bIns="0" anchor="t" upright="1"/>
        <a:lstStyle/>
        <a:p>
          <a:pPr algn="ctr" rtl="0">
            <a:defRPr sz="1000"/>
          </a:pPr>
          <a:r>
            <a:rPr lang="pt-PT" sz="1000" b="1" i="0" u="none" strike="noStrike" baseline="0">
              <a:solidFill>
                <a:schemeClr val="tx2"/>
              </a:solidFill>
              <a:latin typeface="Arial"/>
              <a:cs typeface="Arial"/>
            </a:rPr>
            <a:t>Índice de taxa de desemprego </a:t>
          </a:r>
        </a:p>
        <a:p>
          <a:pPr algn="ctr" rtl="0">
            <a:defRPr sz="1000"/>
          </a:pPr>
          <a:r>
            <a:rPr lang="pt-PT" sz="1000" b="1" i="0" u="none" strike="noStrike" baseline="0">
              <a:solidFill>
                <a:schemeClr val="tx2"/>
              </a:solidFill>
              <a:latin typeface="Arial"/>
              <a:cs typeface="Arial"/>
            </a:rPr>
            <a:t> mulheres /homens</a:t>
          </a:r>
        </a:p>
      </xdr:txBody>
    </xdr:sp>
    <xdr:clientData/>
  </xdr:twoCellAnchor>
  <xdr:twoCellAnchor editAs="oneCell">
    <xdr:from>
      <xdr:col>5</xdr:col>
      <xdr:colOff>1057275</xdr:colOff>
      <xdr:row>54</xdr:row>
      <xdr:rowOff>28575</xdr:rowOff>
    </xdr:from>
    <xdr:to>
      <xdr:col>9</xdr:col>
      <xdr:colOff>9525</xdr:colOff>
      <xdr:row>56</xdr:row>
      <xdr:rowOff>219076</xdr:rowOff>
    </xdr:to>
    <xdr:sp macro="" textlink="">
      <xdr:nvSpPr>
        <xdr:cNvPr id="5" name="Text Box 1031"/>
        <xdr:cNvSpPr txBox="1">
          <a:spLocks noChangeArrowheads="1"/>
        </xdr:cNvSpPr>
      </xdr:nvSpPr>
      <xdr:spPr bwMode="auto">
        <a:xfrm>
          <a:off x="3295650" y="9591675"/>
          <a:ext cx="3162300" cy="476251"/>
        </a:xfrm>
        <a:prstGeom prst="rect">
          <a:avLst/>
        </a:prstGeom>
        <a:noFill/>
        <a:ln w="9525">
          <a:noFill/>
          <a:miter lim="800000"/>
          <a:headEnd/>
          <a:tailEnd/>
        </a:ln>
      </xdr:spPr>
      <xdr:txBody>
        <a:bodyPr vertOverflow="clip" wrap="square" lIns="27432" tIns="18288" rIns="27432" bIns="18288" anchor="ctr" upright="1"/>
        <a:lstStyle/>
        <a:p>
          <a:pPr algn="just" rtl="0">
            <a:defRPr sz="1000"/>
          </a:pPr>
          <a:r>
            <a:rPr lang="pt-PT" sz="700" b="1" i="0" u="none" strike="noStrike" baseline="0">
              <a:solidFill>
                <a:srgbClr val="333333"/>
              </a:solidFill>
              <a:latin typeface="Arial"/>
              <a:cs typeface="Arial"/>
            </a:rPr>
            <a:t>nota</a:t>
          </a:r>
          <a:r>
            <a:rPr lang="pt-PT" sz="700" b="0" i="0" u="none" strike="noStrike" baseline="0">
              <a:solidFill>
                <a:srgbClr val="333333"/>
              </a:solidFill>
              <a:latin typeface="Arial"/>
              <a:cs typeface="Arial"/>
            </a:rPr>
            <a:t>: </a:t>
          </a:r>
          <a:r>
            <a:rPr lang="pt-PT" sz="700" b="1" i="0" u="none" strike="noStrike" baseline="0">
              <a:solidFill>
                <a:srgbClr val="333333"/>
              </a:solidFill>
              <a:latin typeface="Arial"/>
              <a:cs typeface="Arial"/>
            </a:rPr>
            <a:t>valores iguais a 1</a:t>
          </a:r>
          <a:r>
            <a:rPr lang="pt-PT" sz="700" b="0" i="0" u="none" strike="noStrike" baseline="0">
              <a:solidFill>
                <a:srgbClr val="333333"/>
              </a:solidFill>
              <a:latin typeface="Arial"/>
              <a:cs typeface="Arial"/>
            </a:rPr>
            <a:t>: taxas de desemprego iguais entre homens e mulheres; </a:t>
          </a:r>
          <a:r>
            <a:rPr lang="pt-PT" sz="700" b="1" i="0" u="none" strike="noStrike" baseline="0">
              <a:solidFill>
                <a:srgbClr val="333333"/>
              </a:solidFill>
              <a:latin typeface="Arial"/>
              <a:cs typeface="Arial"/>
            </a:rPr>
            <a:t>valores &gt; 1</a:t>
          </a:r>
          <a:r>
            <a:rPr lang="pt-PT" sz="700" b="0" i="0" u="none" strike="noStrike" baseline="0">
              <a:solidFill>
                <a:srgbClr val="333333"/>
              </a:solidFill>
              <a:latin typeface="Arial"/>
              <a:cs typeface="Arial"/>
            </a:rPr>
            <a:t>: mulheres com taxa de desemprego superior à dos homens; </a:t>
          </a:r>
          <a:r>
            <a:rPr lang="pt-PT" sz="700" b="1" i="0" u="none" strike="noStrike" baseline="0">
              <a:solidFill>
                <a:srgbClr val="333333"/>
              </a:solidFill>
              <a:latin typeface="Arial"/>
              <a:cs typeface="Arial"/>
            </a:rPr>
            <a:t>valores &lt; 1:</a:t>
          </a:r>
          <a:r>
            <a:rPr lang="pt-PT" sz="700" b="0" i="0" u="none" strike="noStrike" baseline="0">
              <a:solidFill>
                <a:srgbClr val="333333"/>
              </a:solidFill>
              <a:latin typeface="Arial"/>
              <a:cs typeface="Arial"/>
            </a:rPr>
            <a:t> mulheres menos afetadas pelo desemprego em relação aos homens. </a:t>
          </a:r>
        </a:p>
      </xdr:txBody>
    </xdr:sp>
    <xdr:clientData/>
  </xdr:twoCellAnchor>
  <xdr:twoCellAnchor>
    <xdr:from>
      <xdr:col>1</xdr:col>
      <xdr:colOff>0</xdr:colOff>
      <xdr:row>0</xdr:row>
      <xdr:rowOff>0</xdr:rowOff>
    </xdr:from>
    <xdr:to>
      <xdr:col>3</xdr:col>
      <xdr:colOff>373923</xdr:colOff>
      <xdr:row>1</xdr:row>
      <xdr:rowOff>8550</xdr:rowOff>
    </xdr:to>
    <xdr:grpSp>
      <xdr:nvGrpSpPr>
        <xdr:cNvPr id="6" name="Grupo 5"/>
        <xdr:cNvGrpSpPr/>
      </xdr:nvGrpSpPr>
      <xdr:grpSpPr>
        <a:xfrm>
          <a:off x="66675" y="0"/>
          <a:ext cx="612048" cy="180000"/>
          <a:chOff x="4797152" y="7020272"/>
          <a:chExt cx="612048" cy="180000"/>
        </a:xfrm>
      </xdr:grpSpPr>
      <xdr:sp macro="" textlink="">
        <xdr:nvSpPr>
          <xdr:cNvPr id="7" name="Rectângulo 6"/>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8" name="Rectângulo 7"/>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9" name="Rectângulo 8"/>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editAs="oneCell">
    <xdr:from>
      <xdr:col>8</xdr:col>
      <xdr:colOff>114300</xdr:colOff>
      <xdr:row>5</xdr:row>
      <xdr:rowOff>142875</xdr:rowOff>
    </xdr:from>
    <xdr:to>
      <xdr:col>8</xdr:col>
      <xdr:colOff>762000</xdr:colOff>
      <xdr:row>8</xdr:row>
      <xdr:rowOff>19050</xdr:rowOff>
    </xdr:to>
    <xdr:pic>
      <xdr:nvPicPr>
        <xdr:cNvPr id="10" name="Picture 1026"/>
        <xdr:cNvPicPr>
          <a:picLocks noChangeAspect="1" noChangeArrowheads="1"/>
        </xdr:cNvPicPr>
      </xdr:nvPicPr>
      <xdr:blipFill>
        <a:blip xmlns:r="http://schemas.openxmlformats.org/officeDocument/2006/relationships" r:embed="rId1" cstate="print"/>
        <a:srcRect/>
        <a:stretch>
          <a:fillRect/>
        </a:stretch>
      </xdr:blipFill>
      <xdr:spPr bwMode="auto">
        <a:xfrm>
          <a:off x="5514975" y="838200"/>
          <a:ext cx="647700" cy="371475"/>
        </a:xfrm>
        <a:prstGeom prst="rect">
          <a:avLst/>
        </a:prstGeom>
        <a:noFill/>
      </xdr:spPr>
    </xdr:pic>
    <xdr:clientData/>
  </xdr:twoCellAnchor>
  <xdr:twoCellAnchor>
    <xdr:from>
      <xdr:col>1</xdr:col>
      <xdr:colOff>0</xdr:colOff>
      <xdr:row>0</xdr:row>
      <xdr:rowOff>0</xdr:rowOff>
    </xdr:from>
    <xdr:to>
      <xdr:col>3</xdr:col>
      <xdr:colOff>373923</xdr:colOff>
      <xdr:row>1</xdr:row>
      <xdr:rowOff>8550</xdr:rowOff>
    </xdr:to>
    <xdr:grpSp>
      <xdr:nvGrpSpPr>
        <xdr:cNvPr id="11" name="Grupo 10"/>
        <xdr:cNvGrpSpPr/>
      </xdr:nvGrpSpPr>
      <xdr:grpSpPr>
        <a:xfrm>
          <a:off x="66675" y="0"/>
          <a:ext cx="612048" cy="180000"/>
          <a:chOff x="4797152" y="7020272"/>
          <a:chExt cx="612048" cy="180000"/>
        </a:xfrm>
      </xdr:grpSpPr>
      <xdr:sp macro="" textlink="">
        <xdr:nvSpPr>
          <xdr:cNvPr id="12" name="Rectângulo 11"/>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3" name="Rectângulo 12"/>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4" name="Rectângulo 13"/>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oneCellAnchor>
    <xdr:from>
      <xdr:col>4</xdr:col>
      <xdr:colOff>0</xdr:colOff>
      <xdr:row>61</xdr:row>
      <xdr:rowOff>0</xdr:rowOff>
    </xdr:from>
    <xdr:ext cx="76200" cy="200025"/>
    <xdr:sp macro="" textlink="">
      <xdr:nvSpPr>
        <xdr:cNvPr id="15" name="Text Box 1025"/>
        <xdr:cNvSpPr txBox="1">
          <a:spLocks noChangeArrowheads="1"/>
        </xdr:cNvSpPr>
      </xdr:nvSpPr>
      <xdr:spPr bwMode="auto">
        <a:xfrm>
          <a:off x="1171575" y="10801350"/>
          <a:ext cx="76200" cy="200025"/>
        </a:xfrm>
        <a:prstGeom prst="rect">
          <a:avLst/>
        </a:prstGeom>
        <a:noFill/>
        <a:ln w="9525">
          <a:noFill/>
          <a:miter lim="800000"/>
          <a:headEnd/>
          <a:tailEnd/>
        </a:ln>
      </xdr:spPr>
    </xdr:sp>
    <xdr:clientData/>
  </xdr:oneCellAnchor>
  <xdr:twoCellAnchor editAs="oneCell">
    <xdr:from>
      <xdr:col>8</xdr:col>
      <xdr:colOff>114300</xdr:colOff>
      <xdr:row>5</xdr:row>
      <xdr:rowOff>142875</xdr:rowOff>
    </xdr:from>
    <xdr:to>
      <xdr:col>8</xdr:col>
      <xdr:colOff>762000</xdr:colOff>
      <xdr:row>8</xdr:row>
      <xdr:rowOff>19050</xdr:rowOff>
    </xdr:to>
    <xdr:pic>
      <xdr:nvPicPr>
        <xdr:cNvPr id="16" name="Picture 1026"/>
        <xdr:cNvPicPr>
          <a:picLocks noChangeAspect="1" noChangeArrowheads="1"/>
        </xdr:cNvPicPr>
      </xdr:nvPicPr>
      <xdr:blipFill>
        <a:blip xmlns:r="http://schemas.openxmlformats.org/officeDocument/2006/relationships" r:embed="rId1" cstate="print"/>
        <a:srcRect/>
        <a:stretch>
          <a:fillRect/>
        </a:stretch>
      </xdr:blipFill>
      <xdr:spPr bwMode="auto">
        <a:xfrm>
          <a:off x="5514975" y="838200"/>
          <a:ext cx="647700" cy="371475"/>
        </a:xfrm>
        <a:prstGeom prst="rect">
          <a:avLst/>
        </a:prstGeom>
        <a:noFill/>
      </xdr:spPr>
    </xdr:pic>
    <xdr:clientData/>
  </xdr:twoCellAnchor>
  <xdr:twoCellAnchor>
    <xdr:from>
      <xdr:col>5</xdr:col>
      <xdr:colOff>1038225</xdr:colOff>
      <xdr:row>39</xdr:row>
      <xdr:rowOff>142875</xdr:rowOff>
    </xdr:from>
    <xdr:to>
      <xdr:col>10</xdr:col>
      <xdr:colOff>19049</xdr:colOff>
      <xdr:row>56</xdr:row>
      <xdr:rowOff>219075</xdr:rowOff>
    </xdr:to>
    <xdr:sp macro="" textlink="">
      <xdr:nvSpPr>
        <xdr:cNvPr id="17" name="Rectangle 1027"/>
        <xdr:cNvSpPr>
          <a:spLocks noChangeArrowheads="1"/>
        </xdr:cNvSpPr>
      </xdr:nvSpPr>
      <xdr:spPr bwMode="auto">
        <a:xfrm>
          <a:off x="3276600" y="6486525"/>
          <a:ext cx="3248024" cy="3581400"/>
        </a:xfrm>
        <a:prstGeom prst="rect">
          <a:avLst/>
        </a:prstGeom>
        <a:noFill/>
        <a:ln w="9525">
          <a:noFill/>
          <a:miter lim="800000"/>
          <a:headEnd/>
          <a:tailEnd/>
        </a:ln>
      </xdr:spPr>
    </xdr:sp>
    <xdr:clientData/>
  </xdr:twoCellAnchor>
  <xdr:twoCellAnchor>
    <xdr:from>
      <xdr:col>1</xdr:col>
      <xdr:colOff>0</xdr:colOff>
      <xdr:row>0</xdr:row>
      <xdr:rowOff>0</xdr:rowOff>
    </xdr:from>
    <xdr:to>
      <xdr:col>3</xdr:col>
      <xdr:colOff>373923</xdr:colOff>
      <xdr:row>1</xdr:row>
      <xdr:rowOff>8550</xdr:rowOff>
    </xdr:to>
    <xdr:grpSp>
      <xdr:nvGrpSpPr>
        <xdr:cNvPr id="18" name="Grupo 17"/>
        <xdr:cNvGrpSpPr/>
      </xdr:nvGrpSpPr>
      <xdr:grpSpPr>
        <a:xfrm>
          <a:off x="66675" y="0"/>
          <a:ext cx="612048" cy="180000"/>
          <a:chOff x="4797152" y="7020272"/>
          <a:chExt cx="612048" cy="180000"/>
        </a:xfrm>
      </xdr:grpSpPr>
      <xdr:sp macro="" textlink="">
        <xdr:nvSpPr>
          <xdr:cNvPr id="19" name="Rectângulo 18"/>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0" name="Rectângulo 19"/>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1" name="Rectângulo 20"/>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6</xdr:col>
      <xdr:colOff>9525</xdr:colOff>
      <xdr:row>42</xdr:row>
      <xdr:rowOff>171449</xdr:rowOff>
    </xdr:from>
    <xdr:to>
      <xdr:col>9</xdr:col>
      <xdr:colOff>19050</xdr:colOff>
      <xdr:row>53</xdr:row>
      <xdr:rowOff>200023</xdr:rowOff>
    </xdr:to>
    <xdr:graphicFrame macro="">
      <xdr:nvGraphicFramePr>
        <xdr:cNvPr id="22" name="Chart 103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3.xml><?xml version="1.0" encoding="utf-8"?>
<xdr:wsDr xmlns:xdr="http://schemas.openxmlformats.org/drawingml/2006/spreadsheetDrawing" xmlns:a="http://schemas.openxmlformats.org/drawingml/2006/main">
  <xdr:twoCellAnchor>
    <xdr:from>
      <xdr:col>1</xdr:col>
      <xdr:colOff>47625</xdr:colOff>
      <xdr:row>1</xdr:row>
      <xdr:rowOff>47625</xdr:rowOff>
    </xdr:from>
    <xdr:to>
      <xdr:col>15</xdr:col>
      <xdr:colOff>57150</xdr:colOff>
      <xdr:row>69</xdr:row>
      <xdr:rowOff>95250</xdr:rowOff>
    </xdr:to>
    <xdr:sp macro="" textlink="">
      <xdr:nvSpPr>
        <xdr:cNvPr id="1464377" name="Text Box 1"/>
        <xdr:cNvSpPr txBox="1">
          <a:spLocks noChangeArrowheads="1"/>
        </xdr:cNvSpPr>
      </xdr:nvSpPr>
      <xdr:spPr bwMode="auto">
        <a:xfrm>
          <a:off x="114300" y="219075"/>
          <a:ext cx="3228975" cy="10125075"/>
        </a:xfrm>
        <a:prstGeom prst="rect">
          <a:avLst/>
        </a:prstGeom>
        <a:noFill/>
        <a:ln w="9525">
          <a:noFill/>
          <a:miter lim="800000"/>
          <a:headEnd/>
          <a:tailEnd/>
        </a:ln>
      </xdr:spPr>
      <xdr:txBody>
        <a:bodyPr vertOverflow="clip" wrap="square" lIns="27432" tIns="22860" rIns="27432" bIns="0" anchor="t" upright="1"/>
        <a:lstStyle/>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Acidente de trabalho:</a:t>
          </a:r>
          <a:r>
            <a:rPr lang="pt-PT" sz="800" b="0" i="0" u="none" strike="noStrike" baseline="0">
              <a:solidFill>
                <a:srgbClr val="000000"/>
              </a:solidFill>
              <a:latin typeface="Arial"/>
              <a:cs typeface="Arial"/>
            </a:rPr>
            <a:t> é uma ocorrência imprevista, durante o tempo de trabalho, que provoca dano físico ou mental. A expressão “durante o tempo de trabalho” é entendida como “no decorrer da atividade profissional ou durante o período em serviço”.</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Acidente de trabalho mortal: </a:t>
          </a:r>
          <a:r>
            <a:rPr lang="pt-PT" sz="800" b="0" i="0" u="none" strike="noStrike" baseline="0">
              <a:solidFill>
                <a:srgbClr val="000000"/>
              </a:solidFill>
              <a:latin typeface="Arial"/>
              <a:cs typeface="Arial"/>
            </a:rPr>
            <a:t>um acidente de que resulte a morte da vítima num período de um ano (após o dia) da sua ocorrência.</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Beneficiários do rendimento social de inserção (RSI): </a:t>
          </a:r>
          <a:r>
            <a:rPr lang="pt-PT" sz="800" b="0" i="0" u="none" strike="noStrike" baseline="0">
              <a:solidFill>
                <a:srgbClr val="000000"/>
              </a:solidFill>
              <a:latin typeface="Arial"/>
              <a:cs typeface="Arial"/>
            </a:rPr>
            <a:t>membros do agregado familiar do titular do RSI, incluindo o próprio titular.</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Colocações:</a:t>
          </a:r>
          <a:r>
            <a:rPr lang="pt-PT" sz="800" b="0" i="0" u="none" strike="noStrike" baseline="0">
              <a:solidFill>
                <a:srgbClr val="000000"/>
              </a:solidFill>
              <a:latin typeface="Arial"/>
              <a:cs typeface="Arial"/>
            </a:rPr>
            <a:t> ofertas de emprego satisfeitas, com candidatos apresentados pelos Centros de emprego.</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Desempregados:</a:t>
          </a:r>
          <a:r>
            <a:rPr lang="pt-PT" sz="800" b="0" i="0" u="none" strike="noStrike" baseline="0">
              <a:solidFill>
                <a:srgbClr val="000000"/>
              </a:solidFill>
              <a:latin typeface="Arial"/>
              <a:cs typeface="Arial"/>
            </a:rPr>
            <a:t> Indivíduo, com idade compreendida entre os  15 e os 74 anos que, no período de referência, se encontrava simultaneamente nas situações seguintes: a) não tinha trabalho remunerado nem qualquer outro; b) estava disponível para trabalhar num trabalho remunerado ou não; c) tinha procurado um trabalho, isto é, tinha feito diligências no período especificado (período de referência ou nas três semanas anteriores) para encontrar um emprego remunerado ou não. Consideram-se como diligências: a) contacto com um centro de emprego público ou agências privadas de colocações; b) contacto com empregadores; c) contactos pessoais ou com associações sindicais; d) colocação, resposta ou análise de anúncios; e) realização de provas ou entrevistas para seleção; f) procura de terrenos, imóveis ou equipamentos; g) solicitação de licenças ou recursos financeiros para a criação de empresa própria. O critério de disponibilidade para aceitar um emprego é fundamentado no seguinte: a) no desejo de trabalhar; b) na vontade de ter atualmente um emprego remunerado ou uma atividade por conta própria caso consiga obter os recursos necessários; c) na possibilidade de começar a trabalhar no período de referência ou pelo menos nas duas semanas seguintes. Inclui o indivíduo que, embora tendo um emprego, só vai começar a trabalhar em data posterior à do período de referência (nos próximos três meses).</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Desemprego de longa duração:</a:t>
          </a:r>
          <a:r>
            <a:rPr lang="pt-PT" sz="800" b="0" i="0" u="none" strike="noStrike" baseline="0">
              <a:solidFill>
                <a:srgbClr val="000000"/>
              </a:solidFill>
              <a:latin typeface="Arial"/>
              <a:cs typeface="Arial"/>
            </a:rPr>
            <a:t> pessoas em situação de desemprego há 12 meses ou mais.</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Despedimento coletivo:</a:t>
          </a:r>
          <a:r>
            <a:rPr lang="pt-PT" sz="800" b="0" i="0" u="none" strike="noStrike" baseline="0">
              <a:solidFill>
                <a:srgbClr val="000000"/>
              </a:solidFill>
              <a:latin typeface="Arial"/>
              <a:cs typeface="Arial"/>
            </a:rPr>
            <a:t> cessação de contratos de trabalho promovida pelo empregador e operada simultânea ou sucessivamente no período de três meses, abrangendo, pelo menos, dois ou cinco trabalhadores, conforme se trate, respetivamente, de empresa que empregue até 50 ou mais de 50 trabalhadores, sempre que aquela ocorrência se fundamente em encerramento de uma ou várias secções ou estrutura equivalente ou redução de pessoal determinada por motivos de mercado, estruturais ou tecnológicos (n.º 1 do artigo 397º do Código do Trabalho). </a:t>
          </a:r>
        </a:p>
        <a:p>
          <a:pPr algn="just" rtl="0">
            <a:defRPr sz="1000"/>
          </a:pPr>
          <a:r>
            <a:rPr lang="pt-PT" sz="800" b="0" i="0" u="none" strike="noStrike" baseline="0">
              <a:solidFill>
                <a:srgbClr val="000000"/>
              </a:solidFill>
              <a:latin typeface="Arial"/>
              <a:cs typeface="Arial"/>
            </a:rPr>
            <a:t>O procedimento de despedimento coletivo inicia-se com a comunicação do empregador da intenção de proceder ao despedimento, acompanhada, nomeadamente, da indicação do número de trabalhadores a despedir. </a:t>
          </a:r>
        </a:p>
        <a:p>
          <a:pPr algn="just" rtl="0">
            <a:defRPr sz="1000"/>
          </a:pPr>
          <a:r>
            <a:rPr lang="pt-PT" sz="800" b="0" i="0" u="none" strike="noStrike" baseline="0">
              <a:solidFill>
                <a:srgbClr val="000000"/>
              </a:solidFill>
              <a:latin typeface="Arial"/>
              <a:cs typeface="Arial"/>
            </a:rPr>
            <a:t>Segue-se uma fase de negociações com os representantes dos trabalhadores, com vista a um acordo sobre a dimensão e efeitos das medidas a aplicar e, bem assim, outras medidas que reduzam o número de trabalhadores a despedir. Uma alternativa que frequentemente evita ou diminui o número de trabalhadores despedidos é a revogação (por acordo com os próprios trabalhadores) dos contratos de trabalho. </a:t>
          </a:r>
        </a:p>
        <a:p>
          <a:pPr algn="just" rtl="0">
            <a:defRPr sz="1000"/>
          </a:pPr>
          <a:r>
            <a:rPr lang="pt-PT" sz="800" b="0" i="0" u="none" strike="noStrike" baseline="0">
              <a:solidFill>
                <a:srgbClr val="000000"/>
              </a:solidFill>
              <a:latin typeface="Arial"/>
              <a:cs typeface="Arial"/>
            </a:rPr>
            <a:t>No final, o total de trabalhadores despedidos ou a quem se apliquem outras medidas pode não coincidir com o número inicial de trabalhadores a despedir.</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Empresa:</a:t>
          </a:r>
          <a:r>
            <a:rPr lang="pt-PT" sz="800" b="0" i="0" u="none" strike="noStrike" baseline="0">
              <a:solidFill>
                <a:srgbClr val="000000"/>
              </a:solidFill>
              <a:latin typeface="Arial"/>
              <a:cs typeface="Arial"/>
            </a:rPr>
            <a:t> Entidade económica que desenvolve uma determinada atividade, sendo constituída por uma sede social e estabelecimentos com localizações diversas.</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Estabelecimento:</a:t>
          </a:r>
          <a:r>
            <a:rPr lang="pt-PT" sz="800" b="0" i="0" u="none" strike="noStrike" baseline="0">
              <a:solidFill>
                <a:srgbClr val="000000"/>
              </a:solidFill>
              <a:latin typeface="Arial"/>
              <a:cs typeface="Arial"/>
            </a:rPr>
            <a:t> unidade local que, sob um único regime de propriedade ou de controlo, produz exclusiva ou principalmente um grupo homogéneo de bens ou serviços, num único local.</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Família ou agregado familiar de RSI:</a:t>
          </a:r>
          <a:r>
            <a:rPr lang="pt-PT" sz="800" b="0" i="0" u="none" strike="noStrike" baseline="0">
              <a:solidFill>
                <a:srgbClr val="000000"/>
              </a:solidFill>
              <a:latin typeface="Arial"/>
              <a:cs typeface="Arial"/>
            </a:rPr>
            <a:t> conjunto de pessoas que vivem em economia comum, especificando o cônjuge ou pessoa que viva com  </a:t>
          </a:r>
        </a:p>
      </xdr:txBody>
    </xdr:sp>
    <xdr:clientData/>
  </xdr:twoCellAnchor>
  <xdr:twoCellAnchor>
    <xdr:from>
      <xdr:col>15</xdr:col>
      <xdr:colOff>133350</xdr:colOff>
      <xdr:row>1</xdr:row>
      <xdr:rowOff>47626</xdr:rowOff>
    </xdr:from>
    <xdr:to>
      <xdr:col>31</xdr:col>
      <xdr:colOff>9525</xdr:colOff>
      <xdr:row>67</xdr:row>
      <xdr:rowOff>142876</xdr:rowOff>
    </xdr:to>
    <xdr:sp macro="" textlink="">
      <xdr:nvSpPr>
        <xdr:cNvPr id="1464384" name="Text Box 2"/>
        <xdr:cNvSpPr txBox="1">
          <a:spLocks noChangeArrowheads="1"/>
        </xdr:cNvSpPr>
      </xdr:nvSpPr>
      <xdr:spPr bwMode="auto">
        <a:xfrm>
          <a:off x="3419475" y="219076"/>
          <a:ext cx="3257550" cy="9906000"/>
        </a:xfrm>
        <a:prstGeom prst="rect">
          <a:avLst/>
        </a:prstGeom>
        <a:noFill/>
        <a:ln w="9525">
          <a:noFill/>
          <a:miter lim="800000"/>
          <a:headEnd/>
          <a:tailEnd/>
        </a:ln>
      </xdr:spPr>
      <xdr:txBody>
        <a:bodyPr vertOverflow="clip" wrap="square" lIns="27432" tIns="22860" rIns="27432" bIns="0" anchor="t" upright="1"/>
        <a:lstStyle/>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r>
            <a:rPr lang="pt-PT" sz="800" b="0" i="0" u="none" strike="noStrike" baseline="0">
              <a:solidFill>
                <a:srgbClr val="000000"/>
              </a:solidFill>
              <a:latin typeface="Arial"/>
              <a:cs typeface="Arial"/>
            </a:rPr>
            <a:t>o titular em união de facto há mais de um ano, e em geral todos os menores titular em união de facto há mais de um ano, e em geral todos os menores a cargo, quer tenham ou não laços de parentesco com o titular. Poderão ainda ser considerados outros adultos que se encontrem na exclusiva dependência económica do agregado, caso sejam estudantes ou estejam dispensados de disponibilidade ativa para a inserção profissional ou quando o agregado não tenha, incluindo a pessoa em causa, direito à prestação.</a:t>
          </a:r>
        </a:p>
        <a:p>
          <a:pPr algn="just" rtl="0">
            <a:defRPr sz="1000"/>
          </a:pPr>
          <a:endParaRPr lang="pt-PT" sz="800" b="0" i="0" u="none" strike="noStrike" baseline="0">
            <a:solidFill>
              <a:srgbClr val="000000"/>
            </a:solidFill>
            <a:latin typeface="Arial"/>
            <a:cs typeface="Arial"/>
          </a:endParaRPr>
        </a:p>
        <a:p>
          <a:pPr algn="just"/>
          <a:r>
            <a:rPr lang="pt-PT" sz="800" b="1" i="0" u="none" strike="noStrike" baseline="0">
              <a:solidFill>
                <a:srgbClr val="000000"/>
              </a:solidFill>
              <a:latin typeface="Arial"/>
              <a:cs typeface="Arial"/>
            </a:rPr>
            <a:t>Instrumento de regulamentação coletiva de trabalho (IRCT):</a:t>
          </a:r>
          <a:r>
            <a:rPr lang="pt-PT" sz="800" b="0" i="0" u="none" strike="noStrike" baseline="0">
              <a:solidFill>
                <a:srgbClr val="000000"/>
              </a:solidFill>
              <a:latin typeface="Arial"/>
              <a:cs typeface="Arial"/>
            </a:rPr>
            <a:t> </a:t>
          </a:r>
        </a:p>
        <a:p>
          <a:pPr algn="just">
            <a:spcAft>
              <a:spcPts val="200"/>
            </a:spcAft>
          </a:pPr>
          <a:r>
            <a:rPr lang="pt-PT" sz="800" baseline="0" smtClean="0">
              <a:latin typeface="Arial" pitchFamily="34" charset="0"/>
              <a:ea typeface="+mn-ea"/>
              <a:cs typeface="Arial" pitchFamily="34" charset="0"/>
            </a:rPr>
            <a:t>Os instrumentos de regulamentação coletiva de trabalho podem ser negociais ou não negociais.</a:t>
          </a:r>
        </a:p>
        <a:p>
          <a:pPr algn="just">
            <a:spcAft>
              <a:spcPts val="200"/>
            </a:spcAft>
          </a:pPr>
          <a:r>
            <a:rPr lang="pt-PT" sz="800" baseline="0" smtClean="0">
              <a:latin typeface="Arial" pitchFamily="34" charset="0"/>
              <a:ea typeface="+mn-ea"/>
              <a:cs typeface="Arial" pitchFamily="34" charset="0"/>
            </a:rPr>
            <a:t>Os instrumentos de regulamentação coletiva de trabalho </a:t>
          </a:r>
          <a:r>
            <a:rPr lang="pt-PT" sz="800" b="1" baseline="0" smtClean="0">
              <a:latin typeface="Arial" pitchFamily="34" charset="0"/>
              <a:ea typeface="+mn-ea"/>
              <a:cs typeface="Arial" pitchFamily="34" charset="0"/>
            </a:rPr>
            <a:t>negociais</a:t>
          </a:r>
          <a:r>
            <a:rPr lang="pt-PT" sz="800" baseline="0" smtClean="0">
              <a:latin typeface="Arial" pitchFamily="34" charset="0"/>
              <a:ea typeface="+mn-ea"/>
              <a:cs typeface="Arial" pitchFamily="34" charset="0"/>
            </a:rPr>
            <a:t> são a convenção coletiva, o acordo de adesão e a decisão arbitral em processo de arbitragem voluntária.</a:t>
          </a:r>
        </a:p>
        <a:p>
          <a:pPr algn="just"/>
          <a:r>
            <a:rPr lang="pt-PT" sz="800" baseline="0" smtClean="0">
              <a:latin typeface="Arial" pitchFamily="34" charset="0"/>
              <a:ea typeface="+mn-ea"/>
              <a:cs typeface="Arial" pitchFamily="34" charset="0"/>
            </a:rPr>
            <a:t>As </a:t>
          </a:r>
          <a:r>
            <a:rPr lang="pt-PT" sz="800" b="1" baseline="0" smtClean="0">
              <a:latin typeface="Arial" pitchFamily="34" charset="0"/>
              <a:ea typeface="+mn-ea"/>
              <a:cs typeface="Arial" pitchFamily="34" charset="0"/>
            </a:rPr>
            <a:t>convenções coletivas </a:t>
          </a:r>
          <a:r>
            <a:rPr lang="pt-PT" sz="800" baseline="0" smtClean="0">
              <a:latin typeface="Arial" pitchFamily="34" charset="0"/>
              <a:ea typeface="+mn-ea"/>
              <a:cs typeface="Arial" pitchFamily="34" charset="0"/>
            </a:rPr>
            <a:t>podem ser:</a:t>
          </a:r>
        </a:p>
        <a:p>
          <a:pPr marL="0" marR="0" indent="0" algn="just" defTabSz="914400" eaLnBrk="1" fontAlgn="auto" latinLnBrk="0" hangingPunct="1">
            <a:lnSpc>
              <a:spcPct val="100000"/>
            </a:lnSpc>
            <a:spcBef>
              <a:spcPts val="0"/>
            </a:spcBef>
            <a:spcAft>
              <a:spcPts val="0"/>
            </a:spcAft>
            <a:buClrTx/>
            <a:buSzTx/>
            <a:buFontTx/>
            <a:buNone/>
            <a:tabLst/>
            <a:defRPr/>
          </a:pPr>
          <a:r>
            <a:rPr lang="pt-PT" sz="800" b="0" i="1" baseline="0" smtClean="0">
              <a:latin typeface="Arial" pitchFamily="34" charset="0"/>
              <a:ea typeface="+mn-ea"/>
              <a:cs typeface="Arial" pitchFamily="34" charset="0"/>
            </a:rPr>
            <a:t>     - </a:t>
          </a:r>
          <a:r>
            <a:rPr lang="pt-PT" sz="800" b="1" baseline="0" smtClean="0">
              <a:latin typeface="Arial" pitchFamily="34" charset="0"/>
              <a:ea typeface="+mn-ea"/>
              <a:cs typeface="Arial" pitchFamily="34" charset="0"/>
            </a:rPr>
            <a:t>Contrato coletivo de trabalho </a:t>
          </a:r>
          <a:r>
            <a:rPr lang="pt-PT" sz="800" b="0" baseline="0" smtClean="0">
              <a:latin typeface="Arial" pitchFamily="34" charset="0"/>
              <a:ea typeface="+mn-ea"/>
              <a:cs typeface="Arial" pitchFamily="34" charset="0"/>
            </a:rPr>
            <a:t>(CCT) - convenção coletiva celebrada entre uma ou mais associações patronais e uma ou mais associações sindicais; 	</a:t>
          </a:r>
        </a:p>
        <a:p>
          <a:pPr algn="just"/>
          <a:r>
            <a:rPr lang="pt-PT" sz="800" b="0" baseline="0" smtClean="0">
              <a:latin typeface="Arial" pitchFamily="34" charset="0"/>
              <a:ea typeface="+mn-ea"/>
              <a:cs typeface="Arial" pitchFamily="34" charset="0"/>
            </a:rPr>
            <a:t>     -</a:t>
          </a:r>
          <a:r>
            <a:rPr lang="pt-PT" sz="800" b="1" baseline="0" smtClean="0">
              <a:latin typeface="Arial" pitchFamily="34" charset="0"/>
              <a:ea typeface="+mn-ea"/>
              <a:cs typeface="Arial" pitchFamily="34" charset="0"/>
            </a:rPr>
            <a:t> Acordo coletivo de trabalho </a:t>
          </a:r>
          <a:r>
            <a:rPr lang="pt-PT" sz="800" b="0" baseline="0" smtClean="0">
              <a:latin typeface="Arial" pitchFamily="34" charset="0"/>
              <a:ea typeface="+mn-ea"/>
              <a:cs typeface="Arial" pitchFamily="34" charset="0"/>
            </a:rPr>
            <a:t>(ACT) - convenção coletiva celebrada entre vários empregadores e uma ou mais associações sindicais; </a:t>
          </a:r>
        </a:p>
        <a:p>
          <a:pPr algn="just">
            <a:spcAft>
              <a:spcPts val="200"/>
            </a:spcAft>
          </a:pPr>
          <a:r>
            <a:rPr lang="pt-PT" sz="800" b="1" baseline="0">
              <a:latin typeface="Arial" pitchFamily="34" charset="0"/>
              <a:ea typeface="+mn-ea"/>
              <a:cs typeface="Arial" pitchFamily="34" charset="0"/>
            </a:rPr>
            <a:t>     </a:t>
          </a:r>
          <a:r>
            <a:rPr lang="pt-PT" sz="800" b="1">
              <a:latin typeface="Arial" pitchFamily="34" charset="0"/>
              <a:ea typeface="+mn-ea"/>
              <a:cs typeface="Arial" pitchFamily="34" charset="0"/>
            </a:rPr>
            <a:t>- Acordo de empresa (AE) - </a:t>
          </a:r>
          <a:r>
            <a:rPr lang="pt-PT" sz="800">
              <a:latin typeface="Arial" pitchFamily="34" charset="0"/>
              <a:ea typeface="+mn-ea"/>
              <a:cs typeface="Arial" pitchFamily="34" charset="0"/>
            </a:rPr>
            <a:t>convenção coletiva celebrada entre uma ou mais associações sindicais e um empregador para uma empresa ou estabelecimento.</a:t>
          </a:r>
        </a:p>
        <a:p>
          <a:pPr algn="just">
            <a:spcAft>
              <a:spcPts val="200"/>
            </a:spcAft>
          </a:pPr>
          <a:r>
            <a:rPr lang="pt-PT" sz="800" b="1">
              <a:latin typeface="Arial" pitchFamily="34" charset="0"/>
              <a:ea typeface="+mn-ea"/>
              <a:cs typeface="Arial" pitchFamily="34" charset="0"/>
            </a:rPr>
            <a:t>Acordo de adesão </a:t>
          </a:r>
          <a:r>
            <a:rPr lang="pt-PT" sz="800">
              <a:latin typeface="Arial" pitchFamily="34" charset="0"/>
              <a:ea typeface="+mn-ea"/>
              <a:cs typeface="Arial" pitchFamily="34" charset="0"/>
            </a:rPr>
            <a:t>- </a:t>
          </a:r>
          <a:r>
            <a:rPr lang="pt-PT" sz="800">
              <a:latin typeface="Arial" pitchFamily="34" charset="0"/>
              <a:cs typeface="Arial" pitchFamily="34" charset="0"/>
            </a:rPr>
            <a:t>adesão a convenção coletiva ou a decisão arbitral por parte de associação sindical, associação de empregadores ou empregador .</a:t>
          </a:r>
          <a:endParaRPr lang="pt-PT" sz="800">
            <a:latin typeface="Arial" pitchFamily="34" charset="0"/>
            <a:ea typeface="+mn-ea"/>
            <a:cs typeface="Arial" pitchFamily="34" charset="0"/>
          </a:endParaRPr>
        </a:p>
        <a:p>
          <a:pPr algn="just"/>
          <a:r>
            <a:rPr lang="pt-PT" sz="800" b="0" i="0" u="none" strike="noStrike" baseline="0" smtClean="0">
              <a:solidFill>
                <a:srgbClr val="000000"/>
              </a:solidFill>
              <a:latin typeface="Arial" pitchFamily="34" charset="0"/>
              <a:ea typeface="+mn-ea"/>
              <a:cs typeface="Arial" pitchFamily="34" charset="0"/>
            </a:rPr>
            <a:t>Os instrumentos de regulamentação coletiva de trabalho </a:t>
          </a:r>
          <a:r>
            <a:rPr lang="pt-PT" sz="800" b="1" i="0" u="none" strike="noStrike" baseline="0" smtClean="0">
              <a:solidFill>
                <a:srgbClr val="000000"/>
              </a:solidFill>
              <a:latin typeface="Arial" pitchFamily="34" charset="0"/>
              <a:ea typeface="+mn-ea"/>
              <a:cs typeface="Arial" pitchFamily="34" charset="0"/>
            </a:rPr>
            <a:t>não negociais</a:t>
          </a:r>
          <a:r>
            <a:rPr lang="pt-PT" sz="800" b="0" i="0" u="none" strike="noStrike" baseline="0" smtClean="0">
              <a:solidFill>
                <a:srgbClr val="000000"/>
              </a:solidFill>
              <a:latin typeface="Arial" pitchFamily="34" charset="0"/>
              <a:ea typeface="+mn-ea"/>
              <a:cs typeface="Arial" pitchFamily="34" charset="0"/>
            </a:rPr>
            <a:t> são a portaria de extensão, a portaria de condições de trabalho e a decisão arbitral em processo de arbitragem obrigatória ou necessária.</a:t>
          </a:r>
        </a:p>
        <a:p>
          <a:pPr algn="just"/>
          <a:r>
            <a:rPr lang="pt-PT" sz="800" b="1">
              <a:latin typeface="Arial" pitchFamily="34" charset="0"/>
              <a:ea typeface="+mn-ea"/>
              <a:cs typeface="Arial" pitchFamily="34" charset="0"/>
            </a:rPr>
            <a:t>Portaria de extensão (PE) </a:t>
          </a:r>
          <a:r>
            <a:rPr lang="pt-PT" sz="800">
              <a:latin typeface="Arial" pitchFamily="34" charset="0"/>
              <a:ea typeface="+mn-ea"/>
              <a:cs typeface="Arial" pitchFamily="34" charset="0"/>
            </a:rPr>
            <a:t>- portaria que estende o âmbito de aplicação de uma convenção coletiva ou decisão arbitral a trabalhadores e ou a empregadores não abrangidos por esta. </a:t>
          </a:r>
        </a:p>
        <a:p>
          <a:pPr marL="0" marR="0" indent="0" algn="just" defTabSz="914400" eaLnBrk="1" fontAlgn="auto" latinLnBrk="0" hangingPunct="1">
            <a:lnSpc>
              <a:spcPct val="100000"/>
            </a:lnSpc>
            <a:spcBef>
              <a:spcPts val="0"/>
            </a:spcBef>
            <a:spcAft>
              <a:spcPts val="0"/>
            </a:spcAft>
            <a:buClrTx/>
            <a:buSzTx/>
            <a:buFontTx/>
            <a:buNone/>
            <a:tabLst/>
            <a:defRPr/>
          </a:pPr>
          <a:r>
            <a:rPr lang="pt-PT" sz="800" b="1">
              <a:latin typeface="Arial" pitchFamily="34" charset="0"/>
              <a:ea typeface="+mn-ea"/>
              <a:cs typeface="Arial" pitchFamily="34" charset="0"/>
            </a:rPr>
            <a:t>Portaria de condições de trabalho (PCT) </a:t>
          </a:r>
          <a:r>
            <a:rPr lang="pt-PT" sz="800">
              <a:latin typeface="Arial" pitchFamily="34" charset="0"/>
              <a:ea typeface="+mn-ea"/>
              <a:cs typeface="Arial" pitchFamily="34" charset="0"/>
            </a:rPr>
            <a:t>- portaria que contém as normas reguladoras das condições de trabalho no seu âmbito de aplicação.</a:t>
          </a:r>
          <a:r>
            <a:rPr lang="pt-PT" sz="800" b="1" baseline="0">
              <a:latin typeface="Arial" pitchFamily="34" charset="0"/>
              <a:ea typeface="+mn-ea"/>
              <a:cs typeface="Arial" pitchFamily="34" charset="0"/>
            </a:rPr>
            <a:t>	</a:t>
          </a:r>
          <a:endParaRPr lang="pt-PT" sz="800">
            <a:latin typeface="Arial" pitchFamily="34" charset="0"/>
            <a:cs typeface="Arial" pitchFamily="34" charset="0"/>
          </a:endParaRPr>
        </a:p>
        <a:p>
          <a:pPr algn="just"/>
          <a:r>
            <a:rPr lang="pt-PT" sz="800" b="1">
              <a:latin typeface="Arial" pitchFamily="34" charset="0"/>
              <a:ea typeface="+mn-ea"/>
              <a:cs typeface="Arial" pitchFamily="34" charset="0"/>
            </a:rPr>
            <a:t>Decisão arbitral </a:t>
          </a:r>
          <a:r>
            <a:rPr lang="pt-PT" sz="800">
              <a:latin typeface="Arial" pitchFamily="34" charset="0"/>
              <a:ea typeface="+mn-ea"/>
              <a:cs typeface="Arial" pitchFamily="34" charset="0"/>
            </a:rPr>
            <a:t>– instrumento de regulamentação coletiva de trabalho resultante de arbitragem, voluntária, obrigatória ou necessária. </a:t>
          </a:r>
          <a:endParaRPr lang="pt-PT" sz="800">
            <a:latin typeface="Arial" pitchFamily="34" charset="0"/>
            <a:cs typeface="Arial" pitchFamily="34" charset="0"/>
          </a:endParaRPr>
        </a:p>
        <a:p>
          <a:pPr algn="just"/>
          <a:endParaRPr lang="pt-PT" sz="800" b="0" i="0" u="none" strike="noStrike" baseline="0" smtClean="0">
            <a:solidFill>
              <a:srgbClr val="000000"/>
            </a:solidFill>
            <a:latin typeface="Arial"/>
            <a:ea typeface="+mn-ea"/>
            <a:cs typeface="Arial"/>
          </a:endParaRPr>
        </a:p>
        <a:p>
          <a:pPr algn="just" rtl="0">
            <a:defRPr sz="1000"/>
          </a:pPr>
          <a:r>
            <a:rPr lang="pt-PT" sz="800" b="0" i="0" u="none" strike="noStrike" baseline="0">
              <a:solidFill>
                <a:srgbClr val="000000"/>
              </a:solidFill>
              <a:latin typeface="Arial"/>
              <a:cs typeface="Arial"/>
            </a:rPr>
            <a:t>Í</a:t>
          </a:r>
          <a:r>
            <a:rPr lang="pt-PT" sz="800" b="1" i="0" u="none" strike="noStrike" baseline="0">
              <a:solidFill>
                <a:srgbClr val="000000"/>
              </a:solidFill>
              <a:latin typeface="Arial"/>
              <a:cs typeface="Arial"/>
            </a:rPr>
            <a:t>ndice de Preços no Consumidor:</a:t>
          </a:r>
          <a:r>
            <a:rPr lang="pt-PT" sz="800" b="0" i="0" u="none" strike="noStrike" baseline="0">
              <a:solidFill>
                <a:srgbClr val="000000"/>
              </a:solidFill>
              <a:latin typeface="Arial"/>
              <a:cs typeface="Arial"/>
            </a:rPr>
            <a:t> indicador que tem por finalidade medir a evolução no tempo dos preços de um conjunto de bens e serviços considerados representativos da estrutura de consumo da população residente em Portugal. A estrutura de consumo da atual série do IPC (2008 = 100) bem como os bens e serviços que constituem o cabaz do indicador foram inferidos com base no Inquérito aos Orçamentos Familiares realizado em 2005 e 2006.</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Ofertas de emprego: </a:t>
          </a:r>
          <a:r>
            <a:rPr lang="pt-PT" sz="800" b="0" i="0" u="none" strike="noStrike" baseline="0">
              <a:solidFill>
                <a:srgbClr val="000000"/>
              </a:solidFill>
              <a:latin typeface="Arial"/>
              <a:cs typeface="Arial"/>
            </a:rPr>
            <a:t>empregos disponíveis comunicados pelas entidades empregadoras aos Centros de Emprego. </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Participantes em programas e medidas de emprego, formação profissional e reabilitação profissional:</a:t>
          </a:r>
          <a:endParaRPr lang="pt-PT" sz="800" b="0" i="0" u="none" strike="noStrike" baseline="0">
            <a:solidFill>
              <a:srgbClr val="000000"/>
            </a:solidFill>
            <a:latin typeface="Arial"/>
            <a:cs typeface="Arial"/>
          </a:endParaRPr>
        </a:p>
        <a:p>
          <a:pPr algn="just" rtl="0">
            <a:defRPr sz="1000"/>
          </a:pPr>
          <a:r>
            <a:rPr lang="pt-PT" sz="800" b="0" i="0" u="none" strike="noStrike" baseline="0">
              <a:solidFill>
                <a:srgbClr val="000000"/>
              </a:solidFill>
              <a:latin typeface="Arial"/>
              <a:cs typeface="Arial"/>
            </a:rPr>
            <a:t> - </a:t>
          </a:r>
          <a:r>
            <a:rPr lang="pt-PT" sz="800" b="1" i="0" u="none" strike="noStrike" baseline="0">
              <a:solidFill>
                <a:srgbClr val="000000"/>
              </a:solidFill>
              <a:latin typeface="Arial"/>
              <a:cs typeface="Arial"/>
            </a:rPr>
            <a:t>transitados: </a:t>
          </a:r>
          <a:r>
            <a:rPr lang="pt-PT" sz="800" b="0" i="0" u="none" strike="noStrike" baseline="0">
              <a:solidFill>
                <a:srgbClr val="000000"/>
              </a:solidFill>
              <a:latin typeface="Arial"/>
              <a:cs typeface="Arial"/>
            </a:rPr>
            <a:t>número de participantes que iniciaram a sua atividade em anos anteriores não tendo terminado antes do primeiro dia do ano estatístico em análise;</a:t>
          </a:r>
        </a:p>
        <a:p>
          <a:pPr algn="just" rtl="0">
            <a:defRPr sz="1000"/>
          </a:pPr>
          <a:r>
            <a:rPr lang="pt-PT" sz="800" b="0" i="0" u="none" strike="noStrike" baseline="0">
              <a:solidFill>
                <a:srgbClr val="000000"/>
              </a:solidFill>
              <a:latin typeface="Arial"/>
              <a:cs typeface="Arial"/>
            </a:rPr>
            <a:t> - </a:t>
          </a:r>
          <a:r>
            <a:rPr lang="pt-PT" sz="800" b="1" i="0" u="none" strike="noStrike" baseline="0">
              <a:solidFill>
                <a:srgbClr val="000000"/>
              </a:solidFill>
              <a:latin typeface="Arial"/>
              <a:cs typeface="Arial"/>
            </a:rPr>
            <a:t>iniciados:</a:t>
          </a:r>
          <a:r>
            <a:rPr lang="pt-PT" sz="800" b="0" i="0" u="none" strike="noStrike" baseline="0">
              <a:solidFill>
                <a:srgbClr val="000000"/>
              </a:solidFill>
              <a:latin typeface="Arial"/>
              <a:cs typeface="Arial"/>
            </a:rPr>
            <a:t> número de participantes que iniciaram a sua participação em programas desde o início do ano até ao último dia do período em análise;</a:t>
          </a:r>
        </a:p>
        <a:p>
          <a:pPr algn="just" rtl="0">
            <a:defRPr sz="1000"/>
          </a:pPr>
          <a:r>
            <a:rPr lang="pt-PT" sz="800" b="0" i="0" u="none" strike="noStrike" baseline="0">
              <a:solidFill>
                <a:srgbClr val="000000"/>
              </a:solidFill>
              <a:latin typeface="Arial"/>
              <a:cs typeface="Arial"/>
            </a:rPr>
            <a:t> - </a:t>
          </a:r>
          <a:r>
            <a:rPr lang="pt-PT" sz="800" b="1" i="0" u="none" strike="noStrike" baseline="0">
              <a:solidFill>
                <a:srgbClr val="000000"/>
              </a:solidFill>
              <a:latin typeface="Arial"/>
              <a:cs typeface="Arial"/>
            </a:rPr>
            <a:t>terminaram:</a:t>
          </a:r>
          <a:r>
            <a:rPr lang="pt-PT" sz="800" b="0" i="0" u="none" strike="noStrike" baseline="0">
              <a:solidFill>
                <a:srgbClr val="000000"/>
              </a:solidFill>
              <a:latin typeface="Arial"/>
              <a:cs typeface="Arial"/>
            </a:rPr>
            <a:t> número de participantes que cessaram a sua participação em medidas ativas desde o início do ano até ao último dia do período em análise;</a:t>
          </a:r>
        </a:p>
        <a:p>
          <a:pPr algn="just" rtl="0">
            <a:defRPr sz="1000"/>
          </a:pPr>
          <a:r>
            <a:rPr lang="pt-PT" sz="800" b="0" i="0" u="none" strike="noStrike" baseline="0">
              <a:solidFill>
                <a:srgbClr val="000000"/>
              </a:solidFill>
              <a:latin typeface="Arial"/>
              <a:cs typeface="Arial"/>
            </a:rPr>
            <a:t> - </a:t>
          </a:r>
          <a:r>
            <a:rPr lang="pt-PT" sz="800" b="1" i="0" u="none" strike="noStrike" baseline="0">
              <a:solidFill>
                <a:srgbClr val="000000"/>
              </a:solidFill>
              <a:latin typeface="Arial"/>
              <a:cs typeface="Arial"/>
            </a:rPr>
            <a:t>permanecem: </a:t>
          </a:r>
          <a:r>
            <a:rPr lang="pt-PT" sz="800" b="0" i="0" u="none" strike="noStrike" baseline="0">
              <a:solidFill>
                <a:srgbClr val="000000"/>
              </a:solidFill>
              <a:latin typeface="Arial"/>
              <a:cs typeface="Arial"/>
            </a:rPr>
            <a:t>número de participantes que se encontram em atividade no programa no final do período em análise, independentemente da data de entrada.</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Pedidos de emprego:</a:t>
          </a:r>
          <a:r>
            <a:rPr lang="pt-PT" sz="800" b="0" i="0" u="none" strike="noStrike" baseline="0">
              <a:solidFill>
                <a:srgbClr val="000000"/>
              </a:solidFill>
              <a:latin typeface="Arial"/>
              <a:cs typeface="Arial"/>
            </a:rPr>
            <a:t> total de pessoas com idade igual ou superior a 16 anos (salvaguardadas as reservas previstas na Lei), inscritas nos Centros de Emprego para obter um emprego por conta de outrem.</a:t>
          </a:r>
        </a:p>
        <a:p>
          <a:pPr algn="just" rtl="0">
            <a:defRPr sz="1000"/>
          </a:pPr>
          <a:r>
            <a:rPr lang="pt-PT" sz="800" b="0" i="0" u="none" strike="noStrike" baseline="0">
              <a:solidFill>
                <a:srgbClr val="000000"/>
              </a:solidFill>
              <a:latin typeface="Arial"/>
              <a:cs typeface="Arial"/>
            </a:rPr>
            <a:t>Subdividem-se:</a:t>
          </a:r>
        </a:p>
        <a:p>
          <a:pPr algn="just" rtl="0">
            <a:defRPr sz="1000"/>
          </a:pPr>
          <a:r>
            <a:rPr lang="pt-PT" sz="800" b="1" i="0" u="none" strike="noStrike" baseline="0">
              <a:solidFill>
                <a:srgbClr val="000000"/>
              </a:solidFill>
              <a:latin typeface="Arial"/>
              <a:cs typeface="Arial"/>
            </a:rPr>
            <a:t>- empregados: </a:t>
          </a:r>
          <a:r>
            <a:rPr lang="pt-PT" sz="800" b="0" i="0" u="none" strike="noStrike" baseline="0">
              <a:solidFill>
                <a:srgbClr val="000000"/>
              </a:solidFill>
              <a:latin typeface="Arial"/>
              <a:cs typeface="Arial"/>
            </a:rPr>
            <a:t>têm um emprego que pretendem abandonar;</a:t>
          </a:r>
        </a:p>
        <a:p>
          <a:pPr algn="just" rtl="0">
            <a:defRPr sz="1000"/>
          </a:pPr>
          <a:r>
            <a:rPr lang="pt-PT" sz="800" b="1" i="0" u="none" strike="noStrike" baseline="0">
              <a:solidFill>
                <a:srgbClr val="000000"/>
              </a:solidFill>
              <a:latin typeface="Arial"/>
              <a:cs typeface="Arial"/>
            </a:rPr>
            <a:t>- ocupados: </a:t>
          </a:r>
          <a:r>
            <a:rPr lang="pt-PT" sz="800" b="0" i="0" u="none" strike="noStrike" baseline="0">
              <a:solidFill>
                <a:srgbClr val="000000"/>
              </a:solidFill>
              <a:latin typeface="Arial"/>
              <a:cs typeface="Arial"/>
            </a:rPr>
            <a:t>trabalhadores ocupados em programas especiais de emprego;</a:t>
          </a: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xdr:txBody>
    </xdr:sp>
    <xdr:clientData/>
  </xdr:twoCellAnchor>
  <xdr:twoCellAnchor>
    <xdr:from>
      <xdr:col>28</xdr:col>
      <xdr:colOff>28575</xdr:colOff>
      <xdr:row>0</xdr:row>
      <xdr:rowOff>0</xdr:rowOff>
    </xdr:from>
    <xdr:to>
      <xdr:col>32</xdr:col>
      <xdr:colOff>11973</xdr:colOff>
      <xdr:row>1</xdr:row>
      <xdr:rowOff>8550</xdr:rowOff>
    </xdr:to>
    <xdr:grpSp>
      <xdr:nvGrpSpPr>
        <xdr:cNvPr id="8" name="Grupo 7"/>
        <xdr:cNvGrpSpPr/>
      </xdr:nvGrpSpPr>
      <xdr:grpSpPr>
        <a:xfrm>
          <a:off x="6153150" y="0"/>
          <a:ext cx="612048" cy="180000"/>
          <a:chOff x="4797152" y="7020272"/>
          <a:chExt cx="612048" cy="180000"/>
        </a:xfrm>
      </xdr:grpSpPr>
      <xdr:sp macro="" textlink="">
        <xdr:nvSpPr>
          <xdr:cNvPr id="9" name="Rectângulo 8"/>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0" name="Rectângulo 9"/>
          <xdr:cNvSpPr/>
        </xdr:nvSpPr>
        <xdr:spPr>
          <a:xfrm>
            <a:off x="5013176" y="7020272"/>
            <a:ext cx="180000" cy="180000"/>
          </a:xfrm>
          <a:prstGeom prst="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1" name="Rectângulo 10"/>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34.xml><?xml version="1.0" encoding="utf-8"?>
<xdr:wsDr xmlns:xdr="http://schemas.openxmlformats.org/drawingml/2006/spreadsheetDrawing" xmlns:a="http://schemas.openxmlformats.org/drawingml/2006/main">
  <xdr:twoCellAnchor>
    <xdr:from>
      <xdr:col>15</xdr:col>
      <xdr:colOff>276225</xdr:colOff>
      <xdr:row>1</xdr:row>
      <xdr:rowOff>47626</xdr:rowOff>
    </xdr:from>
    <xdr:to>
      <xdr:col>32</xdr:col>
      <xdr:colOff>0</xdr:colOff>
      <xdr:row>71</xdr:row>
      <xdr:rowOff>133351</xdr:rowOff>
    </xdr:to>
    <xdr:sp macro="" textlink="">
      <xdr:nvSpPr>
        <xdr:cNvPr id="1465345" name="Text Box 1"/>
        <xdr:cNvSpPr txBox="1">
          <a:spLocks noChangeArrowheads="1"/>
        </xdr:cNvSpPr>
      </xdr:nvSpPr>
      <xdr:spPr bwMode="auto">
        <a:xfrm>
          <a:off x="3562350" y="219076"/>
          <a:ext cx="3276600" cy="10229850"/>
        </a:xfrm>
        <a:prstGeom prst="rect">
          <a:avLst/>
        </a:prstGeom>
        <a:noFill/>
        <a:ln w="9525">
          <a:noFill/>
          <a:miter lim="800000"/>
          <a:headEnd/>
          <a:tailEnd/>
        </a:ln>
      </xdr:spPr>
      <xdr:txBody>
        <a:bodyPr vertOverflow="clip" wrap="square" lIns="27432" tIns="22860" rIns="27432" bIns="0" anchor="t" upright="1"/>
        <a:lstStyle/>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pitchFamily="34" charset="0"/>
            <a:cs typeface="Arial" pitchFamily="34" charset="0"/>
          </a:endParaRPr>
        </a:p>
        <a:p>
          <a:pPr algn="just" rtl="0">
            <a:defRPr sz="1000"/>
          </a:pPr>
          <a:endParaRPr lang="pt-PT" sz="800" b="0" i="0" u="none" strike="noStrike" baseline="0">
            <a:solidFill>
              <a:srgbClr val="000000"/>
            </a:solidFill>
            <a:latin typeface="Arial"/>
            <a:cs typeface="Arial"/>
          </a:endParaRPr>
        </a:p>
        <a:p>
          <a:pPr marL="0" marR="0" indent="0" algn="just" defTabSz="914400" rtl="0" eaLnBrk="1" fontAlgn="auto" latinLnBrk="0" hangingPunct="1">
            <a:lnSpc>
              <a:spcPct val="100000"/>
            </a:lnSpc>
            <a:spcBef>
              <a:spcPts val="0"/>
            </a:spcBef>
            <a:spcAft>
              <a:spcPts val="0"/>
            </a:spcAft>
            <a:buClrTx/>
            <a:buSzTx/>
            <a:buFontTx/>
            <a:buNone/>
            <a:tabLst/>
            <a:defRPr sz="1000"/>
          </a:pPr>
          <a:r>
            <a:rPr lang="pt-PT" sz="800" b="1" i="0" u="none" strike="noStrike" baseline="0">
              <a:solidFill>
                <a:srgbClr val="000000"/>
              </a:solidFill>
              <a:latin typeface="Arial"/>
              <a:ea typeface="+mn-ea"/>
              <a:cs typeface="Arial"/>
            </a:rPr>
            <a:t>Taxa de desemprego: </a:t>
          </a:r>
          <a:r>
            <a:rPr lang="pt-PT" sz="800" b="0" i="0" u="none" strike="noStrike" baseline="0">
              <a:solidFill>
                <a:srgbClr val="000000"/>
              </a:solidFill>
              <a:latin typeface="Arial"/>
              <a:ea typeface="+mn-ea"/>
              <a:cs typeface="Arial"/>
            </a:rPr>
            <a:t>relação entre a população desempregada e a população ativa.</a:t>
          </a:r>
        </a:p>
        <a:p>
          <a:pPr algn="just" rtl="0">
            <a:defRPr sz="1000"/>
          </a:pPr>
          <a:endParaRPr lang="pt-PT" sz="800" b="1"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Taxa de salário (horária ou mensal):</a:t>
          </a:r>
          <a:r>
            <a:rPr lang="pt-PT" sz="800" b="0" i="0" u="none" strike="noStrike" baseline="0">
              <a:solidFill>
                <a:srgbClr val="000000"/>
              </a:solidFill>
              <a:latin typeface="Arial"/>
              <a:cs typeface="Arial"/>
            </a:rPr>
            <a:t> montante ilíquido (antes da dedução de quaisquer descontos), em dinheiro e/ou géneros, pago com carácter regular e garantido aos trabalhadores no período de referência e correspondente ao período normal de trabalho. Não são considerados quaisquer descontos efetuados nesse período devido a faltas por motivos que determinem redução na remuneração. Inclui, para além da remuneração de base, os prémios e subsídios regulares e garantidos ligados às características do posto de trabalho (subsídios de função, de turno, de isenção de horário, por trabalhos penosos, perigosos ou sujos, etc.) No caso do subsídio de alimentação são sempre considerados 20 dias de trabalho com direito a atribuição do subsídio. Excluem-se os prémios, subsídios e gratificações ligados às características individuais do trabalhador (diuturnidades, produtividade, assiduidade, mérito, etc.). O pagamento de horas extraordinárias encontra-se também excluído. </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Trabalhador a tempo completo: </a:t>
          </a:r>
          <a:r>
            <a:rPr lang="pt-PT" sz="800" b="0" i="0" u="none" strike="noStrike" baseline="0">
              <a:solidFill>
                <a:srgbClr val="000000"/>
              </a:solidFill>
              <a:latin typeface="Arial"/>
              <a:cs typeface="Arial"/>
            </a:rPr>
            <a:t>Trabalhador cujo período de trabalho tem uma duração igual ou superior à duração normal de trabalho em vigor na empresa/instituição, para a respetiva categoria profissional ou na respetiva profissão.</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Trabalhador a tempo parcial:</a:t>
          </a:r>
          <a:r>
            <a:rPr lang="pt-PT" sz="800" b="0" i="0" u="none" strike="noStrike" baseline="0">
              <a:solidFill>
                <a:srgbClr val="000000"/>
              </a:solidFill>
              <a:latin typeface="Arial"/>
              <a:cs typeface="Arial"/>
            </a:rPr>
            <a:t> trabalhador cujo período de trabalho tem uma duração inferior à duração normal de trabalho em vigor na empresa/instituição, para a respetiva categoria profissional ou na respetiva profissão. </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Trabalhador por conta de outrem:</a:t>
          </a:r>
          <a:r>
            <a:rPr lang="pt-PT" sz="800" b="0" i="0" u="none" strike="noStrike" baseline="0">
              <a:solidFill>
                <a:srgbClr val="000000"/>
              </a:solidFill>
              <a:latin typeface="Arial"/>
              <a:cs typeface="Arial"/>
            </a:rPr>
            <a:t> indivíduo que exerce uma atividade sob a autoridade e direção de outrem, nos termos de um contrato de trabalho, sujeito ou não a forma escrita, e que lhe confere o direito a uma remuneração, a qual não depende dos resultados da unidade económica para a qual trabalha</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Trabalhador com contrato a termo:</a:t>
          </a:r>
          <a:r>
            <a:rPr lang="pt-PT" sz="800" b="0" i="0" u="none" strike="noStrike" baseline="0">
              <a:solidFill>
                <a:srgbClr val="000000"/>
              </a:solidFill>
              <a:latin typeface="Arial"/>
              <a:cs typeface="Arial"/>
            </a:rPr>
            <a:t> Indivíduo ligado à empresa/instituição por um contrato reduzido a escrito com fixação do seu termo e com menção concretizada de modo justificativo: 1) a termo certo: quando no contrato escrito conste expressamente a estipulação do prazo de duração do contrato e a indicação do seu termo; 2) a termo incerto: quando o contrato de trabalho dure por todo o tempo necessário à substituição do trabalhador ausente ou à conclusão da atividade, tarefa ou obra cuja execução justifica a sua celebração.</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Trabalhador por conta própria:</a:t>
          </a:r>
          <a:r>
            <a:rPr lang="pt-PT" sz="800" b="0" i="0" u="none" strike="noStrike" baseline="0">
              <a:solidFill>
                <a:srgbClr val="000000"/>
              </a:solidFill>
              <a:latin typeface="Arial"/>
              <a:cs typeface="Arial"/>
            </a:rPr>
            <a:t> Indivíduo que exerce uma atividade independente, com associados ou não, obtendo uma remuneração que está diretamente dependente dos lucros (realizados ou potenciais) provenientes de bens ou serviços produzidos. Os associados podem ser, ou não, membros do agregado familiar. Um trabalhador por conta própria pode ser classificado como trabalhador por conta própria como isolado ou como empregador.</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Valor médio da prestação de RSI por família:</a:t>
          </a:r>
          <a:r>
            <a:rPr lang="pt-PT" sz="800" b="0" i="0" u="none" strike="noStrike" baseline="0">
              <a:solidFill>
                <a:srgbClr val="000000"/>
              </a:solidFill>
              <a:latin typeface="Arial"/>
              <a:cs typeface="Arial"/>
            </a:rPr>
            <a:t> quociente entre o total das prestações processadas às famílias e o nº total de famílias (sendo que o mês de processamento da prestação = mês de referência da prestação).</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Variação média ponderada intertabelas:</a:t>
          </a: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 Eficácia (meses):</a:t>
          </a:r>
          <a:r>
            <a:rPr lang="pt-PT" sz="800" b="0" i="0" u="none" strike="noStrike" baseline="0">
              <a:solidFill>
                <a:srgbClr val="000000"/>
              </a:solidFill>
              <a:latin typeface="Arial"/>
              <a:cs typeface="Arial"/>
            </a:rPr>
            <a:t> este período reporta-se aos meses que decorrem entre a data de início de eficácia da tabela anterior e da tabela vigente, com arredondamento por excesso a partir dos 15 dias inclusive. </a:t>
          </a:r>
        </a:p>
        <a:p>
          <a:pPr algn="just" rtl="0">
            <a:defRPr sz="1000"/>
          </a:pPr>
          <a:r>
            <a:rPr lang="pt-PT" sz="800" b="1" i="0" u="none" strike="noStrike" baseline="0">
              <a:solidFill>
                <a:srgbClr val="000000"/>
              </a:solidFill>
              <a:latin typeface="Arial"/>
              <a:cs typeface="Arial"/>
            </a:rPr>
            <a:t>- Variação nominal:</a:t>
          </a:r>
          <a:r>
            <a:rPr lang="pt-PT" sz="800" b="0" i="0" u="none" strike="noStrike" baseline="0">
              <a:solidFill>
                <a:srgbClr val="000000"/>
              </a:solidFill>
              <a:latin typeface="Arial"/>
              <a:cs typeface="Arial"/>
            </a:rPr>
            <a:t> é a percentagem de aumento entre a remuneração média ponderada da tabela anterior e da tabela vigente.</a:t>
          </a:r>
        </a:p>
        <a:p>
          <a:pPr algn="just" rtl="0">
            <a:defRPr sz="1000"/>
          </a:pPr>
          <a:r>
            <a:rPr lang="pt-PT" sz="800" b="1" i="0" u="none" strike="noStrike" baseline="0">
              <a:solidFill>
                <a:srgbClr val="000000"/>
              </a:solidFill>
              <a:latin typeface="Arial"/>
              <a:cs typeface="Arial"/>
            </a:rPr>
            <a:t>- Variação deflacionada:</a:t>
          </a:r>
          <a:r>
            <a:rPr lang="pt-PT" sz="800" b="0" i="0" u="none" strike="noStrike" baseline="0">
              <a:solidFill>
                <a:srgbClr val="000000"/>
              </a:solidFill>
              <a:latin typeface="Arial"/>
              <a:cs typeface="Arial"/>
            </a:rPr>
            <a:t> para o total e para cada secção da CAE a variação nominal é deflacionada com a evolução do índice de preços no consumidor (IPC) no período de eficácia da tabela.</a:t>
          </a:r>
        </a:p>
        <a:p>
          <a:pPr algn="just" rtl="0">
            <a:defRPr sz="1000"/>
          </a:pPr>
          <a:r>
            <a:rPr lang="pt-PT" sz="800" b="1" i="0" u="none" strike="noStrike" baseline="0">
              <a:solidFill>
                <a:srgbClr val="000000"/>
              </a:solidFill>
              <a:latin typeface="Arial"/>
              <a:cs typeface="Arial"/>
            </a:rPr>
            <a:t>- Variação anualizada: </a:t>
          </a:r>
          <a:r>
            <a:rPr lang="pt-PT" sz="800" b="0" i="0" u="none" strike="noStrike" baseline="0">
              <a:solidFill>
                <a:srgbClr val="000000"/>
              </a:solidFill>
              <a:latin typeface="Arial"/>
              <a:cs typeface="Arial"/>
            </a:rPr>
            <a:t>para permitir a comparação entre todos os IRC, dado que os períodos de eficácia das tabelas salariais são, em alguns casos, inferiores ou superiores a 12 meses, anualizam-se as percentagens de variação intertabelas nominal e as do Índice de Preços no Consumidor (IPC).</a:t>
          </a:r>
        </a:p>
        <a:p>
          <a:pPr algn="just" rtl="0">
            <a:defRPr sz="1000"/>
          </a:pPr>
          <a:endParaRPr lang="pt-PT" sz="800" b="0" i="0" u="none" strike="noStrike" baseline="0">
            <a:solidFill>
              <a:srgbClr val="000000"/>
            </a:solidFill>
            <a:latin typeface="Arial"/>
            <a:cs typeface="Arial"/>
          </a:endParaRPr>
        </a:p>
        <a:p>
          <a:pPr algn="just" rtl="0">
            <a:defRPr sz="1000"/>
          </a:pPr>
          <a:r>
            <a:rPr lang="pt-PT" sz="800" b="0" i="0" u="none" strike="noStrike" baseline="0">
              <a:solidFill>
                <a:srgbClr val="000000"/>
              </a:solidFill>
              <a:latin typeface="Arial"/>
              <a:cs typeface="Arial"/>
            </a:rPr>
            <a:t> </a:t>
          </a:r>
        </a:p>
      </xdr:txBody>
    </xdr:sp>
    <xdr:clientData/>
  </xdr:twoCellAnchor>
  <xdr:twoCellAnchor>
    <xdr:from>
      <xdr:col>1</xdr:col>
      <xdr:colOff>66675</xdr:colOff>
      <xdr:row>1</xdr:row>
      <xdr:rowOff>47625</xdr:rowOff>
    </xdr:from>
    <xdr:to>
      <xdr:col>15</xdr:col>
      <xdr:colOff>209550</xdr:colOff>
      <xdr:row>73</xdr:row>
      <xdr:rowOff>0</xdr:rowOff>
    </xdr:to>
    <xdr:sp macro="" textlink="">
      <xdr:nvSpPr>
        <xdr:cNvPr id="1465402" name="Text Box 2"/>
        <xdr:cNvSpPr txBox="1">
          <a:spLocks noChangeArrowheads="1"/>
        </xdr:cNvSpPr>
      </xdr:nvSpPr>
      <xdr:spPr bwMode="auto">
        <a:xfrm>
          <a:off x="133350" y="219075"/>
          <a:ext cx="3362325" cy="12353925"/>
        </a:xfrm>
        <a:prstGeom prst="rect">
          <a:avLst/>
        </a:prstGeom>
        <a:noFill/>
        <a:ln w="9525">
          <a:noFill/>
          <a:miter lim="800000"/>
          <a:headEnd/>
          <a:tailEnd/>
        </a:ln>
      </xdr:spPr>
      <xdr:txBody>
        <a:bodyPr vertOverflow="clip" wrap="square" lIns="27432" tIns="22860" rIns="27432" bIns="0" anchor="t" upright="1"/>
        <a:lstStyle/>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r>
            <a:rPr lang="pt-PT" sz="800" b="1" i="0" baseline="0">
              <a:latin typeface="Arial" pitchFamily="34" charset="0"/>
              <a:ea typeface="+mn-ea"/>
              <a:cs typeface="Arial" pitchFamily="34" charset="0"/>
            </a:rPr>
            <a:t>- desempregados </a:t>
          </a:r>
          <a:r>
            <a:rPr lang="pt-PT" sz="800" b="0" i="0" baseline="0">
              <a:latin typeface="Arial" pitchFamily="34" charset="0"/>
              <a:ea typeface="+mn-ea"/>
              <a:cs typeface="Arial" pitchFamily="34" charset="0"/>
            </a:rPr>
            <a:t>(desemprego registado): não têm um emprego e estão imediatamente disponíveis para trabalhar, dos quais: primeiro emprego (nunca trabalharam) e novo emprego (já trabalharam);</a:t>
          </a:r>
          <a:endParaRPr lang="pt-PT" sz="800">
            <a:latin typeface="Arial" pitchFamily="34" charset="0"/>
            <a:cs typeface="Arial" pitchFamily="34" charset="0"/>
          </a:endParaRPr>
        </a:p>
        <a:p>
          <a:pPr algn="just" rtl="0"/>
          <a:r>
            <a:rPr lang="pt-PT" sz="800" b="1" i="0" baseline="0">
              <a:latin typeface="Arial" pitchFamily="34" charset="0"/>
              <a:ea typeface="+mn-ea"/>
              <a:cs typeface="Arial" pitchFamily="34" charset="0"/>
            </a:rPr>
            <a:t>- indisponíveis temporariamente: </a:t>
          </a:r>
          <a:r>
            <a:rPr lang="pt-PT" sz="800" b="0" i="0" baseline="0">
              <a:latin typeface="Arial" pitchFamily="34" charset="0"/>
              <a:ea typeface="+mn-ea"/>
              <a:cs typeface="Arial" pitchFamily="34" charset="0"/>
            </a:rPr>
            <a:t>desempregados ou empregados que não reúnem condições imediatas para o trabalho por motivos de saúde.</a:t>
          </a:r>
          <a:endParaRPr lang="pt-PT" sz="800">
            <a:latin typeface="Arial" pitchFamily="34" charset="0"/>
            <a:cs typeface="Arial" pitchFamily="34" charset="0"/>
          </a:endParaRPr>
        </a:p>
        <a:p>
          <a:pPr algn="just" rtl="0" fontAlgn="base"/>
          <a:endParaRPr lang="pt-PT" sz="800" b="0" i="0" baseline="0">
            <a:latin typeface="Arial" pitchFamily="34" charset="0"/>
            <a:ea typeface="+mn-ea"/>
            <a:cs typeface="Arial" pitchFamily="34" charset="0"/>
          </a:endParaRPr>
        </a:p>
        <a:p>
          <a:pPr algn="just" rtl="0"/>
          <a:r>
            <a:rPr lang="pt-PT" sz="800" b="1" i="0" baseline="0">
              <a:latin typeface="Arial" pitchFamily="34" charset="0"/>
              <a:ea typeface="+mn-ea"/>
              <a:cs typeface="Arial" pitchFamily="34" charset="0"/>
            </a:rPr>
            <a:t>Pensão de invalidez:</a:t>
          </a:r>
          <a:r>
            <a:rPr lang="pt-PT" sz="800" b="0" i="0" baseline="0">
              <a:latin typeface="Arial" pitchFamily="34" charset="0"/>
              <a:ea typeface="+mn-ea"/>
              <a:cs typeface="Arial" pitchFamily="34" charset="0"/>
            </a:rPr>
            <a:t>  prestação pecuniária de pagamento mensal, destinada a proteger os beneficiários de Regime Geral da Segurança Social nas situações de incapacidade permanente para o trabalho.</a:t>
          </a:r>
        </a:p>
        <a:p>
          <a:pPr rtl="0"/>
          <a:endParaRPr lang="pt-PT" sz="800"/>
        </a:p>
        <a:p>
          <a:pPr algn="just" rtl="0">
            <a:defRPr sz="1000"/>
          </a:pPr>
          <a:r>
            <a:rPr lang="pt-PT" sz="800" b="1" i="0" u="none" strike="noStrike" baseline="0">
              <a:solidFill>
                <a:srgbClr val="000000"/>
              </a:solidFill>
              <a:latin typeface="Arial"/>
              <a:cs typeface="Arial"/>
            </a:rPr>
            <a:t>Pensão de sobrevivência:</a:t>
          </a:r>
          <a:r>
            <a:rPr lang="pt-PT" sz="800" b="0" i="0" u="none" strike="noStrike" baseline="0">
              <a:solidFill>
                <a:srgbClr val="000000"/>
              </a:solidFill>
              <a:latin typeface="Arial"/>
              <a:cs typeface="Arial"/>
            </a:rPr>
            <a:t> prestação pecuniária mensal, cujo montante é determinado em função da pensão de aposentação.</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Pensão de velhice:</a:t>
          </a:r>
          <a:r>
            <a:rPr lang="pt-PT" sz="800" b="0" i="0" u="none" strike="noStrike" baseline="0">
              <a:solidFill>
                <a:srgbClr val="000000"/>
              </a:solidFill>
              <a:latin typeface="Arial"/>
              <a:cs typeface="Arial"/>
            </a:rPr>
            <a:t> prestação pecuniária mensal do regime geral de segurança social, destinada a proteger os beneficiários quando atingem a idade mínima legalmente presumida como adequada para a cessação do exercício da atividade profissional.</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Pensionista ativo:</a:t>
          </a:r>
          <a:r>
            <a:rPr lang="pt-PT" sz="800" b="0" i="0" u="none" strike="noStrike" baseline="0">
              <a:solidFill>
                <a:srgbClr val="000000"/>
              </a:solidFill>
              <a:latin typeface="Arial"/>
              <a:cs typeface="Arial"/>
            </a:rPr>
            <a:t> todos os pensionistas que à data de referência se encontravam a receberem um qualquer tipo de pensão.</a:t>
          </a: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Pessoal ao serviço: </a:t>
          </a:r>
          <a:r>
            <a:rPr lang="pt-PT" sz="800" b="0" i="0" u="none" strike="noStrike" baseline="0">
              <a:solidFill>
                <a:srgbClr val="000000"/>
              </a:solidFill>
              <a:latin typeface="Arial"/>
              <a:cs typeface="Arial"/>
            </a:rPr>
            <a:t>pessoas que no período de referência efetuaram qualquer trabalho remunerado de pelo menos uma hora para o estabelecimento, independentemente do vínculo que tinham. Inclui as pessoas temporariamente ausentes, nas datas de referência, por férias, maternidade, conflito de trabalho, formação profissional, assim como por doença e acidente de trabalho de duração igual ou inferior a um mês. Inclui também os trabalhadores de outras empresas que se encontram a trabalhar no estabelecimento sendo aí diretamente remunerados. Inclui ainda os sócios gerentes, cooperantes e familiares que trabalham nas datas de referência, tendo recebido por esse trabalho uma remuneração. Exclui os trabalhadores a cumprir serviço militar, em regime de licença sem vencimento, em desempenho de cargos públicos (vereadores, deputados), ausentes por doença ou acidente de trabalho de duração superior a um mês, assim como trabalhadores com vínculo ao estabelecimento deslocados para outras empresas, sendo nessas diretamente remunerados.</a:t>
          </a: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pitchFamily="34" charset="0"/>
              <a:cs typeface="Arial" pitchFamily="34" charset="0"/>
            </a:rPr>
            <a:t>População ativa: </a:t>
          </a:r>
          <a:r>
            <a:rPr lang="pt-PT" sz="800" b="0" i="0" u="none" strike="noStrike" baseline="0">
              <a:solidFill>
                <a:sysClr val="windowText" lastClr="000000"/>
              </a:solidFill>
              <a:latin typeface="Arial" pitchFamily="34" charset="0"/>
              <a:cs typeface="Arial" pitchFamily="34" charset="0"/>
            </a:rPr>
            <a:t>p</a:t>
          </a:r>
          <a:r>
            <a:rPr lang="pt-PT" sz="800">
              <a:latin typeface="Arial" pitchFamily="34" charset="0"/>
              <a:cs typeface="Arial" pitchFamily="34" charset="0"/>
            </a:rPr>
            <a:t>opulação com idade mínima de 15 anos que, no período de referência, constituía a mão de obra disponível para a produção de bens e serviços que entram no circuito económico (população empregada e desempregada). </a:t>
          </a:r>
        </a:p>
        <a:p>
          <a:pPr algn="just" rtl="0">
            <a:defRPr sz="1000"/>
          </a:pPr>
          <a:endParaRPr lang="pt-PT" sz="800" b="1"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População com emprego: </a:t>
          </a:r>
          <a:r>
            <a:rPr lang="pt-PT" sz="800" b="0" i="0" u="none" strike="noStrike" baseline="0">
              <a:solidFill>
                <a:srgbClr val="000000"/>
              </a:solidFill>
              <a:latin typeface="Arial"/>
              <a:cs typeface="Arial"/>
            </a:rPr>
            <a:t>Indivíduo com idade mínima de 15 anos que, no período de referência, se encontrava numa das seguintes situações: a) tinha efetuado trabalho de pelo menos uma hora, mediante pagamento de uma remuneração ou com vista a um benefício ou ganho familiar em dinheiro ou em géneros; b) tinha um emprego, não estava ao serviço, mas tinha uma ligação formal com o seu emprego; c) tinha uma empresa, mas não estava temporariamente ao trabalho por uma razão específica; d) estava em situação de pré-reforma, mas encontrava-se a trabalhar no período de referência</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Prestação de rendimento social de inserção</a:t>
          </a:r>
          <a:r>
            <a:rPr lang="pt-PT" sz="800" b="0" i="0" u="none" strike="noStrike" baseline="0">
              <a:solidFill>
                <a:srgbClr val="000000"/>
              </a:solidFill>
              <a:latin typeface="Arial"/>
              <a:cs typeface="Arial"/>
            </a:rPr>
            <a:t>: atribuição pecuniária, de carácter transitório, variável em função do rendimento e da composição dos agregados familiares dos requerentes e calculada por referência ao valor do rendimento social de inserção.</a:t>
          </a: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Remuneração mensal base: </a:t>
          </a:r>
          <a:r>
            <a:rPr lang="pt-PT" sz="800" b="0" i="0" u="none" strike="noStrike" baseline="0">
              <a:solidFill>
                <a:srgbClr val="000000"/>
              </a:solidFill>
              <a:latin typeface="Arial"/>
              <a:cs typeface="Arial"/>
            </a:rPr>
            <a:t>montante ilíquido em dinheiro e/ ou géneros pago aos trabalhadores no período de referência e correspondente às horas normais de trabalho, independentemente de terem faltado ou não por férias, maternidade, greves, formação profissional, doença e acidentes de trabalho por tempo igual ou inferior a um mês. Remuneração mensal ganho: remuneração base, prémios e subsídios  regulares e remuneração por trabalho suplementar.</a:t>
          </a:r>
        </a:p>
        <a:p>
          <a:pPr rtl="0" fontAlgn="base"/>
          <a:endParaRPr lang="pt-PT" sz="800" b="1" i="0" baseline="0">
            <a:latin typeface="Arial" pitchFamily="34" charset="0"/>
            <a:ea typeface="+mn-ea"/>
            <a:cs typeface="Arial" pitchFamily="34" charset="0"/>
          </a:endParaRPr>
        </a:p>
        <a:p>
          <a:pPr rtl="0" eaLnBrk="1" fontAlgn="auto" latinLnBrk="0" hangingPunct="1"/>
          <a:r>
            <a:rPr lang="pt-PT" sz="800" b="1" i="0" baseline="0">
              <a:latin typeface="Arial" pitchFamily="34" charset="0"/>
              <a:ea typeface="+mn-ea"/>
              <a:cs typeface="Arial" pitchFamily="34" charset="0"/>
            </a:rPr>
            <a:t>Rendimento social de inserção (RSI):</a:t>
          </a:r>
          <a:r>
            <a:rPr lang="pt-PT" sz="800" b="0" i="0" baseline="0">
              <a:latin typeface="Arial" pitchFamily="34" charset="0"/>
              <a:ea typeface="+mn-ea"/>
              <a:cs typeface="Arial" pitchFamily="34" charset="0"/>
            </a:rPr>
            <a:t> montante indexado ao valor legalmente fixado para a pensão social do subsistema de solidariedade e calculado por referência à composição dos agregados familiares.</a:t>
          </a:r>
          <a:endParaRPr lang="pt-PT" sz="800">
            <a:latin typeface="Arial" pitchFamily="34" charset="0"/>
            <a:ea typeface="+mn-ea"/>
            <a:cs typeface="Arial" pitchFamily="34" charset="0"/>
          </a:endParaRPr>
        </a:p>
        <a:p>
          <a:pPr rtl="0" fontAlgn="base"/>
          <a:endParaRPr lang="pt-PT" sz="800" b="1" i="0" baseline="0">
            <a:latin typeface="Arial" pitchFamily="34" charset="0"/>
            <a:ea typeface="+mn-ea"/>
            <a:cs typeface="Arial" pitchFamily="34" charset="0"/>
          </a:endParaRPr>
        </a:p>
        <a:p>
          <a:pPr rtl="0"/>
          <a:r>
            <a:rPr lang="pt-PT" sz="800" b="1" i="0" baseline="0">
              <a:latin typeface="Arial" pitchFamily="34" charset="0"/>
              <a:ea typeface="+mn-ea"/>
              <a:cs typeface="Arial" pitchFamily="34" charset="0"/>
            </a:rPr>
            <a:t>Taxa de atividade: </a:t>
          </a:r>
          <a:r>
            <a:rPr lang="pt-PT" sz="800" b="0" i="0" baseline="0">
              <a:latin typeface="Arial" pitchFamily="34" charset="0"/>
              <a:ea typeface="+mn-ea"/>
              <a:cs typeface="Arial" pitchFamily="34" charset="0"/>
            </a:rPr>
            <a:t>relação entre a população ativa e a população total com 15 e mais anos de idade.</a:t>
          </a:r>
        </a:p>
        <a:p>
          <a:pPr rtl="0"/>
          <a:endParaRPr lang="pt-PT" sz="800">
            <a:latin typeface="Arial" pitchFamily="34" charset="0"/>
            <a:ea typeface="+mn-ea"/>
            <a:cs typeface="Arial" pitchFamily="34" charset="0"/>
          </a:endParaRPr>
        </a:p>
        <a:p>
          <a:pPr rtl="0"/>
          <a:r>
            <a:rPr lang="pt-PT" sz="800" b="1" i="0" baseline="0">
              <a:latin typeface="Arial" pitchFamily="34" charset="0"/>
              <a:ea typeface="+mn-ea"/>
              <a:cs typeface="Arial" pitchFamily="34" charset="0"/>
            </a:rPr>
            <a:t>Taxa de emprego:</a:t>
          </a:r>
          <a:r>
            <a:rPr lang="pt-PT" sz="800" b="0" i="0" baseline="0">
              <a:latin typeface="Arial" pitchFamily="34" charset="0"/>
              <a:ea typeface="+mn-ea"/>
              <a:cs typeface="Arial" pitchFamily="34" charset="0"/>
            </a:rPr>
            <a:t> número de pessoas com emprego expresso em percentagem do total da população no mesmo grupo etário.</a:t>
          </a:r>
          <a:endParaRPr lang="pt-PT" sz="800">
            <a:latin typeface="Arial" pitchFamily="34" charset="0"/>
            <a:cs typeface="Arial" pitchFamily="34" charset="0"/>
          </a:endParaRPr>
        </a:p>
        <a:p>
          <a:pPr rtl="0" fontAlgn="base"/>
          <a:endParaRPr lang="pt-PT" sz="800" b="0" i="0" baseline="0">
            <a:latin typeface="Arial" pitchFamily="34" charset="0"/>
            <a:ea typeface="+mn-ea"/>
            <a:cs typeface="Arial" pitchFamily="34" charset="0"/>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xdr:txBody>
    </xdr:sp>
    <xdr:clientData/>
  </xdr:twoCellAnchor>
  <xdr:twoCellAnchor>
    <xdr:from>
      <xdr:col>1</xdr:col>
      <xdr:colOff>0</xdr:colOff>
      <xdr:row>0</xdr:row>
      <xdr:rowOff>0</xdr:rowOff>
    </xdr:from>
    <xdr:to>
      <xdr:col>3</xdr:col>
      <xdr:colOff>240573</xdr:colOff>
      <xdr:row>1</xdr:row>
      <xdr:rowOff>8550</xdr:rowOff>
    </xdr:to>
    <xdr:grpSp>
      <xdr:nvGrpSpPr>
        <xdr:cNvPr id="8" name="Grupo 7"/>
        <xdr:cNvGrpSpPr/>
      </xdr:nvGrpSpPr>
      <xdr:grpSpPr>
        <a:xfrm>
          <a:off x="66675" y="0"/>
          <a:ext cx="612048" cy="180000"/>
          <a:chOff x="4797152" y="7020272"/>
          <a:chExt cx="612048" cy="180000"/>
        </a:xfrm>
      </xdr:grpSpPr>
      <xdr:sp macro="" textlink="">
        <xdr:nvSpPr>
          <xdr:cNvPr id="9" name="Rectângulo 8"/>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0" name="Rectângulo 9"/>
          <xdr:cNvSpPr/>
        </xdr:nvSpPr>
        <xdr:spPr>
          <a:xfrm>
            <a:off x="5013176" y="7020272"/>
            <a:ext cx="180000" cy="180000"/>
          </a:xfrm>
          <a:prstGeom prst="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1" name="Rectângulo 10"/>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12</xdr:col>
      <xdr:colOff>419100</xdr:colOff>
      <xdr:row>0</xdr:row>
      <xdr:rowOff>0</xdr:rowOff>
    </xdr:from>
    <xdr:to>
      <xdr:col>14</xdr:col>
      <xdr:colOff>21498</xdr:colOff>
      <xdr:row>1</xdr:row>
      <xdr:rowOff>8550</xdr:rowOff>
    </xdr:to>
    <xdr:grpSp>
      <xdr:nvGrpSpPr>
        <xdr:cNvPr id="2" name="Grupo 1"/>
        <xdr:cNvGrpSpPr/>
      </xdr:nvGrpSpPr>
      <xdr:grpSpPr>
        <a:xfrm>
          <a:off x="6105525" y="0"/>
          <a:ext cx="583473" cy="180000"/>
          <a:chOff x="4797152" y="7020272"/>
          <a:chExt cx="612048" cy="180000"/>
        </a:xfrm>
      </xdr:grpSpPr>
      <xdr:sp macro="" textlink="">
        <xdr:nvSpPr>
          <xdr:cNvPr id="3" name="Rectângulo 2"/>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364398</xdr:colOff>
      <xdr:row>1</xdr:row>
      <xdr:rowOff>8550</xdr:rowOff>
    </xdr:to>
    <xdr:grpSp>
      <xdr:nvGrpSpPr>
        <xdr:cNvPr id="2" name="Grupo 1"/>
        <xdr:cNvGrpSpPr/>
      </xdr:nvGrpSpPr>
      <xdr:grpSpPr>
        <a:xfrm>
          <a:off x="66675" y="0"/>
          <a:ext cx="602523" cy="180000"/>
          <a:chOff x="4797152" y="7020272"/>
          <a:chExt cx="612048" cy="180000"/>
        </a:xfrm>
      </xdr:grpSpPr>
      <xdr:sp macro="" textlink="">
        <xdr:nvSpPr>
          <xdr:cNvPr id="3" name="Rectângulo 2"/>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12</xdr:col>
      <xdr:colOff>238125</xdr:colOff>
      <xdr:row>0</xdr:row>
      <xdr:rowOff>0</xdr:rowOff>
    </xdr:from>
    <xdr:to>
      <xdr:col>14</xdr:col>
      <xdr:colOff>11973</xdr:colOff>
      <xdr:row>1</xdr:row>
      <xdr:rowOff>8550</xdr:rowOff>
    </xdr:to>
    <xdr:grpSp>
      <xdr:nvGrpSpPr>
        <xdr:cNvPr id="2" name="Grupo 1"/>
        <xdr:cNvGrpSpPr/>
      </xdr:nvGrpSpPr>
      <xdr:grpSpPr>
        <a:xfrm>
          <a:off x="6057900" y="0"/>
          <a:ext cx="612048" cy="180000"/>
          <a:chOff x="4797152" y="7020272"/>
          <a:chExt cx="612048" cy="180000"/>
        </a:xfrm>
      </xdr:grpSpPr>
      <xdr:sp macro="" textlink="">
        <xdr:nvSpPr>
          <xdr:cNvPr id="3" name="Rectângulo 2"/>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12</xdr:col>
      <xdr:colOff>238125</xdr:colOff>
      <xdr:row>0</xdr:row>
      <xdr:rowOff>0</xdr:rowOff>
    </xdr:from>
    <xdr:to>
      <xdr:col>14</xdr:col>
      <xdr:colOff>11973</xdr:colOff>
      <xdr:row>1</xdr:row>
      <xdr:rowOff>8550</xdr:rowOff>
    </xdr:to>
    <xdr:grpSp>
      <xdr:nvGrpSpPr>
        <xdr:cNvPr id="6" name="Grupo 5"/>
        <xdr:cNvGrpSpPr/>
      </xdr:nvGrpSpPr>
      <xdr:grpSpPr>
        <a:xfrm>
          <a:off x="6057900" y="0"/>
          <a:ext cx="612048" cy="180000"/>
          <a:chOff x="4797152" y="7020272"/>
          <a:chExt cx="612048" cy="180000"/>
        </a:xfrm>
      </xdr:grpSpPr>
      <xdr:sp macro="" textlink="">
        <xdr:nvSpPr>
          <xdr:cNvPr id="7" name="Rectângulo 6"/>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8" name="Rectângulo 7"/>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9" name="Rectângulo 8"/>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0</xdr:colOff>
      <xdr:row>0</xdr:row>
      <xdr:rowOff>4737</xdr:rowOff>
    </xdr:from>
    <xdr:to>
      <xdr:col>3</xdr:col>
      <xdr:colOff>364398</xdr:colOff>
      <xdr:row>1</xdr:row>
      <xdr:rowOff>13287</xdr:rowOff>
    </xdr:to>
    <xdr:grpSp>
      <xdr:nvGrpSpPr>
        <xdr:cNvPr id="2" name="Grupo 1"/>
        <xdr:cNvGrpSpPr/>
      </xdr:nvGrpSpPr>
      <xdr:grpSpPr>
        <a:xfrm>
          <a:off x="66675" y="4737"/>
          <a:ext cx="602523" cy="180000"/>
          <a:chOff x="4797152" y="7020272"/>
          <a:chExt cx="612048" cy="180000"/>
        </a:xfrm>
      </xdr:grpSpPr>
      <xdr:sp macro="" textlink="">
        <xdr:nvSpPr>
          <xdr:cNvPr id="3" name="Rectângulo 2"/>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3</xdr:col>
      <xdr:colOff>38100</xdr:colOff>
      <xdr:row>19</xdr:row>
      <xdr:rowOff>9524</xdr:rowOff>
    </xdr:from>
    <xdr:to>
      <xdr:col>7</xdr:col>
      <xdr:colOff>328425</xdr:colOff>
      <xdr:row>31</xdr:row>
      <xdr:rowOff>112124</xdr:rowOff>
    </xdr:to>
    <xdr:graphicFrame macro="">
      <xdr:nvGraphicFramePr>
        <xdr:cNvPr id="6"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133349</xdr:colOff>
      <xdr:row>19</xdr:row>
      <xdr:rowOff>19050</xdr:rowOff>
    </xdr:from>
    <xdr:to>
      <xdr:col>16</xdr:col>
      <xdr:colOff>261749</xdr:colOff>
      <xdr:row>31</xdr:row>
      <xdr:rowOff>121650</xdr:rowOff>
    </xdr:to>
    <xdr:graphicFrame macro="">
      <xdr:nvGraphicFramePr>
        <xdr:cNvPr id="7"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19050</xdr:colOff>
      <xdr:row>44</xdr:row>
      <xdr:rowOff>9524</xdr:rowOff>
    </xdr:from>
    <xdr:to>
      <xdr:col>7</xdr:col>
      <xdr:colOff>309375</xdr:colOff>
      <xdr:row>56</xdr:row>
      <xdr:rowOff>112124</xdr:rowOff>
    </xdr:to>
    <xdr:graphicFrame macro="">
      <xdr:nvGraphicFramePr>
        <xdr:cNvPr id="10"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128586</xdr:colOff>
      <xdr:row>44</xdr:row>
      <xdr:rowOff>14287</xdr:rowOff>
    </xdr:from>
    <xdr:to>
      <xdr:col>16</xdr:col>
      <xdr:colOff>256986</xdr:colOff>
      <xdr:row>56</xdr:row>
      <xdr:rowOff>116887</xdr:rowOff>
    </xdr:to>
    <xdr:graphicFrame macro="">
      <xdr:nvGraphicFramePr>
        <xdr:cNvPr id="11"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8.xml><?xml version="1.0" encoding="utf-8"?>
<c:userShapes xmlns:c="http://schemas.openxmlformats.org/drawingml/2006/chart">
  <cdr:relSizeAnchor xmlns:cdr="http://schemas.openxmlformats.org/drawingml/2006/chartDrawing">
    <cdr:from>
      <cdr:x>0.01643</cdr:x>
      <cdr:y>0.92604</cdr:y>
    </cdr:from>
    <cdr:to>
      <cdr:x>0.98503</cdr:x>
      <cdr:y>0.98554</cdr:y>
    </cdr:to>
    <cdr:sp macro="" textlink="">
      <cdr:nvSpPr>
        <cdr:cNvPr id="1892353" name="Text Box 1"/>
        <cdr:cNvSpPr txBox="1">
          <a:spLocks xmlns:a="http://schemas.openxmlformats.org/drawingml/2006/main" noChangeArrowheads="1"/>
        </cdr:cNvSpPr>
      </cdr:nvSpPr>
      <cdr:spPr bwMode="auto">
        <a:xfrm xmlns:a="http://schemas.openxmlformats.org/drawingml/2006/main">
          <a:off x="49684" y="2000250"/>
          <a:ext cx="2929047" cy="128515"/>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II/MTSSS. </a:t>
          </a:r>
        </a:p>
      </cdr:txBody>
    </cdr:sp>
  </cdr:relSizeAnchor>
</c:userShapes>
</file>

<file path=xl/drawings/drawing9.xml><?xml version="1.0" encoding="utf-8"?>
<c:userShapes xmlns:c="http://schemas.openxmlformats.org/drawingml/2006/chart">
  <cdr:relSizeAnchor xmlns:cdr="http://schemas.openxmlformats.org/drawingml/2006/chartDrawing">
    <cdr:from>
      <cdr:x>0.01643</cdr:x>
      <cdr:y>0.92604</cdr:y>
    </cdr:from>
    <cdr:to>
      <cdr:x>0.98503</cdr:x>
      <cdr:y>0.98554</cdr:y>
    </cdr:to>
    <cdr:sp macro="" textlink="">
      <cdr:nvSpPr>
        <cdr:cNvPr id="1892353" name="Text Box 1"/>
        <cdr:cNvSpPr txBox="1">
          <a:spLocks xmlns:a="http://schemas.openxmlformats.org/drawingml/2006/main" noChangeArrowheads="1"/>
        </cdr:cNvSpPr>
      </cdr:nvSpPr>
      <cdr:spPr bwMode="auto">
        <a:xfrm xmlns:a="http://schemas.openxmlformats.org/drawingml/2006/main">
          <a:off x="49684" y="2000250"/>
          <a:ext cx="2929047" cy="128516"/>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II/MTSSS. </a:t>
          </a: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C:\3_dados\ine\ipc\dashboard-table-scroll_IPC_com%20tota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shboard"/>
      <sheetName val="Data"/>
      <sheetName val="Calculation"/>
      <sheetName val="links"/>
      <sheetName val="Folha2"/>
    </sheetNames>
    <sheetDataSet>
      <sheetData sheetId="0" refreshError="1"/>
      <sheetData sheetId="1" refreshError="1"/>
      <sheetData sheetId="2">
        <row r="7">
          <cell r="E7">
            <v>4</v>
          </cell>
        </row>
      </sheetData>
      <sheetData sheetId="3" refreshError="1"/>
      <sheetData sheetId="4" refreshError="1"/>
    </sheetDataSet>
  </externalBook>
</externalLink>
</file>

<file path=xl/theme/_rels/theme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Viagem">
  <a:themeElements>
    <a:clrScheme name="Pag14">
      <a:dk1>
        <a:sysClr val="windowText" lastClr="000000"/>
      </a:dk1>
      <a:lt1>
        <a:sysClr val="window" lastClr="FFFFFF"/>
      </a:lt1>
      <a:dk2>
        <a:srgbClr val="1F497D"/>
      </a:dk2>
      <a:lt2>
        <a:srgbClr val="EEECE1"/>
      </a:lt2>
      <a:accent1>
        <a:srgbClr val="00599D"/>
      </a:accent1>
      <a:accent2>
        <a:srgbClr val="FF9900"/>
      </a:accent2>
      <a:accent3>
        <a:srgbClr val="669900"/>
      </a:accent3>
      <a:accent4>
        <a:srgbClr val="008080"/>
      </a:accent4>
      <a:accent5>
        <a:srgbClr val="D3EEFF"/>
      </a:accent5>
      <a:accent6>
        <a:srgbClr val="EBF7FF"/>
      </a:accent6>
      <a:hlink>
        <a:srgbClr val="1F497D"/>
      </a:hlink>
      <a:folHlink>
        <a:srgbClr val="0984AE"/>
      </a:folHlink>
    </a:clrScheme>
    <a:fontScheme name="Viagem">
      <a:majorFont>
        <a:latin typeface="Franklin Gothic Medium"/>
        <a:ea typeface=""/>
        <a:cs typeface=""/>
        <a:font script="Jpan" typeface="HG創英角ｺﾞｼｯｸUB"/>
        <a:font script="Hang" typeface="돋움"/>
        <a:font script="Hans" typeface="隶书"/>
        <a:font script="Hant" typeface="微軟正黑體"/>
        <a:font script="Arab" typeface="Tahoma"/>
        <a:font script="Hebr" typeface="Aharoni"/>
        <a:font script="Thai" typeface="Lily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ajorFont>
      <a:minorFont>
        <a:latin typeface="Franklin Gothic Book"/>
        <a:ea typeface=""/>
        <a:cs typeface=""/>
        <a:font script="Jpan" typeface="HGｺﾞｼｯｸE"/>
        <a:font script="Hang" typeface="돋움"/>
        <a:font script="Hans" typeface="华文楷体"/>
        <a:font script="Hant" typeface="微軟正黑體"/>
        <a:font script="Arab" typeface="Tahoma"/>
        <a:font script="Hebr" typeface="Aharoni"/>
        <a:font script="Thai" typeface="Lily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minorFont>
    </a:fontScheme>
    <a:fmtScheme name="Viagem">
      <a:fillStyleLst>
        <a:solidFill>
          <a:schemeClr val="phClr"/>
        </a:solidFill>
        <a:gradFill rotWithShape="1">
          <a:gsLst>
            <a:gs pos="0">
              <a:schemeClr val="phClr">
                <a:tint val="30000"/>
                <a:satMod val="250000"/>
              </a:schemeClr>
            </a:gs>
            <a:gs pos="72000">
              <a:schemeClr val="phClr">
                <a:tint val="75000"/>
                <a:satMod val="210000"/>
              </a:schemeClr>
            </a:gs>
            <a:gs pos="100000">
              <a:schemeClr val="phClr">
                <a:tint val="85000"/>
                <a:satMod val="210000"/>
              </a:schemeClr>
            </a:gs>
          </a:gsLst>
          <a:lin ang="5400000" scaled="1"/>
        </a:gradFill>
        <a:gradFill rotWithShape="1">
          <a:gsLst>
            <a:gs pos="0">
              <a:schemeClr val="phClr">
                <a:tint val="75000"/>
                <a:shade val="85000"/>
                <a:satMod val="230000"/>
              </a:schemeClr>
            </a:gs>
            <a:gs pos="25000">
              <a:schemeClr val="phClr">
                <a:tint val="90000"/>
                <a:shade val="70000"/>
                <a:satMod val="220000"/>
              </a:schemeClr>
            </a:gs>
            <a:gs pos="50000">
              <a:schemeClr val="phClr">
                <a:tint val="90000"/>
                <a:shade val="58000"/>
                <a:satMod val="225000"/>
              </a:schemeClr>
            </a:gs>
            <a:gs pos="65000">
              <a:schemeClr val="phClr">
                <a:tint val="90000"/>
                <a:shade val="58000"/>
                <a:satMod val="225000"/>
              </a:schemeClr>
            </a:gs>
            <a:gs pos="80000">
              <a:schemeClr val="phClr">
                <a:tint val="90000"/>
                <a:shade val="69000"/>
                <a:satMod val="220000"/>
              </a:schemeClr>
            </a:gs>
            <a:gs pos="100000">
              <a:schemeClr val="phClr">
                <a:tint val="77000"/>
                <a:shade val="80000"/>
                <a:satMod val="230000"/>
              </a:schemeClr>
            </a:gs>
          </a:gsLst>
          <a:lin ang="5400000" scaled="1"/>
        </a:gradFill>
      </a:fillStyleLst>
      <a:lnStyleLst>
        <a:ln w="10000" cap="flat" cmpd="sng" algn="ctr">
          <a:solidFill>
            <a:schemeClr val="ph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76200" dist="50800" dir="5400000" rotWithShape="0">
              <a:srgbClr val="4E3B30">
                <a:alpha val="60000"/>
              </a:srgbClr>
            </a:outerShdw>
          </a:effectLst>
        </a:effectStyle>
        <a:effectStyle>
          <a:effectLst>
            <a:outerShdw blurRad="76200" dist="50800" dir="5400000" rotWithShape="0">
              <a:srgbClr val="4E3B30">
                <a:alpha val="60000"/>
              </a:srgbClr>
            </a:outerShdw>
          </a:effectLst>
          <a:scene3d>
            <a:camera prst="orthographicFront">
              <a:rot lat="0" lon="0" rev="0"/>
            </a:camera>
            <a:lightRig rig="threePt" dir="tl">
              <a:rot lat="0" lon="0" rev="0"/>
            </a:lightRig>
          </a:scene3d>
          <a:sp3d prstMaterial="metal">
            <a:bevelT w="10000" h="10000"/>
          </a:sp3d>
        </a:effectStyle>
        <a:effectStyle>
          <a:effectLst>
            <a:outerShdw blurRad="76200" dist="50800" dir="5400000" rotWithShape="0">
              <a:srgbClr val="4E3B30">
                <a:alpha val="60000"/>
              </a:srgbClr>
            </a:outerShdw>
          </a:effectLst>
          <a:scene3d>
            <a:camera prst="obliqueTopLeft" fov="600000">
              <a:rot lat="0" lon="0" rev="0"/>
            </a:camera>
            <a:lightRig rig="balanced" dir="t">
              <a:rot lat="0" lon="0" rev="19200000"/>
            </a:lightRig>
          </a:scene3d>
          <a:sp3d contourW="12700" prstMaterial="matte">
            <a:bevelT w="60000" h="50800"/>
            <a:contourClr>
              <a:schemeClr val="phClr">
                <a:shade val="60000"/>
                <a:satMod val="110000"/>
              </a:schemeClr>
            </a:contourClr>
          </a:sp3d>
        </a:effectStyle>
      </a:effectStyleLst>
      <a:bgFillStyleLst>
        <a:solidFill>
          <a:schemeClr val="phClr"/>
        </a:solidFill>
        <a:blipFill>
          <a:blip xmlns:r="http://schemas.openxmlformats.org/officeDocument/2006/relationships" r:embed="rId1">
            <a:duotone>
              <a:schemeClr val="phClr">
                <a:shade val="90000"/>
                <a:satMod val="150000"/>
              </a:schemeClr>
              <a:schemeClr val="phClr">
                <a:tint val="88000"/>
                <a:satMod val="105000"/>
              </a:schemeClr>
            </a:duotone>
          </a:blip>
          <a:tile tx="0" ty="0" sx="95000" sy="95000" flip="none" algn="t"/>
        </a:blipFill>
        <a:blipFill>
          <a:blip xmlns:r="http://schemas.openxmlformats.org/officeDocument/2006/relationships" r:embed="rId2">
            <a:duotone>
              <a:schemeClr val="phClr">
                <a:shade val="30000"/>
                <a:satMod val="455000"/>
              </a:schemeClr>
              <a:schemeClr val="phClr">
                <a:tint val="95000"/>
                <a:satMod val="120000"/>
              </a:schemeClr>
            </a:duotone>
          </a:blip>
          <a:stretch>
            <a:fillRect/>
          </a:stretch>
        </a:blip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6.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7.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8.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9.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0.bin"/></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19.xml"/><Relationship Id="rId2" Type="http://schemas.openxmlformats.org/officeDocument/2006/relationships/printerSettings" Target="../printerSettings/printerSettings21.bin"/><Relationship Id="rId1" Type="http://schemas.openxmlformats.org/officeDocument/2006/relationships/hyperlink" Target="http://www.gep.msess.gov.pt/estatistica/acidentes/index.php" TargetMode="Externa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0.xml"/><Relationship Id="rId1" Type="http://schemas.openxmlformats.org/officeDocument/2006/relationships/printerSettings" Target="../printerSettings/printerSettings22.bin"/><Relationship Id="rId4" Type="http://schemas.openxmlformats.org/officeDocument/2006/relationships/ctrlProp" Target="../ctrlProps/ctrlProp1.xml"/></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3.bin"/></Relationships>
</file>

<file path=xl/worksheets/_rels/sheet18.xml.rels><?xml version="1.0" encoding="UTF-8" standalone="yes"?>
<Relationships xmlns="http://schemas.openxmlformats.org/package/2006/relationships"><Relationship Id="rId3" Type="http://schemas.openxmlformats.org/officeDocument/2006/relationships/drawing" Target="../drawings/drawing26.xml"/><Relationship Id="rId2" Type="http://schemas.openxmlformats.org/officeDocument/2006/relationships/printerSettings" Target="../printerSettings/printerSettings24.bin"/><Relationship Id="rId1" Type="http://schemas.openxmlformats.org/officeDocument/2006/relationships/hyperlink" Target="https://www.ine.pt/" TargetMode="Externa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25.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5" Type="http://schemas.openxmlformats.org/officeDocument/2006/relationships/drawing" Target="../drawings/drawing2.xml"/><Relationship Id="rId4" Type="http://schemas.openxmlformats.org/officeDocument/2006/relationships/printerSettings" Target="../printerSettings/printerSettings5.bin"/></Relationships>
</file>

<file path=xl/worksheets/_rels/sheet20.xml.rels><?xml version="1.0" encoding="UTF-8" standalone="yes"?>
<Relationships xmlns="http://schemas.openxmlformats.org/package/2006/relationships"><Relationship Id="rId3" Type="http://schemas.openxmlformats.org/officeDocument/2006/relationships/printerSettings" Target="../printerSettings/printerSettings28.bin"/><Relationship Id="rId2" Type="http://schemas.openxmlformats.org/officeDocument/2006/relationships/printerSettings" Target="../printerSettings/printerSettings27.bin"/><Relationship Id="rId1" Type="http://schemas.openxmlformats.org/officeDocument/2006/relationships/printerSettings" Target="../printerSettings/printerSettings26.bin"/><Relationship Id="rId5" Type="http://schemas.openxmlformats.org/officeDocument/2006/relationships/drawing" Target="../drawings/drawing33.xml"/><Relationship Id="rId4" Type="http://schemas.openxmlformats.org/officeDocument/2006/relationships/printerSettings" Target="../printerSettings/printerSettings29.bin"/></Relationships>
</file>

<file path=xl/worksheets/_rels/sheet21.xml.rels><?xml version="1.0" encoding="UTF-8" standalone="yes"?>
<Relationships xmlns="http://schemas.openxmlformats.org/package/2006/relationships"><Relationship Id="rId3" Type="http://schemas.openxmlformats.org/officeDocument/2006/relationships/printerSettings" Target="../printerSettings/printerSettings32.bin"/><Relationship Id="rId2" Type="http://schemas.openxmlformats.org/officeDocument/2006/relationships/printerSettings" Target="../printerSettings/printerSettings31.bin"/><Relationship Id="rId1" Type="http://schemas.openxmlformats.org/officeDocument/2006/relationships/printerSettings" Target="../printerSettings/printerSettings30.bin"/><Relationship Id="rId5" Type="http://schemas.openxmlformats.org/officeDocument/2006/relationships/drawing" Target="../drawings/drawing34.xml"/><Relationship Id="rId4" Type="http://schemas.openxmlformats.org/officeDocument/2006/relationships/printerSettings" Target="../printerSettings/printerSettings33.bin"/></Relationships>
</file>

<file path=xl/worksheets/_rels/sheet22.xml.rels><?xml version="1.0" encoding="UTF-8" standalone="yes"?>
<Relationships xmlns="http://schemas.openxmlformats.org/package/2006/relationships"><Relationship Id="rId3" Type="http://schemas.openxmlformats.org/officeDocument/2006/relationships/printerSettings" Target="../printerSettings/printerSettings36.bin"/><Relationship Id="rId7" Type="http://schemas.openxmlformats.org/officeDocument/2006/relationships/printerSettings" Target="../printerSettings/printerSettings37.bin"/><Relationship Id="rId2" Type="http://schemas.openxmlformats.org/officeDocument/2006/relationships/printerSettings" Target="../printerSettings/printerSettings35.bin"/><Relationship Id="rId1" Type="http://schemas.openxmlformats.org/officeDocument/2006/relationships/printerSettings" Target="../printerSettings/printerSettings34.bin"/><Relationship Id="rId6" Type="http://schemas.openxmlformats.org/officeDocument/2006/relationships/hyperlink" Target="http://www.gep.msess.gov.pt/" TargetMode="External"/><Relationship Id="rId5" Type="http://schemas.openxmlformats.org/officeDocument/2006/relationships/hyperlink" Target="mailto:gep.dados@gep.mtsss.pt" TargetMode="External"/><Relationship Id="rId4" Type="http://schemas.openxmlformats.org/officeDocument/2006/relationships/hyperlink" Target="http://www.gep.msess.gov.pt/"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 Id="rId5" Type="http://schemas.openxmlformats.org/officeDocument/2006/relationships/drawing" Target="../drawings/drawing3.xml"/><Relationship Id="rId4" Type="http://schemas.openxmlformats.org/officeDocument/2006/relationships/printerSettings" Target="../printerSettings/printerSettings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1.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2.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1">
    <tabColor theme="9"/>
    <pageSetUpPr fitToPage="1"/>
  </sheetPr>
  <dimension ref="A1:L60"/>
  <sheetViews>
    <sheetView tabSelected="1" showRuler="0" zoomScaleNormal="100" workbookViewId="0">
      <selection activeCell="A4" sqref="A4"/>
    </sheetView>
  </sheetViews>
  <sheetFormatPr defaultRowHeight="12.75" x14ac:dyDescent="0.2"/>
  <cols>
    <col min="1" max="1" width="1.42578125" style="136" customWidth="1"/>
    <col min="2" max="2" width="2.5703125" style="136" customWidth="1"/>
    <col min="3" max="3" width="16.28515625" style="136" customWidth="1"/>
    <col min="4" max="4" width="22.28515625" style="136" customWidth="1"/>
    <col min="5" max="5" width="2.5703125" style="272" customWidth="1"/>
    <col min="6" max="6" width="1" style="136" customWidth="1"/>
    <col min="7" max="7" width="14" style="136" customWidth="1"/>
    <col min="8" max="8" width="5.5703125" style="136" customWidth="1"/>
    <col min="9" max="9" width="4.140625" style="136" customWidth="1"/>
    <col min="10" max="10" width="34.5703125" style="136" customWidth="1"/>
    <col min="11" max="11" width="2.42578125" style="136" customWidth="1"/>
    <col min="12" max="12" width="1.42578125" style="136" customWidth="1"/>
    <col min="13" max="16384" width="9.140625" style="136"/>
  </cols>
  <sheetData>
    <row r="1" spans="1:12" ht="7.5" customHeight="1" x14ac:dyDescent="0.2">
      <c r="A1" s="286"/>
      <c r="B1" s="283"/>
      <c r="C1" s="283"/>
      <c r="D1" s="283"/>
      <c r="E1" s="815"/>
      <c r="F1" s="283"/>
      <c r="G1" s="283"/>
      <c r="H1" s="283"/>
      <c r="I1" s="283"/>
      <c r="J1" s="283"/>
      <c r="K1" s="283"/>
      <c r="L1" s="283"/>
    </row>
    <row r="2" spans="1:12" ht="17.25" customHeight="1" x14ac:dyDescent="0.2">
      <c r="A2" s="286"/>
      <c r="B2" s="264"/>
      <c r="C2" s="265"/>
      <c r="D2" s="265"/>
      <c r="E2" s="816"/>
      <c r="F2" s="265"/>
      <c r="G2" s="265"/>
      <c r="H2" s="265"/>
      <c r="I2" s="266"/>
      <c r="J2" s="267"/>
      <c r="K2" s="267"/>
      <c r="L2" s="286"/>
    </row>
    <row r="3" spans="1:12" x14ac:dyDescent="0.2">
      <c r="A3" s="286"/>
      <c r="B3" s="264"/>
      <c r="C3" s="265"/>
      <c r="D3" s="265"/>
      <c r="E3" s="816"/>
      <c r="F3" s="265"/>
      <c r="G3" s="265"/>
      <c r="H3" s="265"/>
      <c r="I3" s="266"/>
      <c r="J3" s="264"/>
      <c r="K3" s="267"/>
      <c r="L3" s="286"/>
    </row>
    <row r="4" spans="1:12" ht="33.75" customHeight="1" x14ac:dyDescent="0.2">
      <c r="A4" s="286"/>
      <c r="B4" s="264"/>
      <c r="C4" s="1475" t="s">
        <v>442</v>
      </c>
      <c r="D4" s="1475"/>
      <c r="E4" s="1475"/>
      <c r="F4" s="1475"/>
      <c r="G4" s="1039"/>
      <c r="H4" s="266"/>
      <c r="I4" s="266"/>
      <c r="J4" s="268" t="s">
        <v>35</v>
      </c>
      <c r="K4" s="264"/>
      <c r="L4" s="286"/>
    </row>
    <row r="5" spans="1:12" s="141" customFormat="1" ht="12.75" customHeight="1" x14ac:dyDescent="0.2">
      <c r="A5" s="288"/>
      <c r="B5" s="1477"/>
      <c r="C5" s="1477"/>
      <c r="D5" s="1477"/>
      <c r="E5" s="1477"/>
      <c r="F5" s="283"/>
      <c r="G5" s="269"/>
      <c r="H5" s="269"/>
      <c r="I5" s="269"/>
      <c r="J5" s="270"/>
      <c r="K5" s="271"/>
      <c r="L5" s="286"/>
    </row>
    <row r="6" spans="1:12" ht="12.75" customHeight="1" x14ac:dyDescent="0.2">
      <c r="A6" s="286"/>
      <c r="B6" s="286"/>
      <c r="C6" s="283"/>
      <c r="D6" s="283"/>
      <c r="E6" s="815"/>
      <c r="F6" s="283"/>
      <c r="G6" s="269"/>
      <c r="H6" s="269"/>
      <c r="I6" s="269"/>
      <c r="J6" s="270"/>
      <c r="K6" s="271"/>
      <c r="L6" s="286"/>
    </row>
    <row r="7" spans="1:12" ht="12.75" customHeight="1" x14ac:dyDescent="0.2">
      <c r="A7" s="286"/>
      <c r="B7" s="286"/>
      <c r="C7" s="283"/>
      <c r="D7" s="283"/>
      <c r="E7" s="815"/>
      <c r="F7" s="283"/>
      <c r="G7" s="269"/>
      <c r="H7" s="269"/>
      <c r="I7" s="282"/>
      <c r="J7" s="270"/>
      <c r="K7" s="271"/>
      <c r="L7" s="286"/>
    </row>
    <row r="8" spans="1:12" ht="12.75" customHeight="1" x14ac:dyDescent="0.2">
      <c r="A8" s="286"/>
      <c r="B8" s="286"/>
      <c r="C8" s="283"/>
      <c r="D8" s="283"/>
      <c r="E8" s="815"/>
      <c r="F8" s="283"/>
      <c r="G8" s="269"/>
      <c r="H8" s="269"/>
      <c r="I8" s="282"/>
      <c r="J8" s="270"/>
      <c r="K8" s="271"/>
      <c r="L8" s="286"/>
    </row>
    <row r="9" spans="1:12" ht="12.75" customHeight="1" x14ac:dyDescent="0.2">
      <c r="A9" s="286"/>
      <c r="B9" s="286"/>
      <c r="C9" s="283"/>
      <c r="D9" s="283"/>
      <c r="E9" s="815"/>
      <c r="F9" s="283"/>
      <c r="G9" s="269"/>
      <c r="H9" s="269"/>
      <c r="I9" s="282"/>
      <c r="J9" s="270"/>
      <c r="K9" s="271"/>
      <c r="L9" s="286"/>
    </row>
    <row r="10" spans="1:12" ht="12.75" customHeight="1" x14ac:dyDescent="0.2">
      <c r="A10" s="286"/>
      <c r="B10" s="286"/>
      <c r="C10" s="283"/>
      <c r="D10" s="283"/>
      <c r="E10" s="815"/>
      <c r="F10" s="283"/>
      <c r="G10" s="269"/>
      <c r="H10" s="269"/>
      <c r="I10" s="269"/>
      <c r="J10" s="270"/>
      <c r="K10" s="271"/>
      <c r="L10" s="286"/>
    </row>
    <row r="11" spans="1:12" ht="12.75" customHeight="1" x14ac:dyDescent="0.2">
      <c r="A11" s="286"/>
      <c r="B11" s="286"/>
      <c r="C11" s="283"/>
      <c r="D11" s="283"/>
      <c r="E11" s="815"/>
      <c r="F11" s="283"/>
      <c r="G11" s="269"/>
      <c r="H11" s="269"/>
      <c r="I11" s="269"/>
      <c r="J11" s="270"/>
      <c r="K11" s="271"/>
      <c r="L11" s="286"/>
    </row>
    <row r="12" spans="1:12" ht="12.75" customHeight="1" x14ac:dyDescent="0.2">
      <c r="A12" s="286"/>
      <c r="B12" s="286"/>
      <c r="C12" s="283"/>
      <c r="D12" s="283"/>
      <c r="E12" s="815"/>
      <c r="F12" s="283"/>
      <c r="G12" s="269"/>
      <c r="H12" s="269"/>
      <c r="I12" s="269"/>
      <c r="J12" s="270"/>
      <c r="K12" s="271"/>
      <c r="L12" s="286"/>
    </row>
    <row r="13" spans="1:12" x14ac:dyDescent="0.2">
      <c r="A13" s="286"/>
      <c r="B13" s="286"/>
      <c r="C13" s="283"/>
      <c r="D13" s="283"/>
      <c r="E13" s="815"/>
      <c r="F13" s="283"/>
      <c r="G13" s="269"/>
      <c r="H13" s="269"/>
      <c r="I13" s="269"/>
      <c r="J13" s="270"/>
      <c r="K13" s="271"/>
      <c r="L13" s="286"/>
    </row>
    <row r="14" spans="1:12" x14ac:dyDescent="0.2">
      <c r="A14" s="286"/>
      <c r="B14" s="303" t="s">
        <v>27</v>
      </c>
      <c r="C14" s="301"/>
      <c r="D14" s="301"/>
      <c r="E14" s="817"/>
      <c r="F14" s="283"/>
      <c r="G14" s="269"/>
      <c r="H14" s="269"/>
      <c r="I14" s="269"/>
      <c r="J14" s="270"/>
      <c r="K14" s="271"/>
      <c r="L14" s="286"/>
    </row>
    <row r="15" spans="1:12" ht="13.5" thickBot="1" x14ac:dyDescent="0.25">
      <c r="A15" s="286"/>
      <c r="B15" s="286"/>
      <c r="C15" s="283"/>
      <c r="D15" s="283"/>
      <c r="E15" s="815"/>
      <c r="F15" s="283"/>
      <c r="G15" s="269"/>
      <c r="H15" s="269"/>
      <c r="I15" s="269"/>
      <c r="J15" s="270"/>
      <c r="K15" s="271"/>
      <c r="L15" s="286"/>
    </row>
    <row r="16" spans="1:12" ht="13.5" thickBot="1" x14ac:dyDescent="0.25">
      <c r="A16" s="286"/>
      <c r="B16" s="308"/>
      <c r="C16" s="295" t="s">
        <v>21</v>
      </c>
      <c r="D16" s="295"/>
      <c r="E16" s="818">
        <v>3</v>
      </c>
      <c r="F16" s="283"/>
      <c r="G16" s="269"/>
      <c r="H16" s="269"/>
      <c r="I16" s="269"/>
      <c r="J16" s="270"/>
      <c r="K16" s="271"/>
      <c r="L16" s="286"/>
    </row>
    <row r="17" spans="1:12" ht="13.5" thickBot="1" x14ac:dyDescent="0.25">
      <c r="A17" s="286"/>
      <c r="B17" s="286"/>
      <c r="C17" s="302"/>
      <c r="D17" s="302"/>
      <c r="E17" s="819"/>
      <c r="F17" s="283"/>
      <c r="G17" s="269"/>
      <c r="H17" s="269"/>
      <c r="I17" s="269"/>
      <c r="J17" s="270"/>
      <c r="K17" s="271"/>
      <c r="L17" s="286"/>
    </row>
    <row r="18" spans="1:12" ht="13.5" thickBot="1" x14ac:dyDescent="0.25">
      <c r="A18" s="286"/>
      <c r="B18" s="308"/>
      <c r="C18" s="295" t="s">
        <v>33</v>
      </c>
      <c r="D18" s="295"/>
      <c r="E18" s="820">
        <v>4</v>
      </c>
      <c r="F18" s="283"/>
      <c r="G18" s="269"/>
      <c r="H18" s="269"/>
      <c r="I18" s="269"/>
      <c r="J18" s="270"/>
      <c r="K18" s="271"/>
      <c r="L18" s="286"/>
    </row>
    <row r="19" spans="1:12" ht="13.5" thickBot="1" x14ac:dyDescent="0.25">
      <c r="A19" s="286"/>
      <c r="B19" s="287"/>
      <c r="C19" s="293"/>
      <c r="D19" s="293"/>
      <c r="E19" s="821"/>
      <c r="F19" s="283"/>
      <c r="G19" s="269"/>
      <c r="H19" s="269"/>
      <c r="I19" s="269"/>
      <c r="J19" s="270"/>
      <c r="K19" s="271"/>
      <c r="L19" s="286"/>
    </row>
    <row r="20" spans="1:12" ht="13.5" customHeight="1" thickBot="1" x14ac:dyDescent="0.25">
      <c r="A20" s="286"/>
      <c r="B20" s="307"/>
      <c r="C20" s="1476" t="s">
        <v>32</v>
      </c>
      <c r="D20" s="1469"/>
      <c r="E20" s="820">
        <v>6</v>
      </c>
      <c r="F20" s="283"/>
      <c r="G20" s="269"/>
      <c r="H20" s="269"/>
      <c r="I20" s="269"/>
      <c r="J20" s="270"/>
      <c r="K20" s="271"/>
      <c r="L20" s="286"/>
    </row>
    <row r="21" spans="1:12" x14ac:dyDescent="0.2">
      <c r="A21" s="286"/>
      <c r="B21" s="299"/>
      <c r="C21" s="1466" t="s">
        <v>2</v>
      </c>
      <c r="D21" s="1466"/>
      <c r="E21" s="819">
        <v>6</v>
      </c>
      <c r="F21" s="283"/>
      <c r="G21" s="269"/>
      <c r="H21" s="269"/>
      <c r="I21" s="269"/>
      <c r="J21" s="270"/>
      <c r="K21" s="271"/>
      <c r="L21" s="286"/>
    </row>
    <row r="22" spans="1:12" x14ac:dyDescent="0.2">
      <c r="A22" s="286"/>
      <c r="B22" s="299"/>
      <c r="C22" s="1466" t="s">
        <v>13</v>
      </c>
      <c r="D22" s="1466"/>
      <c r="E22" s="819">
        <v>7</v>
      </c>
      <c r="F22" s="283"/>
      <c r="G22" s="269"/>
      <c r="H22" s="269"/>
      <c r="I22" s="269"/>
      <c r="J22" s="270"/>
      <c r="K22" s="271"/>
      <c r="L22" s="286"/>
    </row>
    <row r="23" spans="1:12" x14ac:dyDescent="0.2">
      <c r="A23" s="286"/>
      <c r="B23" s="299"/>
      <c r="C23" s="1466" t="s">
        <v>7</v>
      </c>
      <c r="D23" s="1466"/>
      <c r="E23" s="819">
        <v>8</v>
      </c>
      <c r="F23" s="283"/>
      <c r="G23" s="269"/>
      <c r="H23" s="269"/>
      <c r="I23" s="269"/>
      <c r="J23" s="270"/>
      <c r="K23" s="271"/>
      <c r="L23" s="286"/>
    </row>
    <row r="24" spans="1:12" x14ac:dyDescent="0.2">
      <c r="A24" s="286"/>
      <c r="B24" s="300"/>
      <c r="C24" s="1466" t="s">
        <v>411</v>
      </c>
      <c r="D24" s="1466"/>
      <c r="E24" s="819">
        <v>9</v>
      </c>
      <c r="F24" s="283"/>
      <c r="G24" s="273"/>
      <c r="H24" s="269"/>
      <c r="I24" s="269"/>
      <c r="J24" s="270"/>
      <c r="K24" s="271"/>
      <c r="L24" s="286"/>
    </row>
    <row r="25" spans="1:12" ht="22.5" customHeight="1" x14ac:dyDescent="0.2">
      <c r="A25" s="286"/>
      <c r="B25" s="289"/>
      <c r="C25" s="1464" t="s">
        <v>28</v>
      </c>
      <c r="D25" s="1464"/>
      <c r="E25" s="819">
        <v>10</v>
      </c>
      <c r="F25" s="283"/>
      <c r="G25" s="269"/>
      <c r="H25" s="269"/>
      <c r="I25" s="269"/>
      <c r="J25" s="270"/>
      <c r="K25" s="271"/>
      <c r="L25" s="286"/>
    </row>
    <row r="26" spans="1:12" x14ac:dyDescent="0.2">
      <c r="A26" s="286"/>
      <c r="B26" s="289"/>
      <c r="C26" s="1466" t="s">
        <v>25</v>
      </c>
      <c r="D26" s="1466"/>
      <c r="E26" s="819">
        <v>11</v>
      </c>
      <c r="F26" s="283"/>
      <c r="G26" s="269"/>
      <c r="H26" s="269"/>
      <c r="I26" s="269"/>
      <c r="J26" s="270"/>
      <c r="K26" s="271"/>
      <c r="L26" s="286"/>
    </row>
    <row r="27" spans="1:12" ht="12.75" customHeight="1" thickBot="1" x14ac:dyDescent="0.25">
      <c r="A27" s="286"/>
      <c r="B27" s="283"/>
      <c r="C27" s="291"/>
      <c r="D27" s="291"/>
      <c r="E27" s="819"/>
      <c r="F27" s="283"/>
      <c r="G27" s="269"/>
      <c r="H27" s="1470">
        <v>42675</v>
      </c>
      <c r="I27" s="1471"/>
      <c r="J27" s="1471"/>
      <c r="K27" s="273"/>
      <c r="L27" s="286"/>
    </row>
    <row r="28" spans="1:12" ht="13.5" customHeight="1" thickBot="1" x14ac:dyDescent="0.25">
      <c r="A28" s="286"/>
      <c r="B28" s="385"/>
      <c r="C28" s="1468" t="s">
        <v>12</v>
      </c>
      <c r="D28" s="1469"/>
      <c r="E28" s="820">
        <v>12</v>
      </c>
      <c r="F28" s="283"/>
      <c r="G28" s="269"/>
      <c r="H28" s="1471"/>
      <c r="I28" s="1471"/>
      <c r="J28" s="1471"/>
      <c r="K28" s="273"/>
      <c r="L28" s="286"/>
    </row>
    <row r="29" spans="1:12" ht="12.75" hidden="1" customHeight="1" x14ac:dyDescent="0.2">
      <c r="A29" s="286"/>
      <c r="B29" s="284"/>
      <c r="C29" s="1466" t="s">
        <v>45</v>
      </c>
      <c r="D29" s="1466"/>
      <c r="E29" s="819">
        <v>12</v>
      </c>
      <c r="F29" s="283"/>
      <c r="G29" s="269"/>
      <c r="H29" s="1471"/>
      <c r="I29" s="1471"/>
      <c r="J29" s="1471"/>
      <c r="K29" s="273"/>
      <c r="L29" s="286"/>
    </row>
    <row r="30" spans="1:12" ht="22.5" customHeight="1" x14ac:dyDescent="0.2">
      <c r="A30" s="286"/>
      <c r="B30" s="284"/>
      <c r="C30" s="1467" t="s">
        <v>414</v>
      </c>
      <c r="D30" s="1467"/>
      <c r="E30" s="819">
        <v>12</v>
      </c>
      <c r="F30" s="283"/>
      <c r="G30" s="269"/>
      <c r="H30" s="1471"/>
      <c r="I30" s="1471"/>
      <c r="J30" s="1471"/>
      <c r="K30" s="273"/>
      <c r="L30" s="286"/>
    </row>
    <row r="31" spans="1:12" ht="12.75" customHeight="1" thickBot="1" x14ac:dyDescent="0.25">
      <c r="A31" s="286"/>
      <c r="B31" s="289"/>
      <c r="C31" s="298"/>
      <c r="D31" s="298"/>
      <c r="E31" s="821"/>
      <c r="F31" s="283"/>
      <c r="G31" s="269"/>
      <c r="H31" s="1471"/>
      <c r="I31" s="1471"/>
      <c r="J31" s="1471"/>
      <c r="K31" s="273"/>
      <c r="L31" s="286"/>
    </row>
    <row r="32" spans="1:12" ht="13.5" customHeight="1" thickBot="1" x14ac:dyDescent="0.25">
      <c r="A32" s="286"/>
      <c r="B32" s="306"/>
      <c r="C32" s="292" t="s">
        <v>11</v>
      </c>
      <c r="D32" s="292"/>
      <c r="E32" s="820">
        <v>13</v>
      </c>
      <c r="F32" s="283"/>
      <c r="G32" s="269"/>
      <c r="H32" s="1471"/>
      <c r="I32" s="1471"/>
      <c r="J32" s="1471"/>
      <c r="K32" s="273"/>
      <c r="L32" s="286"/>
    </row>
    <row r="33" spans="1:12" ht="12.75" customHeight="1" x14ac:dyDescent="0.2">
      <c r="A33" s="286"/>
      <c r="B33" s="284"/>
      <c r="C33" s="1472" t="s">
        <v>18</v>
      </c>
      <c r="D33" s="1472"/>
      <c r="E33" s="819">
        <v>13</v>
      </c>
      <c r="F33" s="283"/>
      <c r="G33" s="269"/>
      <c r="H33" s="1471"/>
      <c r="I33" s="1471"/>
      <c r="J33" s="1471"/>
      <c r="K33" s="273"/>
      <c r="L33" s="286"/>
    </row>
    <row r="34" spans="1:12" ht="12.75" customHeight="1" x14ac:dyDescent="0.2">
      <c r="A34" s="286"/>
      <c r="B34" s="284"/>
      <c r="C34" s="1465" t="s">
        <v>8</v>
      </c>
      <c r="D34" s="1465"/>
      <c r="E34" s="819">
        <v>14</v>
      </c>
      <c r="F34" s="283"/>
      <c r="G34" s="269"/>
      <c r="H34" s="274"/>
      <c r="I34" s="274"/>
      <c r="J34" s="274"/>
      <c r="K34" s="273"/>
      <c r="L34" s="286"/>
    </row>
    <row r="35" spans="1:12" ht="12.75" customHeight="1" x14ac:dyDescent="0.2">
      <c r="A35" s="286"/>
      <c r="B35" s="284"/>
      <c r="C35" s="1465" t="s">
        <v>26</v>
      </c>
      <c r="D35" s="1465"/>
      <c r="E35" s="819">
        <v>14</v>
      </c>
      <c r="F35" s="283"/>
      <c r="G35" s="269"/>
      <c r="H35" s="274"/>
      <c r="I35" s="274"/>
      <c r="J35" s="274"/>
      <c r="K35" s="273"/>
      <c r="L35" s="286"/>
    </row>
    <row r="36" spans="1:12" ht="12.75" customHeight="1" x14ac:dyDescent="0.2">
      <c r="A36" s="286"/>
      <c r="B36" s="284"/>
      <c r="C36" s="1465" t="s">
        <v>6</v>
      </c>
      <c r="D36" s="1465"/>
      <c r="E36" s="819">
        <v>15</v>
      </c>
      <c r="F36" s="283"/>
      <c r="G36" s="269"/>
      <c r="H36" s="274"/>
      <c r="I36" s="274"/>
      <c r="J36" s="274"/>
      <c r="K36" s="273"/>
      <c r="L36" s="286"/>
    </row>
    <row r="37" spans="1:12" ht="12.75" customHeight="1" x14ac:dyDescent="0.2">
      <c r="A37" s="286"/>
      <c r="B37" s="284"/>
      <c r="C37" s="1472" t="s">
        <v>49</v>
      </c>
      <c r="D37" s="1472"/>
      <c r="E37" s="819">
        <v>16</v>
      </c>
      <c r="F37" s="283"/>
      <c r="G37" s="269"/>
      <c r="H37" s="274"/>
      <c r="I37" s="274"/>
      <c r="J37" s="274"/>
      <c r="K37" s="273"/>
      <c r="L37" s="286"/>
    </row>
    <row r="38" spans="1:12" ht="12.75" customHeight="1" x14ac:dyDescent="0.2">
      <c r="A38" s="286"/>
      <c r="B38" s="290"/>
      <c r="C38" s="1465" t="s">
        <v>14</v>
      </c>
      <c r="D38" s="1465"/>
      <c r="E38" s="819">
        <v>16</v>
      </c>
      <c r="F38" s="283"/>
      <c r="G38" s="269"/>
      <c r="H38" s="269"/>
      <c r="I38" s="269"/>
      <c r="J38" s="270"/>
      <c r="K38" s="271"/>
      <c r="L38" s="286"/>
    </row>
    <row r="39" spans="1:12" ht="12.75" customHeight="1" x14ac:dyDescent="0.2">
      <c r="A39" s="286"/>
      <c r="B39" s="284"/>
      <c r="C39" s="1466" t="s">
        <v>31</v>
      </c>
      <c r="D39" s="1466"/>
      <c r="E39" s="819">
        <v>17</v>
      </c>
      <c r="F39" s="283"/>
      <c r="G39" s="269"/>
      <c r="H39" s="269"/>
      <c r="I39" s="269"/>
      <c r="J39" s="275"/>
      <c r="K39" s="275"/>
      <c r="L39" s="286"/>
    </row>
    <row r="40" spans="1:12" ht="13.5" thickBot="1" x14ac:dyDescent="0.25">
      <c r="A40" s="286"/>
      <c r="B40" s="286"/>
      <c r="C40" s="283"/>
      <c r="D40" s="283"/>
      <c r="E40" s="821"/>
      <c r="F40" s="283"/>
      <c r="G40" s="269"/>
      <c r="H40" s="269"/>
      <c r="I40" s="269"/>
      <c r="J40" s="275"/>
      <c r="K40" s="275"/>
      <c r="L40" s="286"/>
    </row>
    <row r="41" spans="1:12" ht="13.5" customHeight="1" thickBot="1" x14ac:dyDescent="0.25">
      <c r="A41" s="286"/>
      <c r="B41" s="369"/>
      <c r="C41" s="1473" t="s">
        <v>29</v>
      </c>
      <c r="D41" s="1469"/>
      <c r="E41" s="820">
        <v>18</v>
      </c>
      <c r="F41" s="283"/>
      <c r="G41" s="269"/>
      <c r="H41" s="269"/>
      <c r="I41" s="269"/>
      <c r="J41" s="275"/>
      <c r="K41" s="275"/>
      <c r="L41" s="286"/>
    </row>
    <row r="42" spans="1:12" x14ac:dyDescent="0.2">
      <c r="A42" s="286"/>
      <c r="B42" s="286"/>
      <c r="C42" s="1466" t="s">
        <v>30</v>
      </c>
      <c r="D42" s="1466"/>
      <c r="E42" s="819">
        <v>18</v>
      </c>
      <c r="F42" s="283"/>
      <c r="G42" s="269"/>
      <c r="H42" s="269"/>
      <c r="I42" s="269"/>
      <c r="J42" s="276"/>
      <c r="K42" s="276"/>
      <c r="L42" s="286"/>
    </row>
    <row r="43" spans="1:12" x14ac:dyDescent="0.2">
      <c r="A43" s="286"/>
      <c r="B43" s="290"/>
      <c r="C43" s="1466" t="s">
        <v>0</v>
      </c>
      <c r="D43" s="1466"/>
      <c r="E43" s="819">
        <v>19</v>
      </c>
      <c r="F43" s="283"/>
      <c r="G43" s="269"/>
      <c r="H43" s="269"/>
      <c r="I43" s="269"/>
      <c r="J43" s="277"/>
      <c r="K43" s="278"/>
      <c r="L43" s="286"/>
    </row>
    <row r="44" spans="1:12" x14ac:dyDescent="0.2">
      <c r="A44" s="286"/>
      <c r="B44" s="290"/>
      <c r="C44" s="1466" t="s">
        <v>16</v>
      </c>
      <c r="D44" s="1466"/>
      <c r="E44" s="819">
        <v>19</v>
      </c>
      <c r="F44" s="283"/>
      <c r="G44" s="269"/>
      <c r="H44" s="269"/>
      <c r="I44" s="269"/>
      <c r="J44" s="277"/>
      <c r="K44" s="278"/>
      <c r="L44" s="286"/>
    </row>
    <row r="45" spans="1:12" x14ac:dyDescent="0.2">
      <c r="A45" s="286"/>
      <c r="B45" s="290"/>
      <c r="C45" s="1466" t="s">
        <v>1</v>
      </c>
      <c r="D45" s="1466"/>
      <c r="E45" s="822">
        <v>19</v>
      </c>
      <c r="F45" s="293"/>
      <c r="G45" s="279"/>
      <c r="H45" s="280"/>
      <c r="I45" s="279"/>
      <c r="J45" s="279"/>
      <c r="K45" s="279"/>
      <c r="L45" s="286"/>
    </row>
    <row r="46" spans="1:12" x14ac:dyDescent="0.2">
      <c r="A46" s="286"/>
      <c r="B46" s="290"/>
      <c r="C46" s="1466" t="s">
        <v>22</v>
      </c>
      <c r="D46" s="1466"/>
      <c r="E46" s="822">
        <v>19</v>
      </c>
      <c r="F46" s="293"/>
      <c r="G46" s="279"/>
      <c r="H46" s="280"/>
      <c r="I46" s="279"/>
      <c r="J46" s="279"/>
      <c r="K46" s="279"/>
      <c r="L46" s="286"/>
    </row>
    <row r="47" spans="1:12" ht="12.75" customHeight="1" thickBot="1" x14ac:dyDescent="0.25">
      <c r="A47" s="286"/>
      <c r="B47" s="289"/>
      <c r="C47" s="289"/>
      <c r="D47" s="289"/>
      <c r="E47" s="823"/>
      <c r="F47" s="285"/>
      <c r="G47" s="277"/>
      <c r="H47" s="280"/>
      <c r="I47" s="277"/>
      <c r="J47" s="277"/>
      <c r="K47" s="278"/>
      <c r="L47" s="286"/>
    </row>
    <row r="48" spans="1:12" ht="13.5" customHeight="1" thickBot="1" x14ac:dyDescent="0.25">
      <c r="A48" s="286"/>
      <c r="B48" s="309"/>
      <c r="C48" s="1476" t="s">
        <v>38</v>
      </c>
      <c r="D48" s="1469"/>
      <c r="E48" s="818">
        <v>20</v>
      </c>
      <c r="F48" s="285"/>
      <c r="G48" s="277"/>
      <c r="H48" s="280"/>
      <c r="I48" s="277"/>
      <c r="J48" s="277"/>
      <c r="K48" s="278"/>
      <c r="L48" s="286"/>
    </row>
    <row r="49" spans="1:12" x14ac:dyDescent="0.2">
      <c r="A49" s="286"/>
      <c r="B49" s="286"/>
      <c r="C49" s="1466" t="s">
        <v>47</v>
      </c>
      <c r="D49" s="1466"/>
      <c r="E49" s="822">
        <v>20</v>
      </c>
      <c r="F49" s="285"/>
      <c r="G49" s="277"/>
      <c r="H49" s="280"/>
      <c r="I49" s="277"/>
      <c r="J49" s="277"/>
      <c r="K49" s="278"/>
      <c r="L49" s="286"/>
    </row>
    <row r="50" spans="1:12" ht="12.75" customHeight="1" x14ac:dyDescent="0.2">
      <c r="A50" s="286"/>
      <c r="B50" s="289"/>
      <c r="C50" s="1464" t="s">
        <v>423</v>
      </c>
      <c r="D50" s="1464"/>
      <c r="E50" s="824">
        <v>21</v>
      </c>
      <c r="F50" s="285"/>
      <c r="G50" s="277"/>
      <c r="H50" s="280"/>
      <c r="I50" s="277"/>
      <c r="J50" s="277"/>
      <c r="K50" s="278"/>
      <c r="L50" s="286"/>
    </row>
    <row r="51" spans="1:12" ht="11.25" customHeight="1" thickBot="1" x14ac:dyDescent="0.25">
      <c r="A51" s="286"/>
      <c r="B51" s="286"/>
      <c r="C51" s="294"/>
      <c r="D51" s="294"/>
      <c r="E51" s="819"/>
      <c r="F51" s="285"/>
      <c r="G51" s="277"/>
      <c r="H51" s="280"/>
      <c r="I51" s="277"/>
      <c r="J51" s="277"/>
      <c r="K51" s="278"/>
      <c r="L51" s="286"/>
    </row>
    <row r="52" spans="1:12" ht="13.5" thickBot="1" x14ac:dyDescent="0.25">
      <c r="A52" s="286"/>
      <c r="B52" s="305"/>
      <c r="C52" s="295" t="s">
        <v>4</v>
      </c>
      <c r="D52" s="295"/>
      <c r="E52" s="818">
        <v>22</v>
      </c>
      <c r="F52" s="293"/>
      <c r="G52" s="279"/>
      <c r="H52" s="280"/>
      <c r="I52" s="279"/>
      <c r="J52" s="279"/>
      <c r="K52" s="279"/>
      <c r="L52" s="286"/>
    </row>
    <row r="53" spans="1:12" ht="33" customHeight="1" x14ac:dyDescent="0.2">
      <c r="A53" s="286"/>
      <c r="B53" s="296"/>
      <c r="C53" s="297"/>
      <c r="D53" s="297"/>
      <c r="E53" s="825"/>
      <c r="F53" s="285"/>
      <c r="G53" s="277"/>
      <c r="H53" s="280"/>
      <c r="I53" s="277"/>
      <c r="J53" s="277"/>
      <c r="K53" s="278"/>
      <c r="L53" s="286"/>
    </row>
    <row r="54" spans="1:12" ht="33" customHeight="1" x14ac:dyDescent="0.2">
      <c r="A54" s="286"/>
      <c r="B54" s="286"/>
      <c r="C54" s="284"/>
      <c r="D54" s="284"/>
      <c r="E54" s="823"/>
      <c r="F54" s="285"/>
      <c r="G54" s="277"/>
      <c r="H54" s="280"/>
      <c r="I54" s="277"/>
      <c r="J54" s="277"/>
      <c r="K54" s="278"/>
      <c r="L54" s="286"/>
    </row>
    <row r="55" spans="1:12" ht="19.5" customHeight="1" x14ac:dyDescent="0.2">
      <c r="A55" s="286"/>
      <c r="B55" s="813" t="s">
        <v>50</v>
      </c>
      <c r="C55" s="813"/>
      <c r="D55" s="304"/>
      <c r="E55" s="826"/>
      <c r="F55" s="285"/>
      <c r="G55" s="277"/>
      <c r="H55" s="280"/>
      <c r="I55" s="277"/>
      <c r="J55" s="277"/>
      <c r="K55" s="278"/>
      <c r="L55" s="286"/>
    </row>
    <row r="56" spans="1:12" ht="21" customHeight="1" x14ac:dyDescent="0.2">
      <c r="A56" s="286"/>
      <c r="B56" s="286"/>
      <c r="C56" s="286"/>
      <c r="D56" s="286"/>
      <c r="E56" s="826"/>
      <c r="F56" s="285"/>
      <c r="G56" s="277"/>
      <c r="H56" s="280"/>
      <c r="I56" s="277"/>
      <c r="J56" s="277"/>
      <c r="K56" s="278"/>
      <c r="L56" s="286"/>
    </row>
    <row r="57" spans="1:12" ht="22.5" customHeight="1" x14ac:dyDescent="0.2">
      <c r="A57" s="286"/>
      <c r="B57" s="814" t="s">
        <v>391</v>
      </c>
      <c r="C57" s="812"/>
      <c r="D57" s="1032">
        <v>42704</v>
      </c>
      <c r="E57" s="902" t="s">
        <v>585</v>
      </c>
      <c r="F57" s="812"/>
      <c r="G57" s="277"/>
      <c r="H57" s="280"/>
      <c r="I57" s="277"/>
      <c r="J57" s="277"/>
      <c r="K57" s="278"/>
      <c r="L57" s="286"/>
    </row>
    <row r="58" spans="1:12" ht="22.5" customHeight="1" x14ac:dyDescent="0.2">
      <c r="A58" s="286"/>
      <c r="B58" s="814" t="s">
        <v>392</v>
      </c>
      <c r="C58" s="370"/>
      <c r="D58" s="1032">
        <v>42704</v>
      </c>
      <c r="E58" s="902" t="s">
        <v>585</v>
      </c>
      <c r="F58" s="371"/>
      <c r="G58" s="277"/>
      <c r="H58" s="280"/>
      <c r="I58" s="277"/>
      <c r="J58" s="277"/>
      <c r="K58" s="278"/>
      <c r="L58" s="286"/>
    </row>
    <row r="59" spans="1:12" s="141" customFormat="1" ht="28.5" customHeight="1" x14ac:dyDescent="0.2">
      <c r="A59" s="288"/>
      <c r="B59" s="1474" t="s">
        <v>586</v>
      </c>
      <c r="C59" s="1474"/>
      <c r="D59" s="1474"/>
      <c r="E59" s="823"/>
      <c r="F59" s="284"/>
      <c r="G59" s="281"/>
      <c r="H59" s="281"/>
      <c r="I59" s="281"/>
      <c r="J59" s="281"/>
      <c r="K59" s="281"/>
      <c r="L59" s="288"/>
    </row>
    <row r="60" spans="1:12" ht="7.5" customHeight="1" x14ac:dyDescent="0.2">
      <c r="A60" s="286"/>
      <c r="B60" s="1474"/>
      <c r="C60" s="1474"/>
      <c r="D60" s="1474"/>
      <c r="E60" s="827"/>
      <c r="F60" s="287"/>
      <c r="G60" s="287"/>
      <c r="H60" s="287"/>
      <c r="I60" s="287"/>
      <c r="J60" s="287"/>
      <c r="K60" s="287"/>
      <c r="L60" s="287"/>
    </row>
  </sheetData>
  <mergeCells count="30">
    <mergeCell ref="C4:F4"/>
    <mergeCell ref="C50:D50"/>
    <mergeCell ref="C33:D33"/>
    <mergeCell ref="C34:D34"/>
    <mergeCell ref="C43:D43"/>
    <mergeCell ref="C44:D44"/>
    <mergeCell ref="C45:D45"/>
    <mergeCell ref="C46:D46"/>
    <mergeCell ref="C48:D48"/>
    <mergeCell ref="C20:D20"/>
    <mergeCell ref="B5:E5"/>
    <mergeCell ref="C26:D26"/>
    <mergeCell ref="C21:D21"/>
    <mergeCell ref="C22:D22"/>
    <mergeCell ref="C23:D23"/>
    <mergeCell ref="C24:D24"/>
    <mergeCell ref="H27:J33"/>
    <mergeCell ref="C37:D37"/>
    <mergeCell ref="C41:D41"/>
    <mergeCell ref="C35:D35"/>
    <mergeCell ref="B59:D60"/>
    <mergeCell ref="C42:D42"/>
    <mergeCell ref="C49:D49"/>
    <mergeCell ref="C25:D25"/>
    <mergeCell ref="C36:D36"/>
    <mergeCell ref="C38:D38"/>
    <mergeCell ref="C39:D39"/>
    <mergeCell ref="C29:D29"/>
    <mergeCell ref="C30:D30"/>
    <mergeCell ref="C28:D28"/>
  </mergeCells>
  <printOptions horizontalCentered="1"/>
  <pageMargins left="0.15748031496062992" right="0.15748031496062992" top="0.19685039370078741" bottom="0.19685039370078741" header="0" footer="0"/>
  <pageSetup paperSize="9" scale="94"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AE64"/>
  <sheetViews>
    <sheetView zoomScaleNormal="100" workbookViewId="0"/>
  </sheetViews>
  <sheetFormatPr defaultRowHeight="12.75" x14ac:dyDescent="0.2"/>
  <cols>
    <col min="1" max="1" width="1" style="415" customWidth="1"/>
    <col min="2" max="2" width="2.5703125" style="415" customWidth="1"/>
    <col min="3" max="3" width="1" style="415" customWidth="1"/>
    <col min="4" max="4" width="42.28515625" style="415" customWidth="1"/>
    <col min="5" max="5" width="0.28515625" style="415" customWidth="1"/>
    <col min="6" max="6" width="8" style="415" customWidth="1"/>
    <col min="7" max="7" width="11.28515625" style="415" customWidth="1"/>
    <col min="8" max="8" width="8" style="415" customWidth="1"/>
    <col min="9" max="9" width="13.28515625" style="415" customWidth="1"/>
    <col min="10" max="10" width="11.42578125" style="415" customWidth="1"/>
    <col min="11" max="11" width="2.5703125" style="415" customWidth="1"/>
    <col min="12" max="12" width="1" style="415" customWidth="1"/>
    <col min="13" max="16384" width="9.140625" style="415"/>
  </cols>
  <sheetData>
    <row r="1" spans="1:13" x14ac:dyDescent="0.2">
      <c r="A1" s="410"/>
      <c r="B1" s="588"/>
      <c r="C1" s="1589"/>
      <c r="D1" s="1589"/>
      <c r="E1" s="1071"/>
      <c r="F1" s="414"/>
      <c r="G1" s="414"/>
      <c r="H1" s="414"/>
      <c r="I1" s="414"/>
      <c r="J1" s="1590"/>
      <c r="K1" s="1590"/>
      <c r="L1" s="410"/>
    </row>
    <row r="2" spans="1:13" ht="6" customHeight="1" x14ac:dyDescent="0.2">
      <c r="A2" s="410"/>
      <c r="B2" s="1072"/>
      <c r="C2" s="1073"/>
      <c r="D2" s="1073"/>
      <c r="E2" s="1073"/>
      <c r="F2" s="589"/>
      <c r="G2" s="589"/>
      <c r="H2" s="420"/>
      <c r="I2" s="420"/>
      <c r="J2" s="1591" t="s">
        <v>70</v>
      </c>
      <c r="K2" s="420"/>
      <c r="L2" s="410"/>
    </row>
    <row r="3" spans="1:13" ht="13.5" thickBot="1" x14ac:dyDescent="0.25">
      <c r="A3" s="410"/>
      <c r="B3" s="478"/>
      <c r="C3" s="420"/>
      <c r="D3" s="420"/>
      <c r="E3" s="420"/>
      <c r="F3" s="420"/>
      <c r="G3" s="420"/>
      <c r="H3" s="420"/>
      <c r="I3" s="420"/>
      <c r="J3" s="1592"/>
      <c r="K3" s="779"/>
      <c r="L3" s="410"/>
    </row>
    <row r="4" spans="1:13" ht="15" thickBot="1" x14ac:dyDescent="0.25">
      <c r="A4" s="410"/>
      <c r="B4" s="478"/>
      <c r="C4" s="1593" t="s">
        <v>455</v>
      </c>
      <c r="D4" s="1594"/>
      <c r="E4" s="1594"/>
      <c r="F4" s="1594"/>
      <c r="G4" s="1594"/>
      <c r="H4" s="1594"/>
      <c r="I4" s="1594"/>
      <c r="J4" s="1595"/>
      <c r="K4" s="420"/>
      <c r="L4" s="410"/>
      <c r="M4" s="1075"/>
    </row>
    <row r="5" spans="1:13" ht="4.5" customHeight="1" x14ac:dyDescent="0.2">
      <c r="A5" s="410"/>
      <c r="B5" s="478"/>
      <c r="C5" s="420"/>
      <c r="D5" s="420"/>
      <c r="E5" s="420"/>
      <c r="F5" s="420"/>
      <c r="G5" s="420"/>
      <c r="H5" s="420"/>
      <c r="I5" s="420"/>
      <c r="J5" s="779"/>
      <c r="K5" s="420"/>
      <c r="L5" s="410"/>
      <c r="M5" s="1075"/>
    </row>
    <row r="6" spans="1:13" s="424" customFormat="1" ht="22.5" customHeight="1" x14ac:dyDescent="0.2">
      <c r="A6" s="422"/>
      <c r="B6" s="581"/>
      <c r="C6" s="1596">
        <v>2014</v>
      </c>
      <c r="D6" s="1597"/>
      <c r="E6" s="591"/>
      <c r="F6" s="1600" t="s">
        <v>393</v>
      </c>
      <c r="G6" s="1600"/>
      <c r="H6" s="1601" t="s">
        <v>456</v>
      </c>
      <c r="I6" s="1600"/>
      <c r="J6" s="1602" t="s">
        <v>457</v>
      </c>
      <c r="K6" s="418"/>
      <c r="L6" s="422"/>
      <c r="M6" s="1075"/>
    </row>
    <row r="7" spans="1:13" s="424" customFormat="1" ht="32.25" customHeight="1" x14ac:dyDescent="0.2">
      <c r="A7" s="422"/>
      <c r="B7" s="581"/>
      <c r="C7" s="1598"/>
      <c r="D7" s="1599"/>
      <c r="E7" s="591"/>
      <c r="F7" s="1076" t="s">
        <v>458</v>
      </c>
      <c r="G7" s="1076" t="s">
        <v>459</v>
      </c>
      <c r="H7" s="1077" t="s">
        <v>458</v>
      </c>
      <c r="I7" s="1078" t="s">
        <v>460</v>
      </c>
      <c r="J7" s="1603"/>
      <c r="K7" s="418"/>
      <c r="L7" s="422"/>
      <c r="M7" s="1075"/>
    </row>
    <row r="8" spans="1:13" s="424" customFormat="1" ht="18.75" customHeight="1" x14ac:dyDescent="0.2">
      <c r="A8" s="422"/>
      <c r="B8" s="581"/>
      <c r="C8" s="1587" t="s">
        <v>68</v>
      </c>
      <c r="D8" s="1587"/>
      <c r="E8" s="1079"/>
      <c r="F8" s="1080">
        <v>47574</v>
      </c>
      <c r="G8" s="1081">
        <v>17.60819598713455</v>
      </c>
      <c r="H8" s="1082">
        <v>976640</v>
      </c>
      <c r="I8" s="1083">
        <v>37.001699976017719</v>
      </c>
      <c r="J8" s="1083">
        <v>33.42753010321038</v>
      </c>
      <c r="K8" s="868"/>
      <c r="L8" s="422"/>
    </row>
    <row r="9" spans="1:13" s="424" customFormat="1" ht="17.25" customHeight="1" x14ac:dyDescent="0.2">
      <c r="A9" s="422"/>
      <c r="B9" s="581"/>
      <c r="C9" s="866" t="s">
        <v>359</v>
      </c>
      <c r="D9" s="867"/>
      <c r="E9" s="867"/>
      <c r="F9" s="1084">
        <v>1226</v>
      </c>
      <c r="G9" s="1085">
        <v>9.3852866875909058</v>
      </c>
      <c r="H9" s="1086">
        <v>8153</v>
      </c>
      <c r="I9" s="1087">
        <v>13.6940054084015</v>
      </c>
      <c r="J9" s="1087">
        <v>22.328590702808718</v>
      </c>
      <c r="K9" s="868"/>
      <c r="L9" s="422"/>
    </row>
    <row r="10" spans="1:13" s="875" customFormat="1" ht="17.25" customHeight="1" x14ac:dyDescent="0.2">
      <c r="A10" s="872"/>
      <c r="B10" s="873"/>
      <c r="C10" s="866" t="s">
        <v>360</v>
      </c>
      <c r="D10" s="874"/>
      <c r="E10" s="874"/>
      <c r="F10" s="1084">
        <v>170</v>
      </c>
      <c r="G10" s="1085">
        <v>30.141843971631204</v>
      </c>
      <c r="H10" s="1086">
        <v>3501</v>
      </c>
      <c r="I10" s="1087">
        <v>40.9138716840014</v>
      </c>
      <c r="J10" s="1087">
        <v>32.34990002856329</v>
      </c>
      <c r="K10" s="582"/>
      <c r="L10" s="872"/>
    </row>
    <row r="11" spans="1:13" s="875" customFormat="1" ht="17.25" customHeight="1" x14ac:dyDescent="0.2">
      <c r="A11" s="872"/>
      <c r="B11" s="873"/>
      <c r="C11" s="866" t="s">
        <v>361</v>
      </c>
      <c r="D11" s="874"/>
      <c r="E11" s="874"/>
      <c r="F11" s="1084">
        <v>6821</v>
      </c>
      <c r="G11" s="1085">
        <v>20.735674114607082</v>
      </c>
      <c r="H11" s="1086">
        <v>214565</v>
      </c>
      <c r="I11" s="1087">
        <v>36.600697334843538</v>
      </c>
      <c r="J11" s="1087">
        <v>35.466991354601184</v>
      </c>
      <c r="K11" s="582"/>
      <c r="L11" s="872"/>
    </row>
    <row r="12" spans="1:13" s="424" customFormat="1" ht="24" customHeight="1" x14ac:dyDescent="0.2">
      <c r="A12" s="422"/>
      <c r="B12" s="581"/>
      <c r="C12" s="876"/>
      <c r="D12" s="869" t="s">
        <v>461</v>
      </c>
      <c r="E12" s="869"/>
      <c r="F12" s="1088">
        <v>1222</v>
      </c>
      <c r="G12" s="1089">
        <v>21.141868512110726</v>
      </c>
      <c r="H12" s="1090">
        <v>37022</v>
      </c>
      <c r="I12" s="1091">
        <v>41.682522883617246</v>
      </c>
      <c r="J12" s="1091">
        <v>21.466236291934472</v>
      </c>
      <c r="K12" s="868"/>
      <c r="L12" s="422"/>
    </row>
    <row r="13" spans="1:13" s="424" customFormat="1" ht="24" customHeight="1" x14ac:dyDescent="0.2">
      <c r="A13" s="422"/>
      <c r="B13" s="581"/>
      <c r="C13" s="876"/>
      <c r="D13" s="869" t="s">
        <v>462</v>
      </c>
      <c r="E13" s="869"/>
      <c r="F13" s="1088">
        <v>941</v>
      </c>
      <c r="G13" s="1089">
        <v>12.761052346080826</v>
      </c>
      <c r="H13" s="1090">
        <v>25781</v>
      </c>
      <c r="I13" s="1091">
        <v>15.445586076745601</v>
      </c>
      <c r="J13" s="1091">
        <v>42.963383887358866</v>
      </c>
      <c r="K13" s="868"/>
      <c r="L13" s="422"/>
    </row>
    <row r="14" spans="1:13" s="424" customFormat="1" ht="18" customHeight="1" x14ac:dyDescent="0.2">
      <c r="A14" s="422"/>
      <c r="B14" s="581"/>
      <c r="C14" s="876"/>
      <c r="D14" s="869" t="s">
        <v>463</v>
      </c>
      <c r="E14" s="869"/>
      <c r="F14" s="1088">
        <v>335</v>
      </c>
      <c r="G14" s="1089">
        <v>20.640788662969808</v>
      </c>
      <c r="H14" s="1090">
        <v>10343</v>
      </c>
      <c r="I14" s="1091">
        <v>43.733615221987314</v>
      </c>
      <c r="J14" s="1091">
        <v>37.084694962776773</v>
      </c>
      <c r="K14" s="868"/>
      <c r="L14" s="422"/>
    </row>
    <row r="15" spans="1:13" s="424" customFormat="1" ht="24" customHeight="1" x14ac:dyDescent="0.2">
      <c r="A15" s="422"/>
      <c r="B15" s="581"/>
      <c r="C15" s="876"/>
      <c r="D15" s="869" t="s">
        <v>464</v>
      </c>
      <c r="E15" s="869"/>
      <c r="F15" s="1088">
        <v>218</v>
      </c>
      <c r="G15" s="1089">
        <v>42.913385826771652</v>
      </c>
      <c r="H15" s="1090">
        <v>8644</v>
      </c>
      <c r="I15" s="1091">
        <v>64.454552233241373</v>
      </c>
      <c r="J15" s="1091">
        <v>38.871240166589537</v>
      </c>
      <c r="K15" s="868"/>
      <c r="L15" s="422"/>
    </row>
    <row r="16" spans="1:13" s="424" customFormat="1" ht="17.25" customHeight="1" x14ac:dyDescent="0.2">
      <c r="A16" s="422"/>
      <c r="B16" s="581"/>
      <c r="C16" s="876"/>
      <c r="D16" s="869" t="s">
        <v>404</v>
      </c>
      <c r="E16" s="869"/>
      <c r="F16" s="1088">
        <v>63</v>
      </c>
      <c r="G16" s="1089">
        <v>64.948453608247419</v>
      </c>
      <c r="H16" s="1090">
        <v>4940</v>
      </c>
      <c r="I16" s="1091">
        <v>76.95902788596355</v>
      </c>
      <c r="J16" s="1091">
        <v>41.499999999999986</v>
      </c>
      <c r="K16" s="868"/>
      <c r="L16" s="422"/>
    </row>
    <row r="17" spans="1:12" s="424" customFormat="1" ht="17.25" customHeight="1" x14ac:dyDescent="0.2">
      <c r="A17" s="422"/>
      <c r="B17" s="581"/>
      <c r="C17" s="876"/>
      <c r="D17" s="869" t="s">
        <v>405</v>
      </c>
      <c r="E17" s="869"/>
      <c r="F17" s="1088">
        <v>302</v>
      </c>
      <c r="G17" s="1089">
        <v>42.119944211994422</v>
      </c>
      <c r="H17" s="1090">
        <v>14283</v>
      </c>
      <c r="I17" s="1091">
        <v>60.750287099655473</v>
      </c>
      <c r="J17" s="1091">
        <v>42.355107470419362</v>
      </c>
      <c r="K17" s="868"/>
      <c r="L17" s="422"/>
    </row>
    <row r="18" spans="1:12" s="424" customFormat="1" ht="17.25" customHeight="1" x14ac:dyDescent="0.2">
      <c r="A18" s="422"/>
      <c r="B18" s="581"/>
      <c r="C18" s="876"/>
      <c r="D18" s="869" t="s">
        <v>406</v>
      </c>
      <c r="E18" s="869"/>
      <c r="F18" s="1088">
        <v>477</v>
      </c>
      <c r="G18" s="1089">
        <v>23.462862764387605</v>
      </c>
      <c r="H18" s="1090">
        <v>12186</v>
      </c>
      <c r="I18" s="1091">
        <v>34.944941500344115</v>
      </c>
      <c r="J18" s="1091">
        <v>32.629082553750173</v>
      </c>
      <c r="K18" s="868"/>
      <c r="L18" s="422"/>
    </row>
    <row r="19" spans="1:12" s="424" customFormat="1" ht="17.25" customHeight="1" x14ac:dyDescent="0.2">
      <c r="A19" s="422"/>
      <c r="B19" s="581"/>
      <c r="C19" s="876"/>
      <c r="D19" s="869" t="s">
        <v>465</v>
      </c>
      <c r="E19" s="869"/>
      <c r="F19" s="1088">
        <v>1375</v>
      </c>
      <c r="G19" s="1089">
        <v>23.230275384355465</v>
      </c>
      <c r="H19" s="1090">
        <v>29405</v>
      </c>
      <c r="I19" s="1091">
        <v>39.327796279206623</v>
      </c>
      <c r="J19" s="1091">
        <v>34.893895595987132</v>
      </c>
      <c r="K19" s="868"/>
      <c r="L19" s="422"/>
    </row>
    <row r="20" spans="1:12" s="424" customFormat="1" ht="36.75" customHeight="1" x14ac:dyDescent="0.2">
      <c r="A20" s="422"/>
      <c r="B20" s="581"/>
      <c r="C20" s="876"/>
      <c r="D20" s="869" t="s">
        <v>466</v>
      </c>
      <c r="E20" s="869"/>
      <c r="F20" s="1088">
        <v>814</v>
      </c>
      <c r="G20" s="1089">
        <v>19.790906880622416</v>
      </c>
      <c r="H20" s="1090">
        <v>30655</v>
      </c>
      <c r="I20" s="1091">
        <v>48.415882241455556</v>
      </c>
      <c r="J20" s="1091">
        <v>35.265340075028611</v>
      </c>
      <c r="K20" s="868"/>
      <c r="L20" s="422"/>
    </row>
    <row r="21" spans="1:12" s="424" customFormat="1" ht="23.25" customHeight="1" x14ac:dyDescent="0.2">
      <c r="A21" s="422"/>
      <c r="B21" s="581"/>
      <c r="C21" s="876"/>
      <c r="D21" s="869" t="s">
        <v>467</v>
      </c>
      <c r="E21" s="869"/>
      <c r="F21" s="1088">
        <v>196</v>
      </c>
      <c r="G21" s="1089">
        <v>42.79475982532751</v>
      </c>
      <c r="H21" s="1090">
        <v>21938</v>
      </c>
      <c r="I21" s="1091">
        <v>72.162099930923333</v>
      </c>
      <c r="J21" s="1091">
        <v>50.157398121980158</v>
      </c>
      <c r="K21" s="868"/>
      <c r="L21" s="422"/>
    </row>
    <row r="22" spans="1:12" s="424" customFormat="1" ht="18" customHeight="1" x14ac:dyDescent="0.2">
      <c r="A22" s="422"/>
      <c r="B22" s="581"/>
      <c r="C22" s="876"/>
      <c r="D22" s="882" t="s">
        <v>468</v>
      </c>
      <c r="E22" s="869"/>
      <c r="F22" s="1088">
        <v>878</v>
      </c>
      <c r="G22" s="1089">
        <v>15.729129344321032</v>
      </c>
      <c r="H22" s="1090">
        <v>19368</v>
      </c>
      <c r="I22" s="1091">
        <v>32.20003657583667</v>
      </c>
      <c r="J22" s="1091">
        <v>29.584365964477566</v>
      </c>
      <c r="K22" s="868"/>
      <c r="L22" s="422"/>
    </row>
    <row r="23" spans="1:12" s="880" customFormat="1" ht="18" customHeight="1" x14ac:dyDescent="0.2">
      <c r="A23" s="877"/>
      <c r="B23" s="878"/>
      <c r="C23" s="866" t="s">
        <v>469</v>
      </c>
      <c r="D23" s="869"/>
      <c r="E23" s="869"/>
      <c r="F23" s="1092">
        <v>100</v>
      </c>
      <c r="G23" s="1093">
        <v>51.813471502590666</v>
      </c>
      <c r="H23" s="1086">
        <v>5617</v>
      </c>
      <c r="I23" s="1087">
        <v>88.192808918197514</v>
      </c>
      <c r="J23" s="1087">
        <v>41.840840306213295</v>
      </c>
      <c r="K23" s="879"/>
      <c r="L23" s="877"/>
    </row>
    <row r="24" spans="1:12" s="880" customFormat="1" ht="18" customHeight="1" x14ac:dyDescent="0.2">
      <c r="A24" s="877"/>
      <c r="B24" s="878"/>
      <c r="C24" s="866" t="s">
        <v>362</v>
      </c>
      <c r="D24" s="869"/>
      <c r="E24" s="869"/>
      <c r="F24" s="1092">
        <v>304</v>
      </c>
      <c r="G24" s="1093">
        <v>47.723704866562009</v>
      </c>
      <c r="H24" s="1086">
        <v>13674</v>
      </c>
      <c r="I24" s="1087">
        <v>65.997393696606977</v>
      </c>
      <c r="J24" s="1087">
        <v>35.314904197747509</v>
      </c>
      <c r="K24" s="879"/>
      <c r="L24" s="877"/>
    </row>
    <row r="25" spans="1:12" s="880" customFormat="1" ht="18" customHeight="1" x14ac:dyDescent="0.2">
      <c r="A25" s="877"/>
      <c r="B25" s="878"/>
      <c r="C25" s="866" t="s">
        <v>363</v>
      </c>
      <c r="D25" s="869"/>
      <c r="E25" s="869"/>
      <c r="F25" s="1092">
        <v>3901</v>
      </c>
      <c r="G25" s="1093">
        <v>14.123311972774339</v>
      </c>
      <c r="H25" s="1086">
        <v>51584</v>
      </c>
      <c r="I25" s="1087">
        <v>25.774988507584993</v>
      </c>
      <c r="J25" s="1087">
        <v>33.092199131513574</v>
      </c>
      <c r="K25" s="879"/>
      <c r="L25" s="877"/>
    </row>
    <row r="26" spans="1:12" s="880" customFormat="1" ht="18" customHeight="1" x14ac:dyDescent="0.2">
      <c r="A26" s="877"/>
      <c r="B26" s="878"/>
      <c r="C26" s="883" t="s">
        <v>364</v>
      </c>
      <c r="D26" s="882"/>
      <c r="E26" s="882"/>
      <c r="F26" s="1092">
        <v>11868</v>
      </c>
      <c r="G26" s="1093">
        <v>15.992884864165587</v>
      </c>
      <c r="H26" s="1086">
        <v>201903</v>
      </c>
      <c r="I26" s="1087">
        <v>39.194994632391619</v>
      </c>
      <c r="J26" s="1087">
        <v>30.496718721365976</v>
      </c>
      <c r="K26" s="879"/>
      <c r="L26" s="877"/>
    </row>
    <row r="27" spans="1:12" s="880" customFormat="1" ht="22.5" customHeight="1" x14ac:dyDescent="0.2">
      <c r="A27" s="877"/>
      <c r="B27" s="878"/>
      <c r="C27" s="881"/>
      <c r="D27" s="882" t="s">
        <v>470</v>
      </c>
      <c r="E27" s="882"/>
      <c r="F27" s="1094">
        <v>1974</v>
      </c>
      <c r="G27" s="1095">
        <v>16.575699051137796</v>
      </c>
      <c r="H27" s="1090">
        <v>16582</v>
      </c>
      <c r="I27" s="1091">
        <v>25.563469305953813</v>
      </c>
      <c r="J27" s="1091">
        <v>30.973947654082707</v>
      </c>
      <c r="K27" s="879"/>
      <c r="L27" s="877"/>
    </row>
    <row r="28" spans="1:12" s="880" customFormat="1" ht="17.25" customHeight="1" x14ac:dyDescent="0.2">
      <c r="A28" s="877"/>
      <c r="B28" s="878"/>
      <c r="C28" s="881"/>
      <c r="D28" s="882" t="s">
        <v>471</v>
      </c>
      <c r="E28" s="882"/>
      <c r="F28" s="1094">
        <v>3952</v>
      </c>
      <c r="G28" s="1095">
        <v>18.648546621366556</v>
      </c>
      <c r="H28" s="1090">
        <v>51252</v>
      </c>
      <c r="I28" s="1091">
        <v>31.166311948920644</v>
      </c>
      <c r="J28" s="1091">
        <v>31.148072270350358</v>
      </c>
      <c r="K28" s="879"/>
      <c r="L28" s="877"/>
    </row>
    <row r="29" spans="1:12" s="880" customFormat="1" ht="17.25" customHeight="1" x14ac:dyDescent="0.2">
      <c r="A29" s="877"/>
      <c r="B29" s="878"/>
      <c r="C29" s="881"/>
      <c r="D29" s="882" t="s">
        <v>472</v>
      </c>
      <c r="E29" s="882"/>
      <c r="F29" s="1094">
        <v>5942</v>
      </c>
      <c r="G29" s="1095">
        <v>14.454959009414456</v>
      </c>
      <c r="H29" s="1090">
        <v>134069</v>
      </c>
      <c r="I29" s="1091">
        <v>46.9082715500803</v>
      </c>
      <c r="J29" s="1091">
        <v>30.188693881508463</v>
      </c>
      <c r="K29" s="879"/>
      <c r="L29" s="877"/>
    </row>
    <row r="30" spans="1:12" s="880" customFormat="1" ht="17.25" customHeight="1" x14ac:dyDescent="0.2">
      <c r="A30" s="877"/>
      <c r="B30" s="878"/>
      <c r="C30" s="883" t="s">
        <v>365</v>
      </c>
      <c r="D30" s="884"/>
      <c r="E30" s="884"/>
      <c r="F30" s="1092">
        <v>2029</v>
      </c>
      <c r="G30" s="1093">
        <v>19.083897667419112</v>
      </c>
      <c r="H30" s="1086">
        <v>61688</v>
      </c>
      <c r="I30" s="1087">
        <v>46.859712558111269</v>
      </c>
      <c r="J30" s="1087">
        <v>29.194786668395668</v>
      </c>
      <c r="K30" s="879"/>
      <c r="L30" s="877"/>
    </row>
    <row r="31" spans="1:12" s="880" customFormat="1" ht="17.25" customHeight="1" x14ac:dyDescent="0.2">
      <c r="A31" s="877"/>
      <c r="B31" s="878"/>
      <c r="C31" s="883" t="s">
        <v>366</v>
      </c>
      <c r="D31" s="870"/>
      <c r="E31" s="870"/>
      <c r="F31" s="1092">
        <v>3273</v>
      </c>
      <c r="G31" s="1093">
        <v>10.503176946280727</v>
      </c>
      <c r="H31" s="1086">
        <v>53902</v>
      </c>
      <c r="I31" s="1087">
        <v>28.414937584345481</v>
      </c>
      <c r="J31" s="1087">
        <v>34.43569811880824</v>
      </c>
      <c r="K31" s="879"/>
      <c r="L31" s="877"/>
    </row>
    <row r="32" spans="1:12" s="880" customFormat="1" ht="17.25" customHeight="1" x14ac:dyDescent="0.2">
      <c r="A32" s="877"/>
      <c r="B32" s="878"/>
      <c r="C32" s="883" t="s">
        <v>473</v>
      </c>
      <c r="D32" s="870"/>
      <c r="E32" s="870"/>
      <c r="F32" s="1092">
        <v>1110</v>
      </c>
      <c r="G32" s="1093">
        <v>23.937890877722666</v>
      </c>
      <c r="H32" s="1086">
        <v>36443</v>
      </c>
      <c r="I32" s="1087">
        <v>50.533862111043312</v>
      </c>
      <c r="J32" s="1087">
        <v>39.91479845237717</v>
      </c>
      <c r="K32" s="879"/>
      <c r="L32" s="877"/>
    </row>
    <row r="33" spans="1:31" s="880" customFormat="1" ht="17.25" customHeight="1" x14ac:dyDescent="0.2">
      <c r="A33" s="877"/>
      <c r="B33" s="878"/>
      <c r="C33" s="883" t="s">
        <v>367</v>
      </c>
      <c r="D33" s="885"/>
      <c r="E33" s="885"/>
      <c r="F33" s="1092">
        <v>1063</v>
      </c>
      <c r="G33" s="1093">
        <v>28.92517006802721</v>
      </c>
      <c r="H33" s="1086">
        <v>61641</v>
      </c>
      <c r="I33" s="1087">
        <v>75.524706862540896</v>
      </c>
      <c r="J33" s="1087">
        <v>30.898720007786945</v>
      </c>
      <c r="K33" s="879"/>
      <c r="L33" s="877">
        <v>607</v>
      </c>
    </row>
    <row r="34" spans="1:31" s="880" customFormat="1" ht="17.25" customHeight="1" x14ac:dyDescent="0.2">
      <c r="A34" s="877"/>
      <c r="B34" s="878"/>
      <c r="C34" s="883" t="s">
        <v>368</v>
      </c>
      <c r="D34" s="886"/>
      <c r="E34" s="886"/>
      <c r="F34" s="1092">
        <v>732</v>
      </c>
      <c r="G34" s="1093">
        <v>11.573122529644268</v>
      </c>
      <c r="H34" s="1086">
        <v>2585</v>
      </c>
      <c r="I34" s="1087">
        <v>12.744663018291181</v>
      </c>
      <c r="J34" s="1087">
        <v>30.394197292069666</v>
      </c>
      <c r="K34" s="879"/>
      <c r="L34" s="877"/>
    </row>
    <row r="35" spans="1:31" s="880" customFormat="1" ht="17.25" customHeight="1" x14ac:dyDescent="0.2">
      <c r="A35" s="877"/>
      <c r="B35" s="878"/>
      <c r="C35" s="866" t="s">
        <v>474</v>
      </c>
      <c r="D35" s="887"/>
      <c r="E35" s="887"/>
      <c r="F35" s="1092">
        <v>6162</v>
      </c>
      <c r="G35" s="1093">
        <v>28.759451134136093</v>
      </c>
      <c r="H35" s="1086">
        <v>52023</v>
      </c>
      <c r="I35" s="1087">
        <v>43.169748066518402</v>
      </c>
      <c r="J35" s="1087">
        <v>42.169213617054254</v>
      </c>
      <c r="K35" s="879"/>
      <c r="L35" s="877"/>
    </row>
    <row r="36" spans="1:31" s="880" customFormat="1" ht="17.25" customHeight="1" x14ac:dyDescent="0.2">
      <c r="A36" s="877"/>
      <c r="B36" s="878"/>
      <c r="C36" s="866" t="s">
        <v>475</v>
      </c>
      <c r="D36" s="871"/>
      <c r="E36" s="871"/>
      <c r="F36" s="1092">
        <v>1474</v>
      </c>
      <c r="G36" s="1093">
        <v>19.817155149233663</v>
      </c>
      <c r="H36" s="1086">
        <v>85665</v>
      </c>
      <c r="I36" s="1087">
        <v>35.214683575524639</v>
      </c>
      <c r="J36" s="1087">
        <v>25.784462732737907</v>
      </c>
      <c r="K36" s="879"/>
      <c r="L36" s="877"/>
    </row>
    <row r="37" spans="1:31" s="880" customFormat="1" ht="17.25" customHeight="1" x14ac:dyDescent="0.2">
      <c r="A37" s="877"/>
      <c r="B37" s="878"/>
      <c r="C37" s="866" t="s">
        <v>476</v>
      </c>
      <c r="D37" s="415"/>
      <c r="E37" s="871"/>
      <c r="F37" s="1092">
        <v>168</v>
      </c>
      <c r="G37" s="1093">
        <v>28.046744574290482</v>
      </c>
      <c r="H37" s="1086">
        <v>3469</v>
      </c>
      <c r="I37" s="1087">
        <v>31.819849568886443</v>
      </c>
      <c r="J37" s="1087">
        <v>58.146439896223654</v>
      </c>
      <c r="K37" s="879"/>
      <c r="L37" s="877"/>
      <c r="M37" s="1096"/>
      <c r="N37" s="1096"/>
      <c r="O37" s="1096"/>
      <c r="P37" s="1096"/>
      <c r="Q37" s="1096"/>
      <c r="R37" s="1096"/>
      <c r="S37" s="1096"/>
      <c r="T37" s="1096"/>
      <c r="U37" s="1096"/>
      <c r="V37" s="1096"/>
      <c r="W37" s="1096"/>
      <c r="X37" s="1096"/>
      <c r="Y37" s="1096"/>
      <c r="Z37" s="1096"/>
      <c r="AA37" s="1096"/>
      <c r="AB37" s="1096"/>
      <c r="AC37" s="1096"/>
      <c r="AD37" s="1096"/>
      <c r="AE37" s="1096"/>
    </row>
    <row r="38" spans="1:31" s="880" customFormat="1" ht="17.25" customHeight="1" x14ac:dyDescent="0.2">
      <c r="A38" s="877"/>
      <c r="B38" s="878"/>
      <c r="C38" s="883" t="s">
        <v>369</v>
      </c>
      <c r="D38" s="869"/>
      <c r="E38" s="869"/>
      <c r="F38" s="1092">
        <v>972</v>
      </c>
      <c r="G38" s="1093">
        <v>25.565491846396633</v>
      </c>
      <c r="H38" s="1086">
        <v>15727</v>
      </c>
      <c r="I38" s="1087">
        <v>30.138167602475903</v>
      </c>
      <c r="J38" s="1087">
        <v>30.443186876073167</v>
      </c>
      <c r="K38" s="879"/>
      <c r="L38" s="877"/>
      <c r="M38" s="1096"/>
      <c r="N38" s="1096"/>
      <c r="O38" s="1096"/>
      <c r="P38" s="1096"/>
      <c r="Q38" s="1096"/>
      <c r="R38" s="1096"/>
      <c r="S38" s="1096"/>
      <c r="T38" s="1096"/>
      <c r="U38" s="1096"/>
      <c r="V38" s="1096"/>
      <c r="W38" s="1096"/>
      <c r="X38" s="1096"/>
      <c r="Y38" s="1096"/>
      <c r="Z38" s="1096"/>
      <c r="AA38" s="1096"/>
      <c r="AB38" s="1096"/>
      <c r="AC38" s="1096"/>
      <c r="AD38" s="1096"/>
      <c r="AE38" s="1096"/>
    </row>
    <row r="39" spans="1:31" s="880" customFormat="1" ht="17.25" customHeight="1" x14ac:dyDescent="0.2">
      <c r="A39" s="877"/>
      <c r="B39" s="878"/>
      <c r="C39" s="883" t="s">
        <v>370</v>
      </c>
      <c r="D39" s="869"/>
      <c r="E39" s="869"/>
      <c r="F39" s="1092">
        <v>3706</v>
      </c>
      <c r="G39" s="1093">
        <v>25.062554946912829</v>
      </c>
      <c r="H39" s="1086">
        <v>82333</v>
      </c>
      <c r="I39" s="1087">
        <v>35.919081398494015</v>
      </c>
      <c r="J39" s="1087">
        <v>39.394179733521327</v>
      </c>
      <c r="K39" s="879"/>
      <c r="L39" s="877"/>
      <c r="M39" s="1096"/>
      <c r="N39" s="1096"/>
      <c r="O39" s="1096"/>
      <c r="P39" s="1096"/>
      <c r="Q39" s="1096"/>
      <c r="R39" s="1096"/>
      <c r="S39" s="1096"/>
      <c r="T39" s="1096"/>
      <c r="U39" s="1096"/>
      <c r="V39" s="1096"/>
      <c r="W39" s="1096"/>
      <c r="X39" s="1096"/>
      <c r="Y39" s="1096"/>
      <c r="Z39" s="1096"/>
      <c r="AA39" s="1096"/>
      <c r="AB39" s="1096"/>
      <c r="AC39" s="1096"/>
      <c r="AD39" s="1096"/>
      <c r="AE39" s="1096"/>
    </row>
    <row r="40" spans="1:31" s="880" customFormat="1" ht="17.25" customHeight="1" x14ac:dyDescent="0.2">
      <c r="A40" s="877"/>
      <c r="B40" s="878"/>
      <c r="C40" s="883" t="s">
        <v>477</v>
      </c>
      <c r="D40" s="867"/>
      <c r="E40" s="867"/>
      <c r="F40" s="1092">
        <v>419</v>
      </c>
      <c r="G40" s="1093">
        <v>13.573048266925818</v>
      </c>
      <c r="H40" s="1086">
        <v>4554</v>
      </c>
      <c r="I40" s="1087">
        <v>22.562425683709868</v>
      </c>
      <c r="J40" s="1087">
        <v>35.903820816864247</v>
      </c>
      <c r="K40" s="879"/>
      <c r="L40" s="877"/>
      <c r="M40" s="1096"/>
      <c r="N40" s="1096"/>
      <c r="O40" s="1096"/>
      <c r="P40" s="1096"/>
      <c r="Q40" s="1096"/>
      <c r="R40" s="1096"/>
      <c r="S40" s="1096"/>
      <c r="T40" s="1096"/>
      <c r="U40" s="1096"/>
      <c r="V40" s="1096"/>
      <c r="W40" s="1096"/>
      <c r="X40" s="1096"/>
      <c r="Y40" s="1096"/>
      <c r="Z40" s="1096"/>
      <c r="AA40" s="1096"/>
      <c r="AB40" s="1096"/>
      <c r="AC40" s="1096"/>
      <c r="AD40" s="1096"/>
      <c r="AE40" s="1096"/>
    </row>
    <row r="41" spans="1:31" s="880" customFormat="1" ht="17.25" customHeight="1" x14ac:dyDescent="0.2">
      <c r="A41" s="877"/>
      <c r="B41" s="878"/>
      <c r="C41" s="883" t="s">
        <v>371</v>
      </c>
      <c r="D41" s="867"/>
      <c r="E41" s="867"/>
      <c r="F41" s="1092">
        <v>2068</v>
      </c>
      <c r="G41" s="1093">
        <v>15.415579575102498</v>
      </c>
      <c r="H41" s="1086">
        <v>17610</v>
      </c>
      <c r="I41" s="1087">
        <v>24.779433492338214</v>
      </c>
      <c r="J41" s="1087">
        <v>32.572288472458702</v>
      </c>
      <c r="K41" s="879"/>
      <c r="L41" s="877"/>
      <c r="M41" s="1096"/>
      <c r="N41" s="1096"/>
      <c r="O41" s="1096"/>
      <c r="P41" s="1096"/>
      <c r="Q41" s="1096"/>
      <c r="R41" s="1096"/>
      <c r="S41" s="1096"/>
      <c r="T41" s="1096"/>
      <c r="U41" s="1096"/>
      <c r="V41" s="1096"/>
      <c r="W41" s="1096"/>
      <c r="X41" s="1096"/>
      <c r="Y41" s="1096"/>
      <c r="Z41" s="1096"/>
      <c r="AA41" s="1096"/>
      <c r="AB41" s="1096"/>
      <c r="AC41" s="1096"/>
      <c r="AD41" s="1096"/>
      <c r="AE41" s="1096"/>
    </row>
    <row r="42" spans="1:31" s="595" customFormat="1" ht="17.25" customHeight="1" x14ac:dyDescent="0.2">
      <c r="A42" s="877"/>
      <c r="B42" s="878"/>
      <c r="C42" s="883" t="s">
        <v>407</v>
      </c>
      <c r="D42" s="867"/>
      <c r="E42" s="867"/>
      <c r="F42" s="1097">
        <v>8</v>
      </c>
      <c r="G42" s="1093">
        <v>53.333333333333336</v>
      </c>
      <c r="H42" s="1086">
        <v>3</v>
      </c>
      <c r="I42" s="1087">
        <v>3.225806451612903</v>
      </c>
      <c r="J42" s="1087">
        <v>166.66666666666666</v>
      </c>
      <c r="K42" s="879"/>
      <c r="L42" s="877"/>
      <c r="M42" s="1098"/>
      <c r="N42" s="1098"/>
      <c r="O42" s="1098"/>
      <c r="P42" s="1098"/>
      <c r="Q42" s="1098"/>
      <c r="R42" s="1098"/>
      <c r="S42" s="1098"/>
      <c r="T42" s="1098"/>
      <c r="U42" s="1098"/>
      <c r="V42" s="1098"/>
      <c r="W42" s="1098"/>
      <c r="X42" s="1098"/>
      <c r="Y42" s="1098"/>
      <c r="Z42" s="1098"/>
      <c r="AA42" s="1098"/>
      <c r="AB42" s="1098"/>
      <c r="AC42" s="1098"/>
      <c r="AD42" s="1098"/>
      <c r="AE42" s="1098"/>
    </row>
    <row r="43" spans="1:31" s="445" customFormat="1" ht="13.5" customHeight="1" x14ac:dyDescent="0.2">
      <c r="A43" s="593"/>
      <c r="B43" s="594"/>
      <c r="C43" s="604" t="s">
        <v>490</v>
      </c>
      <c r="D43" s="605"/>
      <c r="E43" s="605"/>
      <c r="F43" s="1099"/>
      <c r="G43" s="1099"/>
      <c r="H43" s="1099"/>
      <c r="I43" s="1099"/>
      <c r="J43" s="1100"/>
      <c r="K43" s="1101"/>
      <c r="L43" s="593"/>
      <c r="M43" s="599"/>
      <c r="N43" s="599"/>
      <c r="O43" s="599"/>
      <c r="P43" s="599"/>
      <c r="Q43" s="599"/>
      <c r="R43" s="599"/>
      <c r="S43" s="599"/>
      <c r="T43" s="599"/>
      <c r="U43" s="599"/>
      <c r="V43" s="599"/>
      <c r="W43" s="599"/>
      <c r="X43" s="599"/>
      <c r="Y43" s="599"/>
      <c r="Z43" s="599"/>
      <c r="AA43" s="599"/>
      <c r="AB43" s="599"/>
      <c r="AC43" s="599"/>
      <c r="AD43" s="599"/>
      <c r="AE43" s="599"/>
    </row>
    <row r="44" spans="1:31" ht="39" customHeight="1" x14ac:dyDescent="0.2">
      <c r="A44" s="410"/>
      <c r="B44" s="478"/>
      <c r="C44" s="1579" t="s">
        <v>478</v>
      </c>
      <c r="D44" s="1579"/>
      <c r="E44" s="1579"/>
      <c r="F44" s="1579"/>
      <c r="G44" s="1579"/>
      <c r="H44" s="1579"/>
      <c r="I44" s="1579"/>
      <c r="J44" s="1579"/>
      <c r="K44" s="1579"/>
      <c r="L44" s="156"/>
      <c r="M44" s="157"/>
      <c r="N44" s="157"/>
      <c r="O44" s="157"/>
      <c r="P44" s="157"/>
      <c r="Q44" s="157"/>
      <c r="R44" s="157"/>
      <c r="S44" s="1102"/>
      <c r="T44" s="440"/>
      <c r="U44" s="440"/>
      <c r="V44" s="440"/>
      <c r="W44" s="1103"/>
      <c r="X44" s="440"/>
      <c r="Y44" s="440"/>
      <c r="Z44" s="440"/>
      <c r="AA44" s="440"/>
      <c r="AB44" s="440"/>
      <c r="AC44" s="440"/>
      <c r="AD44" s="440"/>
      <c r="AE44" s="440"/>
    </row>
    <row r="45" spans="1:31" s="445" customFormat="1" ht="13.5" customHeight="1" x14ac:dyDescent="0.2">
      <c r="A45" s="441"/>
      <c r="B45" s="598">
        <v>12</v>
      </c>
      <c r="C45" s="1588">
        <v>42675</v>
      </c>
      <c r="D45" s="1588"/>
      <c r="E45" s="1070"/>
      <c r="F45" s="156"/>
      <c r="G45" s="156"/>
      <c r="H45" s="156"/>
      <c r="I45" s="156"/>
      <c r="J45" s="156"/>
      <c r="K45" s="597"/>
      <c r="L45" s="441"/>
      <c r="M45" s="599"/>
      <c r="N45" s="599"/>
      <c r="O45" s="599"/>
      <c r="P45" s="599"/>
      <c r="Q45" s="599"/>
      <c r="R45" s="599"/>
      <c r="S45" s="599"/>
      <c r="T45" s="599"/>
      <c r="U45" s="599"/>
      <c r="V45" s="599"/>
      <c r="W45" s="599"/>
      <c r="X45" s="599"/>
      <c r="Y45" s="599"/>
      <c r="Z45" s="599"/>
      <c r="AA45" s="599"/>
      <c r="AB45" s="599"/>
      <c r="AC45" s="599"/>
      <c r="AD45" s="599"/>
      <c r="AE45" s="599"/>
    </row>
    <row r="46" spans="1:31" x14ac:dyDescent="0.2">
      <c r="A46" s="599"/>
      <c r="B46" s="600"/>
      <c r="C46" s="601"/>
      <c r="D46" s="157"/>
      <c r="E46" s="157"/>
      <c r="F46" s="157"/>
      <c r="G46" s="157"/>
      <c r="H46" s="157"/>
      <c r="I46" s="157"/>
      <c r="J46" s="157"/>
      <c r="K46" s="602"/>
      <c r="L46" s="599"/>
      <c r="M46" s="1104"/>
      <c r="N46" s="440"/>
      <c r="O46" s="440"/>
      <c r="P46" s="440"/>
      <c r="Q46" s="440"/>
      <c r="R46" s="440"/>
      <c r="S46" s="440"/>
      <c r="T46" s="440"/>
      <c r="U46" s="440"/>
      <c r="V46" s="440"/>
      <c r="W46" s="440"/>
      <c r="X46" s="440"/>
      <c r="Y46" s="440"/>
      <c r="Z46" s="440"/>
      <c r="AA46" s="440"/>
      <c r="AB46" s="440"/>
      <c r="AC46" s="440"/>
      <c r="AD46" s="440"/>
      <c r="AE46" s="440"/>
    </row>
    <row r="47" spans="1:31" x14ac:dyDescent="0.2">
      <c r="A47" s="440"/>
      <c r="B47" s="440"/>
      <c r="C47" s="440"/>
      <c r="D47" s="440"/>
      <c r="E47" s="440"/>
      <c r="F47" s="1105"/>
      <c r="G47" s="1105"/>
      <c r="H47" s="1105"/>
      <c r="I47" s="1105"/>
      <c r="J47" s="1106"/>
      <c r="K47" s="1104"/>
      <c r="L47" s="1107"/>
      <c r="M47" s="1104"/>
      <c r="N47" s="440"/>
      <c r="O47" s="440"/>
      <c r="P47" s="440"/>
      <c r="Q47" s="440"/>
      <c r="R47" s="440"/>
      <c r="S47" s="440"/>
      <c r="T47" s="440"/>
      <c r="U47" s="440"/>
      <c r="V47" s="440"/>
      <c r="W47" s="440"/>
      <c r="X47" s="440"/>
      <c r="Y47" s="440"/>
      <c r="Z47" s="440"/>
      <c r="AA47" s="440"/>
      <c r="AB47" s="440"/>
      <c r="AC47" s="440"/>
      <c r="AD47" s="440"/>
      <c r="AE47" s="440"/>
    </row>
    <row r="48" spans="1:31" x14ac:dyDescent="0.2">
      <c r="J48" s="1104"/>
      <c r="K48" s="1104"/>
      <c r="L48" s="1104"/>
      <c r="M48" s="1104"/>
      <c r="N48" s="1108"/>
      <c r="O48" s="440"/>
      <c r="P48" s="440"/>
      <c r="Q48" s="440"/>
      <c r="R48" s="440"/>
      <c r="S48" s="440"/>
      <c r="T48" s="440"/>
      <c r="U48" s="440"/>
      <c r="V48" s="440"/>
      <c r="W48" s="440"/>
      <c r="X48" s="440"/>
      <c r="Y48" s="440"/>
      <c r="Z48" s="440"/>
      <c r="AA48" s="440"/>
      <c r="AB48" s="440"/>
      <c r="AC48" s="440"/>
      <c r="AD48" s="440"/>
      <c r="AE48" s="440"/>
    </row>
    <row r="49" spans="7:31" x14ac:dyDescent="0.2">
      <c r="J49" s="1104"/>
      <c r="K49" s="1104"/>
      <c r="L49" s="1104"/>
      <c r="M49" s="1104"/>
      <c r="N49" s="440"/>
      <c r="O49" s="440"/>
      <c r="P49" s="440"/>
      <c r="Q49" s="440"/>
      <c r="R49" s="440"/>
      <c r="S49" s="440"/>
      <c r="T49" s="440"/>
      <c r="U49" s="440"/>
      <c r="V49" s="440"/>
      <c r="W49" s="440"/>
      <c r="X49" s="440"/>
      <c r="Y49" s="440"/>
      <c r="Z49" s="440"/>
      <c r="AA49" s="440"/>
      <c r="AB49" s="440"/>
      <c r="AC49" s="440"/>
      <c r="AD49" s="440"/>
      <c r="AE49" s="440"/>
    </row>
    <row r="50" spans="7:31" x14ac:dyDescent="0.2">
      <c r="J50" s="1104"/>
      <c r="K50" s="1104"/>
      <c r="L50" s="1104"/>
      <c r="M50" s="1104"/>
      <c r="N50" s="440"/>
      <c r="O50" s="440"/>
      <c r="P50" s="440"/>
      <c r="Q50" s="440"/>
      <c r="R50" s="440"/>
      <c r="S50" s="440"/>
      <c r="T50" s="440"/>
      <c r="U50" s="440"/>
      <c r="V50" s="440"/>
      <c r="W50" s="440"/>
      <c r="X50" s="440"/>
      <c r="Y50" s="440"/>
      <c r="Z50" s="440"/>
      <c r="AA50" s="440"/>
      <c r="AB50" s="440"/>
      <c r="AC50" s="440"/>
      <c r="AD50" s="440"/>
      <c r="AE50" s="440"/>
    </row>
    <row r="51" spans="7:31" x14ac:dyDescent="0.2">
      <c r="J51" s="1104"/>
      <c r="K51" s="1104"/>
      <c r="L51" s="1104"/>
      <c r="M51" s="1104"/>
      <c r="N51" s="440"/>
      <c r="O51" s="440"/>
      <c r="P51" s="440"/>
      <c r="Q51" s="440"/>
      <c r="R51" s="440"/>
      <c r="S51" s="440"/>
      <c r="T51" s="440"/>
      <c r="U51" s="440"/>
      <c r="V51" s="440"/>
      <c r="W51" s="440"/>
      <c r="X51" s="440"/>
      <c r="Y51" s="440"/>
      <c r="Z51" s="440"/>
      <c r="AA51" s="440"/>
      <c r="AB51" s="440"/>
      <c r="AC51" s="440"/>
      <c r="AD51" s="440"/>
      <c r="AE51" s="440"/>
    </row>
    <row r="52" spans="7:31" x14ac:dyDescent="0.2">
      <c r="J52" s="1104"/>
      <c r="K52" s="1104"/>
      <c r="L52" s="1104"/>
      <c r="M52" s="1104"/>
    </row>
    <row r="53" spans="7:31" x14ac:dyDescent="0.2">
      <c r="J53" s="1104"/>
      <c r="K53" s="1104"/>
      <c r="L53" s="1104"/>
      <c r="M53" s="1104"/>
    </row>
    <row r="54" spans="7:31" x14ac:dyDescent="0.2">
      <c r="J54" s="1109"/>
      <c r="K54" s="1104"/>
      <c r="L54" s="1104"/>
      <c r="M54" s="1104"/>
    </row>
    <row r="55" spans="7:31" x14ac:dyDescent="0.2">
      <c r="J55" s="1104"/>
      <c r="K55" s="1104"/>
      <c r="L55" s="1104"/>
      <c r="M55" s="1104"/>
    </row>
    <row r="56" spans="7:31" x14ac:dyDescent="0.2">
      <c r="J56" s="1104"/>
      <c r="K56" s="1104"/>
      <c r="L56" s="1104"/>
      <c r="M56" s="1104"/>
    </row>
    <row r="57" spans="7:31" x14ac:dyDescent="0.2">
      <c r="J57" s="1104"/>
      <c r="K57" s="1104"/>
      <c r="L57" s="1104"/>
      <c r="M57" s="1104"/>
    </row>
    <row r="58" spans="7:31" x14ac:dyDescent="0.2">
      <c r="J58" s="1104"/>
      <c r="K58" s="1104"/>
      <c r="L58" s="1104"/>
    </row>
    <row r="64" spans="7:31" x14ac:dyDescent="0.2">
      <c r="G64" s="420"/>
    </row>
  </sheetData>
  <mergeCells count="11">
    <mergeCell ref="C8:D8"/>
    <mergeCell ref="C44:K44"/>
    <mergeCell ref="C45:D45"/>
    <mergeCell ref="C1:D1"/>
    <mergeCell ref="J1:K1"/>
    <mergeCell ref="J2:J3"/>
    <mergeCell ref="C4:J4"/>
    <mergeCell ref="C6:D7"/>
    <mergeCell ref="F6:G6"/>
    <mergeCell ref="H6:I6"/>
    <mergeCell ref="J6:J7"/>
  </mergeCells>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A1:P82"/>
  <sheetViews>
    <sheetView workbookViewId="0"/>
  </sheetViews>
  <sheetFormatPr defaultRowHeight="12.75" x14ac:dyDescent="0.2"/>
  <cols>
    <col min="1" max="1" width="1" style="178" customWidth="1"/>
    <col min="2" max="2" width="2.42578125" style="178" customWidth="1"/>
    <col min="3" max="3" width="2" style="178" customWidth="1"/>
    <col min="4" max="4" width="10.85546875" style="178" customWidth="1"/>
    <col min="5" max="5" width="8.140625" style="178" customWidth="1"/>
    <col min="6" max="6" width="8.28515625" style="178" customWidth="1"/>
    <col min="7" max="9" width="8.5703125" style="178" customWidth="1"/>
    <col min="10" max="10" width="8.140625" style="178" customWidth="1"/>
    <col min="11" max="11" width="8.28515625" style="178" customWidth="1"/>
    <col min="12" max="14" width="8.5703125" style="178" customWidth="1"/>
    <col min="15" max="15" width="2.5703125" style="178" customWidth="1"/>
    <col min="16" max="16" width="1" style="178" customWidth="1"/>
    <col min="17" max="16384" width="9.140625" style="178"/>
  </cols>
  <sheetData>
    <row r="1" spans="1:16" x14ac:dyDescent="0.2">
      <c r="A1" s="177"/>
      <c r="B1" s="1604" t="s">
        <v>389</v>
      </c>
      <c r="C1" s="1604"/>
      <c r="D1" s="1604"/>
      <c r="E1" s="1604"/>
      <c r="F1" s="1604"/>
      <c r="G1" s="238"/>
      <c r="H1" s="238"/>
      <c r="I1" s="238"/>
      <c r="J1" s="238"/>
      <c r="K1" s="238"/>
      <c r="L1" s="238"/>
      <c r="M1" s="238"/>
      <c r="N1" s="238"/>
      <c r="O1" s="238"/>
      <c r="P1" s="1052"/>
    </row>
    <row r="2" spans="1:16" ht="6" customHeight="1" x14ac:dyDescent="0.2">
      <c r="A2" s="177"/>
      <c r="B2" s="175"/>
      <c r="C2" s="175"/>
      <c r="D2" s="175"/>
      <c r="E2" s="175"/>
      <c r="F2" s="175"/>
      <c r="G2" s="175"/>
      <c r="H2" s="175"/>
      <c r="I2" s="175"/>
      <c r="J2" s="175"/>
      <c r="K2" s="175"/>
      <c r="L2" s="175"/>
      <c r="M2" s="175"/>
      <c r="N2" s="175"/>
      <c r="O2" s="239"/>
      <c r="P2" s="1052"/>
    </row>
    <row r="3" spans="1:16" ht="13.5" thickBot="1" x14ac:dyDescent="0.25">
      <c r="A3" s="177"/>
      <c r="B3" s="179"/>
      <c r="C3" s="179"/>
      <c r="D3" s="179"/>
      <c r="E3" s="179"/>
      <c r="F3" s="179"/>
      <c r="G3" s="179"/>
      <c r="H3" s="179"/>
      <c r="I3" s="179"/>
      <c r="J3" s="179"/>
      <c r="K3" s="179"/>
      <c r="L3" s="179"/>
      <c r="M3" s="179"/>
      <c r="N3" s="1130" t="s">
        <v>70</v>
      </c>
      <c r="O3" s="240"/>
      <c r="P3" s="1052"/>
    </row>
    <row r="4" spans="1:16" s="1056" customFormat="1" ht="13.5" thickBot="1" x14ac:dyDescent="0.25">
      <c r="A4" s="1053"/>
      <c r="B4" s="1054"/>
      <c r="C4" s="1128" t="s">
        <v>450</v>
      </c>
      <c r="D4" s="1129"/>
      <c r="E4" s="1129"/>
      <c r="F4" s="1129"/>
      <c r="G4" s="1129"/>
      <c r="H4" s="1129"/>
      <c r="I4" s="1129"/>
      <c r="J4" s="1129"/>
      <c r="K4" s="1129"/>
      <c r="L4" s="1129"/>
      <c r="M4" s="1129"/>
      <c r="N4" s="399"/>
      <c r="O4" s="240"/>
      <c r="P4" s="1055"/>
    </row>
    <row r="5" spans="1:16" s="1060" customFormat="1" ht="4.5" customHeight="1" x14ac:dyDescent="0.2">
      <c r="A5" s="1057"/>
      <c r="B5" s="209"/>
      <c r="C5" s="1058"/>
      <c r="D5" s="1058"/>
      <c r="E5" s="1058"/>
      <c r="F5" s="1058"/>
      <c r="G5" s="1058"/>
      <c r="H5" s="1058"/>
      <c r="I5" s="1058"/>
      <c r="J5" s="1058"/>
      <c r="K5" s="1058"/>
      <c r="L5" s="1058"/>
      <c r="M5" s="1058"/>
      <c r="N5" s="1058"/>
      <c r="O5" s="240"/>
      <c r="P5" s="1059"/>
    </row>
    <row r="6" spans="1:16" s="1060" customFormat="1" x14ac:dyDescent="0.2">
      <c r="A6" s="1057"/>
      <c r="B6" s="209"/>
      <c r="C6" s="1061"/>
      <c r="D6" s="1061"/>
      <c r="E6" s="1061"/>
      <c r="F6" s="1112">
        <v>2006</v>
      </c>
      <c r="G6" s="1112">
        <v>2007</v>
      </c>
      <c r="H6" s="1112">
        <v>2008</v>
      </c>
      <c r="I6" s="1112">
        <v>2009</v>
      </c>
      <c r="J6" s="1112">
        <v>2010</v>
      </c>
      <c r="K6" s="1358">
        <v>2011</v>
      </c>
      <c r="L6" s="1112">
        <v>2012</v>
      </c>
      <c r="M6" s="1112">
        <v>2013</v>
      </c>
      <c r="N6" s="1112">
        <v>2014</v>
      </c>
      <c r="O6" s="240"/>
      <c r="P6" s="1059"/>
    </row>
    <row r="7" spans="1:16" s="1119" customFormat="1" ht="10.5" customHeight="1" x14ac:dyDescent="0.2">
      <c r="A7" s="1114"/>
      <c r="B7" s="1115"/>
      <c r="C7" s="1116" t="s">
        <v>393</v>
      </c>
      <c r="D7" s="1117"/>
      <c r="E7" s="1117"/>
      <c r="F7" s="1359">
        <v>330967</v>
      </c>
      <c r="G7" s="1359">
        <v>341720</v>
      </c>
      <c r="H7" s="1359">
        <v>343663</v>
      </c>
      <c r="I7" s="1359">
        <v>336378</v>
      </c>
      <c r="J7" s="1359">
        <v>283311</v>
      </c>
      <c r="K7" s="1359">
        <v>281015</v>
      </c>
      <c r="L7" s="1359">
        <v>268026</v>
      </c>
      <c r="M7" s="1359">
        <v>265860</v>
      </c>
      <c r="N7" s="1359">
        <v>270181</v>
      </c>
      <c r="O7" s="1360"/>
      <c r="P7" s="1118"/>
    </row>
    <row r="8" spans="1:16" s="1119" customFormat="1" ht="10.5" customHeight="1" x14ac:dyDescent="0.2">
      <c r="A8" s="1114"/>
      <c r="B8" s="1115"/>
      <c r="C8" s="1116" t="s">
        <v>394</v>
      </c>
      <c r="D8" s="1117"/>
      <c r="E8" s="1117"/>
      <c r="F8" s="1359">
        <v>384854</v>
      </c>
      <c r="G8" s="1359">
        <v>397332</v>
      </c>
      <c r="H8" s="1359">
        <v>400210</v>
      </c>
      <c r="I8" s="1359">
        <v>390129</v>
      </c>
      <c r="J8" s="1359">
        <v>337570</v>
      </c>
      <c r="K8" s="1359">
        <v>334499</v>
      </c>
      <c r="L8" s="1359">
        <v>319177</v>
      </c>
      <c r="M8" s="1359">
        <v>315112</v>
      </c>
      <c r="N8" s="1359">
        <v>318886</v>
      </c>
      <c r="O8" s="1135"/>
      <c r="P8" s="1118"/>
    </row>
    <row r="9" spans="1:16" s="1119" customFormat="1" ht="10.5" customHeight="1" x14ac:dyDescent="0.2">
      <c r="A9" s="1114"/>
      <c r="B9" s="1115"/>
      <c r="C9" s="1116" t="s">
        <v>532</v>
      </c>
      <c r="D9" s="1117"/>
      <c r="E9" s="1117"/>
      <c r="F9" s="1359">
        <v>2990993</v>
      </c>
      <c r="G9" s="1359">
        <v>3094177</v>
      </c>
      <c r="H9" s="1359">
        <v>3138017</v>
      </c>
      <c r="I9" s="1359">
        <v>2998781</v>
      </c>
      <c r="J9" s="1359">
        <v>2779077</v>
      </c>
      <c r="K9" s="1359">
        <v>2735237</v>
      </c>
      <c r="L9" s="1359">
        <v>2559732</v>
      </c>
      <c r="M9" s="1359">
        <v>2555676</v>
      </c>
      <c r="N9" s="1359">
        <v>2636881</v>
      </c>
      <c r="O9" s="1135"/>
      <c r="P9" s="1118"/>
    </row>
    <row r="10" spans="1:16" s="1119" customFormat="1" ht="11.25" customHeight="1" x14ac:dyDescent="0.2">
      <c r="A10" s="1114"/>
      <c r="B10" s="1115"/>
      <c r="C10" s="1116" t="s">
        <v>533</v>
      </c>
      <c r="D10" s="1117"/>
      <c r="E10" s="1117"/>
      <c r="F10" s="1359">
        <v>2765576</v>
      </c>
      <c r="G10" s="1359">
        <v>2848902</v>
      </c>
      <c r="H10" s="1359">
        <v>2894365</v>
      </c>
      <c r="I10" s="1359">
        <v>2759400</v>
      </c>
      <c r="J10" s="1359">
        <v>2599509</v>
      </c>
      <c r="K10" s="1359">
        <v>2553741</v>
      </c>
      <c r="L10" s="1359">
        <v>2387386</v>
      </c>
      <c r="M10" s="1359">
        <v>2384121</v>
      </c>
      <c r="N10" s="1359">
        <v>2458163</v>
      </c>
      <c r="O10" s="1135"/>
      <c r="P10" s="1118"/>
    </row>
    <row r="11" spans="1:16" s="1119" customFormat="1" ht="10.5" customHeight="1" x14ac:dyDescent="0.2">
      <c r="A11" s="1114"/>
      <c r="B11" s="1115"/>
      <c r="C11" s="1116" t="s">
        <v>534</v>
      </c>
      <c r="D11" s="1117"/>
      <c r="E11" s="1117"/>
      <c r="F11" s="1361"/>
      <c r="G11" s="1359"/>
      <c r="H11" s="1361"/>
      <c r="I11" s="1361"/>
      <c r="J11" s="1362"/>
      <c r="K11" s="1361"/>
      <c r="L11" s="1361"/>
      <c r="M11" s="1361"/>
      <c r="N11" s="1361"/>
      <c r="O11" s="1135"/>
      <c r="P11" s="1118"/>
    </row>
    <row r="12" spans="1:16" s="1119" customFormat="1" ht="9.75" customHeight="1" x14ac:dyDescent="0.2">
      <c r="A12" s="1114"/>
      <c r="B12" s="1115"/>
      <c r="D12" s="1116" t="s">
        <v>451</v>
      </c>
      <c r="E12" s="1116"/>
      <c r="F12" s="1361">
        <v>789.21641020299899</v>
      </c>
      <c r="G12" s="1361">
        <v>808.47849558853909</v>
      </c>
      <c r="H12" s="1361">
        <v>846.1337237422581</v>
      </c>
      <c r="I12" s="1361">
        <v>870.33975224698497</v>
      </c>
      <c r="J12" s="1361">
        <v>900.04</v>
      </c>
      <c r="K12" s="1361">
        <v>906.11</v>
      </c>
      <c r="L12" s="1361">
        <v>915.01</v>
      </c>
      <c r="M12" s="1361">
        <v>912.18</v>
      </c>
      <c r="N12" s="1361">
        <v>909.49</v>
      </c>
      <c r="O12" s="1062"/>
      <c r="P12" s="1118"/>
    </row>
    <row r="13" spans="1:16" s="1119" customFormat="1" ht="9.75" customHeight="1" x14ac:dyDescent="0.2">
      <c r="A13" s="1114"/>
      <c r="B13" s="1115"/>
      <c r="C13" s="1136"/>
      <c r="D13" s="1116" t="s">
        <v>452</v>
      </c>
      <c r="E13" s="1116"/>
      <c r="F13" s="1361">
        <v>565</v>
      </c>
      <c r="G13" s="1361">
        <v>583.36</v>
      </c>
      <c r="H13" s="1361">
        <v>600</v>
      </c>
      <c r="I13" s="1361">
        <v>615.5</v>
      </c>
      <c r="J13" s="1361">
        <v>634</v>
      </c>
      <c r="K13" s="1361">
        <v>641.92999999999995</v>
      </c>
      <c r="L13" s="1361">
        <v>641.92999999999995</v>
      </c>
      <c r="M13" s="1361">
        <v>641.92999999999995</v>
      </c>
      <c r="N13" s="1361">
        <v>641.92999999999995</v>
      </c>
      <c r="O13" s="1062"/>
      <c r="P13" s="1118"/>
    </row>
    <row r="14" spans="1:16" s="1119" customFormat="1" ht="11.25" customHeight="1" x14ac:dyDescent="0.2">
      <c r="A14" s="1114"/>
      <c r="B14" s="1115"/>
      <c r="C14" s="1116" t="s">
        <v>535</v>
      </c>
      <c r="D14" s="1117"/>
      <c r="E14" s="1117"/>
      <c r="F14" s="1361"/>
      <c r="G14" s="1361"/>
      <c r="H14" s="1361"/>
      <c r="I14" s="1361"/>
      <c r="J14" s="1362"/>
      <c r="K14" s="1361"/>
      <c r="L14" s="1361"/>
      <c r="M14" s="1361"/>
      <c r="N14" s="1361"/>
      <c r="O14" s="1135"/>
      <c r="P14" s="1118"/>
    </row>
    <row r="15" spans="1:16" s="1119" customFormat="1" ht="9.75" customHeight="1" x14ac:dyDescent="0.2">
      <c r="A15" s="1114"/>
      <c r="B15" s="1115"/>
      <c r="D15" s="1116" t="s">
        <v>453</v>
      </c>
      <c r="E15" s="1116"/>
      <c r="F15" s="1361">
        <v>935.96967052376601</v>
      </c>
      <c r="G15" s="1361">
        <v>965.24629620701603</v>
      </c>
      <c r="H15" s="1361">
        <v>1010.3760072203901</v>
      </c>
      <c r="I15" s="1361">
        <v>1036.4416794790202</v>
      </c>
      <c r="J15" s="1361">
        <v>1076.26</v>
      </c>
      <c r="K15" s="1361">
        <v>1084.55</v>
      </c>
      <c r="L15" s="1361">
        <v>1095.5899999999999</v>
      </c>
      <c r="M15" s="1361">
        <v>1093.82</v>
      </c>
      <c r="N15" s="1361">
        <v>1093.21</v>
      </c>
      <c r="O15" s="1135"/>
      <c r="P15" s="1118"/>
    </row>
    <row r="16" spans="1:16" s="1119" customFormat="1" ht="9.75" customHeight="1" x14ac:dyDescent="0.2">
      <c r="A16" s="1114"/>
      <c r="B16" s="1115"/>
      <c r="C16" s="1116"/>
      <c r="D16" s="1117" t="s">
        <v>454</v>
      </c>
      <c r="E16" s="1117"/>
      <c r="F16" s="1361">
        <v>667</v>
      </c>
      <c r="G16" s="1361">
        <v>693</v>
      </c>
      <c r="H16" s="1361">
        <v>721.82</v>
      </c>
      <c r="I16" s="1361">
        <v>740</v>
      </c>
      <c r="J16" s="1361">
        <v>768.375</v>
      </c>
      <c r="K16" s="1361">
        <v>776</v>
      </c>
      <c r="L16" s="1361">
        <v>783.62</v>
      </c>
      <c r="M16" s="1361">
        <v>785.45</v>
      </c>
      <c r="N16" s="1361">
        <v>786.99</v>
      </c>
      <c r="O16" s="1135"/>
      <c r="P16" s="1118"/>
    </row>
    <row r="17" spans="1:16" s="1119" customFormat="1" ht="9.75" customHeight="1" x14ac:dyDescent="0.2">
      <c r="A17" s="1114"/>
      <c r="B17" s="1115"/>
      <c r="C17" s="1116" t="s">
        <v>536</v>
      </c>
      <c r="D17" s="1117"/>
      <c r="E17" s="1117"/>
      <c r="F17" s="1359">
        <v>2093110</v>
      </c>
      <c r="G17" s="1359">
        <v>2153028</v>
      </c>
      <c r="H17" s="1359">
        <v>2171074</v>
      </c>
      <c r="I17" s="1359">
        <v>2082235</v>
      </c>
      <c r="J17" s="1359">
        <v>2073784</v>
      </c>
      <c r="K17" s="1359">
        <v>2038354</v>
      </c>
      <c r="L17" s="1359">
        <v>1910957</v>
      </c>
      <c r="M17" s="1359">
        <v>1890511</v>
      </c>
      <c r="N17" s="1359">
        <v>1928307</v>
      </c>
      <c r="O17" s="1135"/>
      <c r="P17" s="1118"/>
    </row>
    <row r="18" spans="1:16" s="1143" customFormat="1" ht="11.25" customHeight="1" thickBot="1" x14ac:dyDescent="0.25">
      <c r="A18" s="1137"/>
      <c r="B18" s="1138"/>
      <c r="C18" s="1139" t="s">
        <v>494</v>
      </c>
      <c r="D18" s="1140"/>
      <c r="E18" s="1140"/>
      <c r="F18" s="1363"/>
      <c r="G18" s="1363"/>
      <c r="H18" s="1363"/>
      <c r="I18" s="1363"/>
      <c r="J18" s="1363"/>
      <c r="K18" s="1363"/>
      <c r="L18" s="1363"/>
      <c r="M18" s="1363"/>
      <c r="N18" s="1364"/>
      <c r="O18" s="1142"/>
      <c r="P18" s="1141"/>
    </row>
    <row r="19" spans="1:16" s="207" customFormat="1" ht="13.5" thickBot="1" x14ac:dyDescent="0.25">
      <c r="A19" s="206"/>
      <c r="B19" s="180"/>
      <c r="C19" s="1128" t="s">
        <v>537</v>
      </c>
      <c r="D19" s="1129"/>
      <c r="E19" s="1129"/>
      <c r="F19" s="1129"/>
      <c r="G19" s="1129"/>
      <c r="H19" s="1129"/>
      <c r="I19" s="1129"/>
      <c r="J19" s="1129"/>
      <c r="K19" s="1129"/>
      <c r="L19" s="1129"/>
      <c r="M19" s="1129"/>
      <c r="N19" s="399"/>
      <c r="O19" s="1062"/>
      <c r="P19" s="1063"/>
    </row>
    <row r="20" spans="1:16" s="207" customFormat="1" ht="4.5" customHeight="1" x14ac:dyDescent="0.2">
      <c r="A20" s="206"/>
      <c r="B20" s="180"/>
      <c r="C20" s="208"/>
      <c r="D20" s="208"/>
      <c r="E20" s="208"/>
      <c r="F20" s="208"/>
      <c r="G20" s="208"/>
      <c r="H20" s="208"/>
      <c r="I20" s="208"/>
      <c r="J20" s="208"/>
      <c r="K20" s="208"/>
      <c r="L20" s="208"/>
      <c r="M20" s="208"/>
      <c r="N20" s="208"/>
      <c r="O20" s="1062"/>
      <c r="P20" s="1063"/>
    </row>
    <row r="21" spans="1:16" s="207" customFormat="1" x14ac:dyDescent="0.2">
      <c r="A21" s="206"/>
      <c r="B21" s="180"/>
      <c r="C21" s="1605" t="s">
        <v>538</v>
      </c>
      <c r="D21" s="1606"/>
      <c r="E21" s="1609">
        <v>2010</v>
      </c>
      <c r="F21" s="1609"/>
      <c r="G21" s="1609"/>
      <c r="H21" s="1609"/>
      <c r="I21" s="1610"/>
      <c r="J21" s="1611">
        <v>2014</v>
      </c>
      <c r="K21" s="1609"/>
      <c r="L21" s="1609"/>
      <c r="M21" s="1609"/>
      <c r="N21" s="1609"/>
      <c r="O21" s="1062"/>
      <c r="P21" s="1063"/>
    </row>
    <row r="22" spans="1:16" s="207" customFormat="1" ht="21.75" customHeight="1" x14ac:dyDescent="0.2">
      <c r="A22" s="206"/>
      <c r="B22" s="180"/>
      <c r="C22" s="1607"/>
      <c r="D22" s="1608"/>
      <c r="E22" s="1112" t="s">
        <v>539</v>
      </c>
      <c r="F22" s="1144" t="s">
        <v>540</v>
      </c>
      <c r="G22" s="1144" t="s">
        <v>541</v>
      </c>
      <c r="H22" s="1144" t="s">
        <v>542</v>
      </c>
      <c r="I22" s="1365" t="s">
        <v>543</v>
      </c>
      <c r="J22" s="1112" t="s">
        <v>539</v>
      </c>
      <c r="K22" s="1374" t="s">
        <v>540</v>
      </c>
      <c r="L22" s="1144" t="s">
        <v>541</v>
      </c>
      <c r="M22" s="1144" t="s">
        <v>542</v>
      </c>
      <c r="N22" s="1144" t="s">
        <v>543</v>
      </c>
      <c r="O22" s="1062"/>
      <c r="P22" s="1063"/>
    </row>
    <row r="23" spans="1:16" s="1393" customFormat="1" ht="12" customHeight="1" x14ac:dyDescent="0.2">
      <c r="A23" s="1391"/>
      <c r="B23" s="1392"/>
      <c r="C23" s="1116" t="s">
        <v>68</v>
      </c>
      <c r="D23" s="1116"/>
      <c r="E23" s="1359">
        <v>2779077</v>
      </c>
      <c r="F23" s="1359">
        <v>873445</v>
      </c>
      <c r="G23" s="1359">
        <v>857759</v>
      </c>
      <c r="H23" s="1359">
        <v>616309</v>
      </c>
      <c r="I23" s="1366">
        <v>431564</v>
      </c>
      <c r="J23" s="1359">
        <v>2636881</v>
      </c>
      <c r="K23" s="1359">
        <v>806496</v>
      </c>
      <c r="L23" s="1359">
        <v>780857</v>
      </c>
      <c r="M23" s="1359">
        <v>593889</v>
      </c>
      <c r="N23" s="1359">
        <v>455639</v>
      </c>
      <c r="O23" s="1135"/>
      <c r="P23" s="1114"/>
    </row>
    <row r="24" spans="1:16" s="1147" customFormat="1" ht="9.75" customHeight="1" x14ac:dyDescent="0.2">
      <c r="A24" s="1145"/>
      <c r="B24" s="1375"/>
      <c r="C24" s="1376"/>
      <c r="D24" s="1378" t="s">
        <v>72</v>
      </c>
      <c r="E24" s="1379">
        <v>1529935</v>
      </c>
      <c r="F24" s="1379">
        <v>482056</v>
      </c>
      <c r="G24" s="1379">
        <v>486782</v>
      </c>
      <c r="H24" s="1379">
        <v>339925</v>
      </c>
      <c r="I24" s="1380">
        <v>221172</v>
      </c>
      <c r="J24" s="1379">
        <v>1400957</v>
      </c>
      <c r="K24" s="1379">
        <v>436552</v>
      </c>
      <c r="L24" s="1379">
        <v>422480</v>
      </c>
      <c r="M24" s="1379">
        <v>315847</v>
      </c>
      <c r="N24" s="1379">
        <v>226078</v>
      </c>
      <c r="O24" s="1377"/>
      <c r="P24" s="1146"/>
    </row>
    <row r="25" spans="1:16" s="1147" customFormat="1" ht="9.75" customHeight="1" x14ac:dyDescent="0.2">
      <c r="A25" s="1145"/>
      <c r="B25" s="1375"/>
      <c r="C25" s="1376"/>
      <c r="D25" s="1378" t="s">
        <v>71</v>
      </c>
      <c r="E25" s="1379">
        <v>1249142</v>
      </c>
      <c r="F25" s="1379">
        <v>391389</v>
      </c>
      <c r="G25" s="1379">
        <v>370977</v>
      </c>
      <c r="H25" s="1379">
        <v>276384</v>
      </c>
      <c r="I25" s="1380">
        <v>210392</v>
      </c>
      <c r="J25" s="1379">
        <v>1235924</v>
      </c>
      <c r="K25" s="1379">
        <v>369944</v>
      </c>
      <c r="L25" s="1379">
        <v>358377</v>
      </c>
      <c r="M25" s="1379">
        <v>278042</v>
      </c>
      <c r="N25" s="1379">
        <v>229561</v>
      </c>
      <c r="O25" s="1377"/>
      <c r="P25" s="1146"/>
    </row>
    <row r="26" spans="1:16" s="1393" customFormat="1" ht="9.75" customHeight="1" x14ac:dyDescent="0.2">
      <c r="A26" s="1391"/>
      <c r="B26" s="1392"/>
      <c r="C26" s="1116" t="s">
        <v>62</v>
      </c>
      <c r="D26" s="1116"/>
      <c r="E26" s="1359">
        <v>211351</v>
      </c>
      <c r="F26" s="1359">
        <v>59704</v>
      </c>
      <c r="G26" s="1359">
        <v>69541</v>
      </c>
      <c r="H26" s="1359">
        <v>52964</v>
      </c>
      <c r="I26" s="1367">
        <v>29142</v>
      </c>
      <c r="J26" s="1359">
        <v>203446</v>
      </c>
      <c r="K26" s="1359">
        <v>55511</v>
      </c>
      <c r="L26" s="1359">
        <v>64092</v>
      </c>
      <c r="M26" s="1359">
        <v>54733</v>
      </c>
      <c r="N26" s="1359">
        <v>29110</v>
      </c>
      <c r="O26" s="1135"/>
      <c r="P26" s="1114"/>
    </row>
    <row r="27" spans="1:16" s="1151" customFormat="1" ht="9.75" customHeight="1" x14ac:dyDescent="0.2">
      <c r="A27" s="1150"/>
      <c r="B27" s="1381"/>
      <c r="C27" s="1376"/>
      <c r="D27" s="1378" t="s">
        <v>72</v>
      </c>
      <c r="E27" s="1379">
        <v>121257</v>
      </c>
      <c r="F27" s="1379">
        <v>34032</v>
      </c>
      <c r="G27" s="1379">
        <v>40396</v>
      </c>
      <c r="H27" s="1379">
        <v>29771</v>
      </c>
      <c r="I27" s="1380">
        <v>17058</v>
      </c>
      <c r="J27" s="1379">
        <v>114976</v>
      </c>
      <c r="K27" s="1379">
        <v>31214</v>
      </c>
      <c r="L27" s="1379">
        <v>36225</v>
      </c>
      <c r="M27" s="1379">
        <v>30230</v>
      </c>
      <c r="N27" s="1379">
        <v>17307</v>
      </c>
      <c r="O27" s="1382"/>
      <c r="P27" s="1127"/>
    </row>
    <row r="28" spans="1:16" s="1156" customFormat="1" ht="9.75" customHeight="1" x14ac:dyDescent="0.2">
      <c r="A28" s="1152"/>
      <c r="B28" s="1383"/>
      <c r="C28" s="1376"/>
      <c r="D28" s="1378" t="s">
        <v>71</v>
      </c>
      <c r="E28" s="1379">
        <v>90094</v>
      </c>
      <c r="F28" s="1379">
        <v>25672</v>
      </c>
      <c r="G28" s="1379">
        <v>29145</v>
      </c>
      <c r="H28" s="1379">
        <v>23193</v>
      </c>
      <c r="I28" s="1380">
        <v>12084</v>
      </c>
      <c r="J28" s="1379">
        <v>88470</v>
      </c>
      <c r="K28" s="1379">
        <v>24297</v>
      </c>
      <c r="L28" s="1379">
        <v>27867</v>
      </c>
      <c r="M28" s="1379">
        <v>24503</v>
      </c>
      <c r="N28" s="1379">
        <v>11803</v>
      </c>
      <c r="O28" s="1384"/>
      <c r="P28" s="1155"/>
    </row>
    <row r="29" spans="1:16" s="1396" customFormat="1" ht="9.75" customHeight="1" x14ac:dyDescent="0.2">
      <c r="A29" s="1394"/>
      <c r="B29" s="1395"/>
      <c r="C29" s="1116" t="s">
        <v>55</v>
      </c>
      <c r="D29" s="1116"/>
      <c r="E29" s="1359">
        <v>28764</v>
      </c>
      <c r="F29" s="1359">
        <v>12587</v>
      </c>
      <c r="G29" s="1359">
        <v>9266</v>
      </c>
      <c r="H29" s="1359">
        <v>4802</v>
      </c>
      <c r="I29" s="1367">
        <v>2109</v>
      </c>
      <c r="J29" s="1359">
        <v>30159</v>
      </c>
      <c r="K29" s="1359">
        <v>11660</v>
      </c>
      <c r="L29" s="1359">
        <v>9653</v>
      </c>
      <c r="M29" s="1359">
        <v>5024</v>
      </c>
      <c r="N29" s="1359">
        <v>3822</v>
      </c>
      <c r="O29" s="1154"/>
      <c r="P29" s="1155"/>
    </row>
    <row r="30" spans="1:16" s="1156" customFormat="1" ht="9.75" customHeight="1" x14ac:dyDescent="0.2">
      <c r="A30" s="1152"/>
      <c r="B30" s="1383"/>
      <c r="C30" s="1376"/>
      <c r="D30" s="1378" t="s">
        <v>72</v>
      </c>
      <c r="E30" s="1379">
        <v>16207</v>
      </c>
      <c r="F30" s="1379">
        <v>7809</v>
      </c>
      <c r="G30" s="1379">
        <v>4587</v>
      </c>
      <c r="H30" s="1379">
        <v>2280</v>
      </c>
      <c r="I30" s="1380">
        <v>1531</v>
      </c>
      <c r="J30" s="1379">
        <v>17041</v>
      </c>
      <c r="K30" s="1379">
        <v>7026</v>
      </c>
      <c r="L30" s="1379">
        <v>4710</v>
      </c>
      <c r="M30" s="1379">
        <v>2433</v>
      </c>
      <c r="N30" s="1379">
        <v>2872</v>
      </c>
      <c r="O30" s="1384"/>
      <c r="P30" s="1155"/>
    </row>
    <row r="31" spans="1:16" s="1156" customFormat="1" ht="9.75" customHeight="1" x14ac:dyDescent="0.2">
      <c r="A31" s="1152"/>
      <c r="B31" s="1383"/>
      <c r="C31" s="1376"/>
      <c r="D31" s="1378" t="s">
        <v>71</v>
      </c>
      <c r="E31" s="1379">
        <v>12557</v>
      </c>
      <c r="F31" s="1379">
        <v>4778</v>
      </c>
      <c r="G31" s="1379">
        <v>4679</v>
      </c>
      <c r="H31" s="1379">
        <v>2522</v>
      </c>
      <c r="I31" s="1380">
        <v>578</v>
      </c>
      <c r="J31" s="1379">
        <v>13118</v>
      </c>
      <c r="K31" s="1379">
        <v>4634</v>
      </c>
      <c r="L31" s="1379">
        <v>4943</v>
      </c>
      <c r="M31" s="1379">
        <v>2591</v>
      </c>
      <c r="N31" s="1379">
        <v>950</v>
      </c>
      <c r="O31" s="1384"/>
      <c r="P31" s="1155"/>
    </row>
    <row r="32" spans="1:16" s="1396" customFormat="1" ht="9.75" customHeight="1" x14ac:dyDescent="0.2">
      <c r="A32" s="1394"/>
      <c r="B32" s="1395"/>
      <c r="C32" s="1116" t="s">
        <v>64</v>
      </c>
      <c r="D32" s="1116"/>
      <c r="E32" s="1359">
        <v>243569</v>
      </c>
      <c r="F32" s="1359">
        <v>76065</v>
      </c>
      <c r="G32" s="1359">
        <v>85359</v>
      </c>
      <c r="H32" s="1359">
        <v>59005</v>
      </c>
      <c r="I32" s="1367">
        <v>23140</v>
      </c>
      <c r="J32" s="1359">
        <v>240842</v>
      </c>
      <c r="K32" s="1359">
        <v>74159</v>
      </c>
      <c r="L32" s="1359">
        <v>83148</v>
      </c>
      <c r="M32" s="1359">
        <v>59120</v>
      </c>
      <c r="N32" s="1359">
        <v>24415</v>
      </c>
      <c r="O32" s="1154"/>
      <c r="P32" s="1155"/>
    </row>
    <row r="33" spans="1:16" s="1156" customFormat="1" ht="9.75" customHeight="1" x14ac:dyDescent="0.2">
      <c r="A33" s="1152"/>
      <c r="B33" s="1383"/>
      <c r="C33" s="1376"/>
      <c r="D33" s="1378" t="s">
        <v>72</v>
      </c>
      <c r="E33" s="1379">
        <v>135870</v>
      </c>
      <c r="F33" s="1379">
        <v>43883</v>
      </c>
      <c r="G33" s="1379">
        <v>45821</v>
      </c>
      <c r="H33" s="1379">
        <v>33854</v>
      </c>
      <c r="I33" s="1380">
        <v>12312</v>
      </c>
      <c r="J33" s="1379">
        <v>129981</v>
      </c>
      <c r="K33" s="1379">
        <v>42202</v>
      </c>
      <c r="L33" s="1379">
        <v>42461</v>
      </c>
      <c r="M33" s="1379">
        <v>32382</v>
      </c>
      <c r="N33" s="1379">
        <v>12936</v>
      </c>
      <c r="O33" s="1384"/>
      <c r="P33" s="1155"/>
    </row>
    <row r="34" spans="1:16" s="1156" customFormat="1" ht="9.75" customHeight="1" x14ac:dyDescent="0.2">
      <c r="A34" s="1152"/>
      <c r="B34" s="1383"/>
      <c r="C34" s="1376"/>
      <c r="D34" s="1378" t="s">
        <v>71</v>
      </c>
      <c r="E34" s="1379">
        <v>107699</v>
      </c>
      <c r="F34" s="1379">
        <v>32182</v>
      </c>
      <c r="G34" s="1379">
        <v>39538</v>
      </c>
      <c r="H34" s="1379">
        <v>25151</v>
      </c>
      <c r="I34" s="1380">
        <v>10828</v>
      </c>
      <c r="J34" s="1379">
        <v>110861</v>
      </c>
      <c r="K34" s="1379">
        <v>31957</v>
      </c>
      <c r="L34" s="1379">
        <v>40687</v>
      </c>
      <c r="M34" s="1379">
        <v>26738</v>
      </c>
      <c r="N34" s="1379">
        <v>11479</v>
      </c>
      <c r="O34" s="1384"/>
      <c r="P34" s="1155"/>
    </row>
    <row r="35" spans="1:16" s="1396" customFormat="1" ht="9.75" customHeight="1" x14ac:dyDescent="0.2">
      <c r="A35" s="1394"/>
      <c r="B35" s="1395"/>
      <c r="C35" s="1116" t="s">
        <v>66</v>
      </c>
      <c r="D35" s="1116"/>
      <c r="E35" s="1359">
        <v>20727</v>
      </c>
      <c r="F35" s="1359">
        <v>10648</v>
      </c>
      <c r="G35" s="1359">
        <v>6683</v>
      </c>
      <c r="H35" s="1359">
        <v>3396</v>
      </c>
      <c r="I35" s="1367" t="s">
        <v>9</v>
      </c>
      <c r="J35" s="1359">
        <v>19925</v>
      </c>
      <c r="K35" s="1359">
        <v>10077</v>
      </c>
      <c r="L35" s="1359">
        <v>6449</v>
      </c>
      <c r="M35" s="1359">
        <v>3007</v>
      </c>
      <c r="N35" s="1359">
        <v>392</v>
      </c>
      <c r="O35" s="1154"/>
      <c r="P35" s="1155"/>
    </row>
    <row r="36" spans="1:16" s="1156" customFormat="1" ht="9.75" customHeight="1" x14ac:dyDescent="0.2">
      <c r="A36" s="1152"/>
      <c r="B36" s="1383"/>
      <c r="C36" s="1376"/>
      <c r="D36" s="1378" t="s">
        <v>72</v>
      </c>
      <c r="E36" s="1379">
        <v>11721</v>
      </c>
      <c r="F36" s="1379">
        <v>6295</v>
      </c>
      <c r="G36" s="1379">
        <v>3820</v>
      </c>
      <c r="H36" s="1379">
        <v>1606</v>
      </c>
      <c r="I36" s="1380" t="s">
        <v>9</v>
      </c>
      <c r="J36" s="1379">
        <v>10426</v>
      </c>
      <c r="K36" s="1379">
        <v>5901</v>
      </c>
      <c r="L36" s="1379">
        <v>3220</v>
      </c>
      <c r="M36" s="1379">
        <v>1024</v>
      </c>
      <c r="N36" s="1379">
        <v>281</v>
      </c>
      <c r="O36" s="1384"/>
      <c r="P36" s="1155"/>
    </row>
    <row r="37" spans="1:16" s="1156" customFormat="1" ht="9.75" customHeight="1" x14ac:dyDescent="0.2">
      <c r="A37" s="1152"/>
      <c r="B37" s="1383"/>
      <c r="C37" s="1376"/>
      <c r="D37" s="1378" t="s">
        <v>71</v>
      </c>
      <c r="E37" s="1379">
        <v>9006</v>
      </c>
      <c r="F37" s="1379">
        <v>4353</v>
      </c>
      <c r="G37" s="1379">
        <v>2863</v>
      </c>
      <c r="H37" s="1379">
        <v>1790</v>
      </c>
      <c r="I37" s="1380" t="s">
        <v>9</v>
      </c>
      <c r="J37" s="1379">
        <v>9499</v>
      </c>
      <c r="K37" s="1379">
        <v>4176</v>
      </c>
      <c r="L37" s="1379">
        <v>3229</v>
      </c>
      <c r="M37" s="1379">
        <v>1983</v>
      </c>
      <c r="N37" s="1379">
        <v>111</v>
      </c>
      <c r="O37" s="1384"/>
      <c r="P37" s="1155"/>
    </row>
    <row r="38" spans="1:16" s="1396" customFormat="1" ht="9.75" customHeight="1" x14ac:dyDescent="0.2">
      <c r="A38" s="1394"/>
      <c r="B38" s="1395"/>
      <c r="C38" s="1116" t="s">
        <v>75</v>
      </c>
      <c r="D38" s="1116"/>
      <c r="E38" s="1359">
        <v>39930</v>
      </c>
      <c r="F38" s="1359">
        <v>16060</v>
      </c>
      <c r="G38" s="1359">
        <v>12904</v>
      </c>
      <c r="H38" s="1359">
        <v>7700</v>
      </c>
      <c r="I38" s="1367">
        <v>3266</v>
      </c>
      <c r="J38" s="1359">
        <v>38714</v>
      </c>
      <c r="K38" s="1359">
        <v>14695</v>
      </c>
      <c r="L38" s="1359">
        <v>12032</v>
      </c>
      <c r="M38" s="1359">
        <v>7331</v>
      </c>
      <c r="N38" s="1359">
        <v>4656</v>
      </c>
      <c r="O38" s="1154"/>
      <c r="P38" s="1155"/>
    </row>
    <row r="39" spans="1:16" s="1156" customFormat="1" ht="9.75" customHeight="1" x14ac:dyDescent="0.2">
      <c r="A39" s="1152"/>
      <c r="B39" s="1383"/>
      <c r="C39" s="1376"/>
      <c r="D39" s="1378" t="s">
        <v>72</v>
      </c>
      <c r="E39" s="1379">
        <v>21662</v>
      </c>
      <c r="F39" s="1379">
        <v>9520</v>
      </c>
      <c r="G39" s="1379">
        <v>7367</v>
      </c>
      <c r="H39" s="1379">
        <v>3276</v>
      </c>
      <c r="I39" s="1380">
        <v>1499</v>
      </c>
      <c r="J39" s="1379">
        <v>20127</v>
      </c>
      <c r="K39" s="1379">
        <v>8433</v>
      </c>
      <c r="L39" s="1379">
        <v>6215</v>
      </c>
      <c r="M39" s="1379">
        <v>3539</v>
      </c>
      <c r="N39" s="1379">
        <v>1940</v>
      </c>
      <c r="O39" s="1384"/>
      <c r="P39" s="1155"/>
    </row>
    <row r="40" spans="1:16" s="1156" customFormat="1" ht="9.75" customHeight="1" x14ac:dyDescent="0.2">
      <c r="A40" s="1152"/>
      <c r="B40" s="1383"/>
      <c r="C40" s="1376"/>
      <c r="D40" s="1378" t="s">
        <v>71</v>
      </c>
      <c r="E40" s="1379">
        <v>18268</v>
      </c>
      <c r="F40" s="1379">
        <v>6540</v>
      </c>
      <c r="G40" s="1379">
        <v>5537</v>
      </c>
      <c r="H40" s="1379">
        <v>4424</v>
      </c>
      <c r="I40" s="1380">
        <v>1767</v>
      </c>
      <c r="J40" s="1379">
        <v>18587</v>
      </c>
      <c r="K40" s="1379">
        <v>6262</v>
      </c>
      <c r="L40" s="1379">
        <v>5817</v>
      </c>
      <c r="M40" s="1379">
        <v>3792</v>
      </c>
      <c r="N40" s="1379">
        <v>2716</v>
      </c>
      <c r="O40" s="1384"/>
      <c r="P40" s="1155"/>
    </row>
    <row r="41" spans="1:16" s="1396" customFormat="1" ht="9.75" customHeight="1" x14ac:dyDescent="0.2">
      <c r="A41" s="1394"/>
      <c r="B41" s="1395"/>
      <c r="C41" s="1116" t="s">
        <v>61</v>
      </c>
      <c r="D41" s="1116"/>
      <c r="E41" s="1359">
        <v>101290</v>
      </c>
      <c r="F41" s="1359">
        <v>34771</v>
      </c>
      <c r="G41" s="1359">
        <v>32132</v>
      </c>
      <c r="H41" s="1359">
        <v>21869</v>
      </c>
      <c r="I41" s="1367">
        <v>12518</v>
      </c>
      <c r="J41" s="1359">
        <v>91625</v>
      </c>
      <c r="K41" s="1359">
        <v>32053</v>
      </c>
      <c r="L41" s="1359">
        <v>27569</v>
      </c>
      <c r="M41" s="1359">
        <v>22547</v>
      </c>
      <c r="N41" s="1359">
        <v>9456</v>
      </c>
      <c r="O41" s="1154"/>
      <c r="P41" s="1155"/>
    </row>
    <row r="42" spans="1:16" s="1156" customFormat="1" ht="9.75" customHeight="1" x14ac:dyDescent="0.2">
      <c r="A42" s="1152"/>
      <c r="B42" s="1383"/>
      <c r="C42" s="1376"/>
      <c r="D42" s="1378" t="s">
        <v>72</v>
      </c>
      <c r="E42" s="1379">
        <v>54516</v>
      </c>
      <c r="F42" s="1379">
        <v>18856</v>
      </c>
      <c r="G42" s="1379">
        <v>17758</v>
      </c>
      <c r="H42" s="1379">
        <v>11166</v>
      </c>
      <c r="I42" s="1380">
        <v>6736</v>
      </c>
      <c r="J42" s="1379">
        <v>47286</v>
      </c>
      <c r="K42" s="1379">
        <v>17091</v>
      </c>
      <c r="L42" s="1379">
        <v>14058</v>
      </c>
      <c r="M42" s="1379">
        <v>11344</v>
      </c>
      <c r="N42" s="1379">
        <v>4793</v>
      </c>
      <c r="O42" s="1384"/>
      <c r="P42" s="1155"/>
    </row>
    <row r="43" spans="1:16" s="1156" customFormat="1" ht="9.75" customHeight="1" x14ac:dyDescent="0.2">
      <c r="A43" s="1152"/>
      <c r="B43" s="1383"/>
      <c r="C43" s="1376"/>
      <c r="D43" s="1378" t="s">
        <v>71</v>
      </c>
      <c r="E43" s="1379">
        <v>46774</v>
      </c>
      <c r="F43" s="1379">
        <v>15915</v>
      </c>
      <c r="G43" s="1379">
        <v>14374</v>
      </c>
      <c r="H43" s="1379">
        <v>10703</v>
      </c>
      <c r="I43" s="1380">
        <v>5782</v>
      </c>
      <c r="J43" s="1379">
        <v>44339</v>
      </c>
      <c r="K43" s="1379">
        <v>14962</v>
      </c>
      <c r="L43" s="1379">
        <v>13511</v>
      </c>
      <c r="M43" s="1379">
        <v>11203</v>
      </c>
      <c r="N43" s="1379">
        <v>4663</v>
      </c>
      <c r="O43" s="1384"/>
      <c r="P43" s="1155"/>
    </row>
    <row r="44" spans="1:16" s="1396" customFormat="1" ht="9.75" customHeight="1" x14ac:dyDescent="0.2">
      <c r="A44" s="1394"/>
      <c r="B44" s="1395"/>
      <c r="C44" s="1116" t="s">
        <v>56</v>
      </c>
      <c r="D44" s="1116"/>
      <c r="E44" s="1359">
        <v>37593</v>
      </c>
      <c r="F44" s="1359">
        <v>15962</v>
      </c>
      <c r="G44" s="1359">
        <v>11667</v>
      </c>
      <c r="H44" s="1359">
        <v>6577</v>
      </c>
      <c r="I44" s="1367">
        <v>3387</v>
      </c>
      <c r="J44" s="1359">
        <v>35478</v>
      </c>
      <c r="K44" s="1359">
        <v>15161</v>
      </c>
      <c r="L44" s="1359">
        <v>11242</v>
      </c>
      <c r="M44" s="1359">
        <v>6381</v>
      </c>
      <c r="N44" s="1359">
        <v>2694</v>
      </c>
      <c r="O44" s="1154"/>
      <c r="P44" s="1155"/>
    </row>
    <row r="45" spans="1:16" s="1156" customFormat="1" ht="9.75" customHeight="1" x14ac:dyDescent="0.2">
      <c r="A45" s="1152"/>
      <c r="B45" s="1383"/>
      <c r="C45" s="1376"/>
      <c r="D45" s="1378" t="s">
        <v>72</v>
      </c>
      <c r="E45" s="1379">
        <v>20401</v>
      </c>
      <c r="F45" s="1379">
        <v>9440</v>
      </c>
      <c r="G45" s="1379">
        <v>6456</v>
      </c>
      <c r="H45" s="1379">
        <v>2844</v>
      </c>
      <c r="I45" s="1380">
        <v>1661</v>
      </c>
      <c r="J45" s="1379">
        <v>18872</v>
      </c>
      <c r="K45" s="1379">
        <v>8768</v>
      </c>
      <c r="L45" s="1379">
        <v>5721</v>
      </c>
      <c r="M45" s="1379">
        <v>3027</v>
      </c>
      <c r="N45" s="1379">
        <v>1356</v>
      </c>
      <c r="O45" s="1384"/>
      <c r="P45" s="1155"/>
    </row>
    <row r="46" spans="1:16" s="1156" customFormat="1" ht="9.75" customHeight="1" x14ac:dyDescent="0.2">
      <c r="A46" s="1152"/>
      <c r="B46" s="1383"/>
      <c r="C46" s="1376"/>
      <c r="D46" s="1378" t="s">
        <v>71</v>
      </c>
      <c r="E46" s="1379">
        <v>17192</v>
      </c>
      <c r="F46" s="1379">
        <v>6522</v>
      </c>
      <c r="G46" s="1379">
        <v>5211</v>
      </c>
      <c r="H46" s="1379">
        <v>3733</v>
      </c>
      <c r="I46" s="1380">
        <v>1726</v>
      </c>
      <c r="J46" s="1379">
        <v>16606</v>
      </c>
      <c r="K46" s="1379">
        <v>6393</v>
      </c>
      <c r="L46" s="1379">
        <v>5521</v>
      </c>
      <c r="M46" s="1379">
        <v>3354</v>
      </c>
      <c r="N46" s="1379">
        <v>1338</v>
      </c>
      <c r="O46" s="1384"/>
      <c r="P46" s="1155"/>
    </row>
    <row r="47" spans="1:16" s="1396" customFormat="1" ht="9.75" customHeight="1" x14ac:dyDescent="0.2">
      <c r="A47" s="1394"/>
      <c r="B47" s="1395"/>
      <c r="C47" s="1116" t="s">
        <v>74</v>
      </c>
      <c r="D47" s="1116"/>
      <c r="E47" s="1359">
        <v>127595</v>
      </c>
      <c r="F47" s="1359">
        <v>53203</v>
      </c>
      <c r="G47" s="1359">
        <v>41894</v>
      </c>
      <c r="H47" s="1359">
        <v>24786</v>
      </c>
      <c r="I47" s="1367">
        <v>7712</v>
      </c>
      <c r="J47" s="1359">
        <v>119459</v>
      </c>
      <c r="K47" s="1359">
        <v>49228</v>
      </c>
      <c r="L47" s="1359">
        <v>37968</v>
      </c>
      <c r="M47" s="1359">
        <v>23594</v>
      </c>
      <c r="N47" s="1359">
        <v>8669</v>
      </c>
      <c r="O47" s="1154"/>
      <c r="P47" s="1155"/>
    </row>
    <row r="48" spans="1:16" s="1156" customFormat="1" ht="9.75" customHeight="1" x14ac:dyDescent="0.2">
      <c r="A48" s="1153"/>
      <c r="B48" s="1385"/>
      <c r="C48" s="1376"/>
      <c r="D48" s="1378" t="s">
        <v>72</v>
      </c>
      <c r="E48" s="1379">
        <v>67718</v>
      </c>
      <c r="F48" s="1379">
        <v>27973</v>
      </c>
      <c r="G48" s="1379">
        <v>23081</v>
      </c>
      <c r="H48" s="1379">
        <v>12957</v>
      </c>
      <c r="I48" s="1380">
        <v>3707</v>
      </c>
      <c r="J48" s="1379">
        <v>60165</v>
      </c>
      <c r="K48" s="1379">
        <v>25387</v>
      </c>
      <c r="L48" s="1379">
        <v>19518</v>
      </c>
      <c r="M48" s="1379">
        <v>11110</v>
      </c>
      <c r="N48" s="1379">
        <v>4150</v>
      </c>
      <c r="O48" s="1384"/>
      <c r="P48" s="1155"/>
    </row>
    <row r="49" spans="1:16" s="1156" customFormat="1" ht="9.75" customHeight="1" x14ac:dyDescent="0.2">
      <c r="A49" s="1153"/>
      <c r="B49" s="1385"/>
      <c r="C49" s="1376"/>
      <c r="D49" s="1378" t="s">
        <v>71</v>
      </c>
      <c r="E49" s="1379">
        <v>59877</v>
      </c>
      <c r="F49" s="1379">
        <v>25230</v>
      </c>
      <c r="G49" s="1379">
        <v>18813</v>
      </c>
      <c r="H49" s="1379">
        <v>11829</v>
      </c>
      <c r="I49" s="1380">
        <v>4005</v>
      </c>
      <c r="J49" s="1379">
        <v>59294</v>
      </c>
      <c r="K49" s="1379">
        <v>23841</v>
      </c>
      <c r="L49" s="1379">
        <v>18450</v>
      </c>
      <c r="M49" s="1379">
        <v>12484</v>
      </c>
      <c r="N49" s="1379">
        <v>4519</v>
      </c>
      <c r="O49" s="1384"/>
      <c r="P49" s="1155"/>
    </row>
    <row r="50" spans="1:16" s="1396" customFormat="1" ht="9.75" customHeight="1" x14ac:dyDescent="0.2">
      <c r="A50" s="1397"/>
      <c r="B50" s="1398"/>
      <c r="C50" s="1116" t="s">
        <v>76</v>
      </c>
      <c r="D50" s="1116"/>
      <c r="E50" s="1359">
        <v>29588</v>
      </c>
      <c r="F50" s="1359">
        <v>13729</v>
      </c>
      <c r="G50" s="1359">
        <v>10833</v>
      </c>
      <c r="H50" s="1359">
        <v>4426</v>
      </c>
      <c r="I50" s="1367">
        <v>600</v>
      </c>
      <c r="J50" s="1359">
        <v>28347</v>
      </c>
      <c r="K50" s="1359">
        <v>12961</v>
      </c>
      <c r="L50" s="1359">
        <v>9751</v>
      </c>
      <c r="M50" s="1359">
        <v>4081</v>
      </c>
      <c r="N50" s="1359">
        <v>1554</v>
      </c>
      <c r="O50" s="1154"/>
      <c r="P50" s="1155"/>
    </row>
    <row r="51" spans="1:16" s="1156" customFormat="1" ht="9.75" customHeight="1" x14ac:dyDescent="0.2">
      <c r="A51" s="1153"/>
      <c r="B51" s="1385"/>
      <c r="C51" s="1376"/>
      <c r="D51" s="1378" t="s">
        <v>72</v>
      </c>
      <c r="E51" s="1379">
        <v>16265</v>
      </c>
      <c r="F51" s="1379">
        <v>8466</v>
      </c>
      <c r="G51" s="1379">
        <v>5530</v>
      </c>
      <c r="H51" s="1379">
        <v>2035</v>
      </c>
      <c r="I51" s="1380">
        <v>234</v>
      </c>
      <c r="J51" s="1379">
        <v>14970</v>
      </c>
      <c r="K51" s="1379">
        <v>7804</v>
      </c>
      <c r="L51" s="1379">
        <v>4748</v>
      </c>
      <c r="M51" s="1379">
        <v>1512</v>
      </c>
      <c r="N51" s="1379">
        <v>906</v>
      </c>
      <c r="O51" s="1384"/>
      <c r="P51" s="1155"/>
    </row>
    <row r="52" spans="1:16" s="1156" customFormat="1" ht="9.75" customHeight="1" x14ac:dyDescent="0.2">
      <c r="A52" s="1153"/>
      <c r="B52" s="1385"/>
      <c r="C52" s="1376"/>
      <c r="D52" s="1378" t="s">
        <v>71</v>
      </c>
      <c r="E52" s="1379">
        <v>13323</v>
      </c>
      <c r="F52" s="1379">
        <v>5263</v>
      </c>
      <c r="G52" s="1379">
        <v>5303</v>
      </c>
      <c r="H52" s="1379">
        <v>2391</v>
      </c>
      <c r="I52" s="1380">
        <v>366</v>
      </c>
      <c r="J52" s="1379">
        <v>13377</v>
      </c>
      <c r="K52" s="1379">
        <v>5157</v>
      </c>
      <c r="L52" s="1379">
        <v>5003</v>
      </c>
      <c r="M52" s="1379">
        <v>2569</v>
      </c>
      <c r="N52" s="1379">
        <v>648</v>
      </c>
      <c r="O52" s="1384"/>
      <c r="P52" s="1155"/>
    </row>
    <row r="53" spans="1:16" s="1396" customFormat="1" ht="9.75" customHeight="1" x14ac:dyDescent="0.2">
      <c r="A53" s="1397"/>
      <c r="B53" s="1398"/>
      <c r="C53" s="1116" t="s">
        <v>60</v>
      </c>
      <c r="D53" s="1116"/>
      <c r="E53" s="1359">
        <v>136198</v>
      </c>
      <c r="F53" s="1359">
        <v>50417</v>
      </c>
      <c r="G53" s="1359">
        <v>48863</v>
      </c>
      <c r="H53" s="1359">
        <v>27799</v>
      </c>
      <c r="I53" s="1367">
        <v>9119</v>
      </c>
      <c r="J53" s="1359">
        <v>128192</v>
      </c>
      <c r="K53" s="1359">
        <v>45917</v>
      </c>
      <c r="L53" s="1359">
        <v>44642</v>
      </c>
      <c r="M53" s="1359">
        <v>27648</v>
      </c>
      <c r="N53" s="1359">
        <v>9985</v>
      </c>
      <c r="O53" s="1154"/>
      <c r="P53" s="1155"/>
    </row>
    <row r="54" spans="1:16" s="1156" customFormat="1" ht="9.75" customHeight="1" x14ac:dyDescent="0.2">
      <c r="A54" s="1153"/>
      <c r="B54" s="1385"/>
      <c r="C54" s="1376"/>
      <c r="D54" s="1378" t="s">
        <v>72</v>
      </c>
      <c r="E54" s="1379">
        <v>77083</v>
      </c>
      <c r="F54" s="1379">
        <v>28721</v>
      </c>
      <c r="G54" s="1379">
        <v>28660</v>
      </c>
      <c r="H54" s="1379">
        <v>14755</v>
      </c>
      <c r="I54" s="1380">
        <v>4947</v>
      </c>
      <c r="J54" s="1379">
        <v>70542</v>
      </c>
      <c r="K54" s="1379">
        <v>25465</v>
      </c>
      <c r="L54" s="1379">
        <v>25307</v>
      </c>
      <c r="M54" s="1379">
        <v>14421</v>
      </c>
      <c r="N54" s="1379">
        <v>5349</v>
      </c>
      <c r="O54" s="1384"/>
      <c r="P54" s="1155"/>
    </row>
    <row r="55" spans="1:16" s="1156" customFormat="1" ht="9.75" customHeight="1" x14ac:dyDescent="0.2">
      <c r="A55" s="1153"/>
      <c r="B55" s="1385"/>
      <c r="C55" s="1376"/>
      <c r="D55" s="1378" t="s">
        <v>71</v>
      </c>
      <c r="E55" s="1379">
        <v>59115</v>
      </c>
      <c r="F55" s="1379">
        <v>21696</v>
      </c>
      <c r="G55" s="1379">
        <v>20203</v>
      </c>
      <c r="H55" s="1379">
        <v>13044</v>
      </c>
      <c r="I55" s="1380">
        <v>4172</v>
      </c>
      <c r="J55" s="1379">
        <v>57650</v>
      </c>
      <c r="K55" s="1379">
        <v>20452</v>
      </c>
      <c r="L55" s="1379">
        <v>19335</v>
      </c>
      <c r="M55" s="1379">
        <v>13227</v>
      </c>
      <c r="N55" s="1379">
        <v>4636</v>
      </c>
      <c r="O55" s="1384"/>
      <c r="P55" s="1155"/>
    </row>
    <row r="56" spans="1:16" s="1396" customFormat="1" ht="9.75" customHeight="1" x14ac:dyDescent="0.2">
      <c r="A56" s="1397"/>
      <c r="B56" s="1398"/>
      <c r="C56" s="1116" t="s">
        <v>59</v>
      </c>
      <c r="D56" s="1116"/>
      <c r="E56" s="1359">
        <v>797200</v>
      </c>
      <c r="F56" s="1359">
        <v>200773</v>
      </c>
      <c r="G56" s="1359">
        <v>206318</v>
      </c>
      <c r="H56" s="1359">
        <v>178089</v>
      </c>
      <c r="I56" s="1367">
        <v>212020</v>
      </c>
      <c r="J56" s="1359">
        <v>764524</v>
      </c>
      <c r="K56" s="1359">
        <v>183126</v>
      </c>
      <c r="L56" s="1359">
        <v>182887</v>
      </c>
      <c r="M56" s="1359">
        <v>172030</v>
      </c>
      <c r="N56" s="1359">
        <v>226481</v>
      </c>
      <c r="O56" s="1154"/>
      <c r="P56" s="1155"/>
    </row>
    <row r="57" spans="1:16" s="1156" customFormat="1" ht="9.75" customHeight="1" x14ac:dyDescent="0.2">
      <c r="A57" s="1153"/>
      <c r="B57" s="1385"/>
      <c r="C57" s="1376"/>
      <c r="D57" s="1378" t="s">
        <v>72</v>
      </c>
      <c r="E57" s="1379">
        <v>420622</v>
      </c>
      <c r="F57" s="1379">
        <v>103401</v>
      </c>
      <c r="G57" s="1379">
        <v>114842</v>
      </c>
      <c r="H57" s="1379">
        <v>99123</v>
      </c>
      <c r="I57" s="1380">
        <v>103256</v>
      </c>
      <c r="J57" s="1379">
        <v>390401</v>
      </c>
      <c r="K57" s="1379">
        <v>92864</v>
      </c>
      <c r="L57" s="1379">
        <v>97513</v>
      </c>
      <c r="M57" s="1379">
        <v>92618</v>
      </c>
      <c r="N57" s="1379">
        <v>107406</v>
      </c>
      <c r="O57" s="1384"/>
      <c r="P57" s="1155"/>
    </row>
    <row r="58" spans="1:16" s="1156" customFormat="1" ht="9.75" customHeight="1" x14ac:dyDescent="0.2">
      <c r="A58" s="1153"/>
      <c r="B58" s="1385"/>
      <c r="C58" s="1376"/>
      <c r="D58" s="1378" t="s">
        <v>71</v>
      </c>
      <c r="E58" s="1379">
        <v>376578</v>
      </c>
      <c r="F58" s="1379">
        <v>97372</v>
      </c>
      <c r="G58" s="1379">
        <v>91476</v>
      </c>
      <c r="H58" s="1379">
        <v>78966</v>
      </c>
      <c r="I58" s="1380">
        <v>108764</v>
      </c>
      <c r="J58" s="1379">
        <v>374123</v>
      </c>
      <c r="K58" s="1379">
        <v>90262</v>
      </c>
      <c r="L58" s="1379">
        <v>85374</v>
      </c>
      <c r="M58" s="1379">
        <v>79412</v>
      </c>
      <c r="N58" s="1379">
        <v>119075</v>
      </c>
      <c r="O58" s="1384"/>
      <c r="P58" s="1155"/>
    </row>
    <row r="59" spans="1:16" s="1396" customFormat="1" ht="9.75" customHeight="1" x14ac:dyDescent="0.2">
      <c r="A59" s="1397"/>
      <c r="B59" s="1398"/>
      <c r="C59" s="1116" t="s">
        <v>57</v>
      </c>
      <c r="D59" s="1116"/>
      <c r="E59" s="1359">
        <v>21555</v>
      </c>
      <c r="F59" s="1359">
        <v>9146</v>
      </c>
      <c r="G59" s="1359">
        <v>7510</v>
      </c>
      <c r="H59" s="1359">
        <v>4509</v>
      </c>
      <c r="I59" s="1367">
        <v>390</v>
      </c>
      <c r="J59" s="1359">
        <v>20497</v>
      </c>
      <c r="K59" s="1359">
        <v>8293</v>
      </c>
      <c r="L59" s="1359">
        <v>7253</v>
      </c>
      <c r="M59" s="1359">
        <v>3765</v>
      </c>
      <c r="N59" s="1359">
        <v>1186</v>
      </c>
      <c r="O59" s="1154"/>
      <c r="P59" s="1155"/>
    </row>
    <row r="60" spans="1:16" s="1333" customFormat="1" ht="9.75" customHeight="1" x14ac:dyDescent="0.2">
      <c r="A60" s="522"/>
      <c r="B60" s="1386"/>
      <c r="C60" s="1376"/>
      <c r="D60" s="1378" t="s">
        <v>72</v>
      </c>
      <c r="E60" s="1379">
        <v>11389</v>
      </c>
      <c r="F60" s="1379">
        <v>5390</v>
      </c>
      <c r="G60" s="1379">
        <v>3638</v>
      </c>
      <c r="H60" s="1379">
        <v>2182</v>
      </c>
      <c r="I60" s="1380">
        <v>179</v>
      </c>
      <c r="J60" s="1379">
        <v>10592</v>
      </c>
      <c r="K60" s="1379">
        <v>4830</v>
      </c>
      <c r="L60" s="1379">
        <v>3454</v>
      </c>
      <c r="M60" s="1379">
        <v>1619</v>
      </c>
      <c r="N60" s="1379">
        <v>689</v>
      </c>
      <c r="O60" s="1384"/>
      <c r="P60" s="1155"/>
    </row>
    <row r="61" spans="1:16" s="1158" customFormat="1" ht="9.75" customHeight="1" x14ac:dyDescent="0.2">
      <c r="A61" s="1157"/>
      <c r="B61" s="1387"/>
      <c r="C61" s="1376"/>
      <c r="D61" s="1378" t="s">
        <v>71</v>
      </c>
      <c r="E61" s="1379">
        <v>10166</v>
      </c>
      <c r="F61" s="1379">
        <v>3756</v>
      </c>
      <c r="G61" s="1379">
        <v>3872</v>
      </c>
      <c r="H61" s="1379">
        <v>2327</v>
      </c>
      <c r="I61" s="1380">
        <v>211</v>
      </c>
      <c r="J61" s="1379">
        <v>9905</v>
      </c>
      <c r="K61" s="1379">
        <v>3463</v>
      </c>
      <c r="L61" s="1379">
        <v>3799</v>
      </c>
      <c r="M61" s="1379">
        <v>2146</v>
      </c>
      <c r="N61" s="1379">
        <v>497</v>
      </c>
      <c r="O61" s="1384"/>
      <c r="P61" s="1155"/>
    </row>
    <row r="62" spans="1:16" s="1400" customFormat="1" ht="9.75" customHeight="1" x14ac:dyDescent="0.2">
      <c r="A62" s="1399"/>
      <c r="B62" s="1399"/>
      <c r="C62" s="1116" t="s">
        <v>63</v>
      </c>
      <c r="D62" s="1116"/>
      <c r="E62" s="1359">
        <v>539351</v>
      </c>
      <c r="F62" s="1359">
        <v>158595</v>
      </c>
      <c r="G62" s="1359">
        <v>172074</v>
      </c>
      <c r="H62" s="1359">
        <v>129372</v>
      </c>
      <c r="I62" s="1367">
        <v>79310</v>
      </c>
      <c r="J62" s="1359">
        <v>511719</v>
      </c>
      <c r="K62" s="1359">
        <v>147666</v>
      </c>
      <c r="L62" s="1359">
        <v>156139</v>
      </c>
      <c r="M62" s="1359">
        <v>125827</v>
      </c>
      <c r="N62" s="1359">
        <v>82087</v>
      </c>
      <c r="O62" s="1154"/>
      <c r="P62" s="1155"/>
    </row>
    <row r="63" spans="1:16" s="1158" customFormat="1" ht="9.75" customHeight="1" x14ac:dyDescent="0.2">
      <c r="A63" s="1157"/>
      <c r="B63" s="1388"/>
      <c r="C63" s="1376"/>
      <c r="D63" s="1378" t="s">
        <v>72</v>
      </c>
      <c r="E63" s="1379">
        <v>303635</v>
      </c>
      <c r="F63" s="1379">
        <v>88662</v>
      </c>
      <c r="G63" s="1379">
        <v>103515</v>
      </c>
      <c r="H63" s="1379">
        <v>72947</v>
      </c>
      <c r="I63" s="1380">
        <v>38511</v>
      </c>
      <c r="J63" s="1379">
        <v>275860</v>
      </c>
      <c r="K63" s="1379">
        <v>80650</v>
      </c>
      <c r="L63" s="1379">
        <v>90231</v>
      </c>
      <c r="M63" s="1379">
        <v>68092</v>
      </c>
      <c r="N63" s="1379">
        <v>36887</v>
      </c>
      <c r="O63" s="1384"/>
      <c r="P63" s="1155"/>
    </row>
    <row r="64" spans="1:16" s="1158" customFormat="1" ht="9.75" customHeight="1" x14ac:dyDescent="0.2">
      <c r="A64" s="1157"/>
      <c r="B64" s="1388"/>
      <c r="C64" s="1376"/>
      <c r="D64" s="1378" t="s">
        <v>71</v>
      </c>
      <c r="E64" s="1379">
        <v>235716</v>
      </c>
      <c r="F64" s="1379">
        <v>69933</v>
      </c>
      <c r="G64" s="1379">
        <v>68559</v>
      </c>
      <c r="H64" s="1379">
        <v>56425</v>
      </c>
      <c r="I64" s="1380">
        <v>40799</v>
      </c>
      <c r="J64" s="1379">
        <v>235859</v>
      </c>
      <c r="K64" s="1379">
        <v>67016</v>
      </c>
      <c r="L64" s="1379">
        <v>65908</v>
      </c>
      <c r="M64" s="1379">
        <v>57735</v>
      </c>
      <c r="N64" s="1379">
        <v>45200</v>
      </c>
      <c r="O64" s="1384"/>
      <c r="P64" s="1155"/>
    </row>
    <row r="65" spans="1:16" s="1404" customFormat="1" ht="9.75" customHeight="1" x14ac:dyDescent="0.2">
      <c r="A65" s="1401"/>
      <c r="B65" s="1402"/>
      <c r="C65" s="1116" t="s">
        <v>544</v>
      </c>
      <c r="D65" s="1116"/>
      <c r="E65" s="1359">
        <v>111455</v>
      </c>
      <c r="F65" s="1359">
        <v>41558</v>
      </c>
      <c r="G65" s="1359">
        <v>36432</v>
      </c>
      <c r="H65" s="1359">
        <v>24162</v>
      </c>
      <c r="I65" s="1367">
        <v>9303</v>
      </c>
      <c r="J65" s="1359">
        <v>97672</v>
      </c>
      <c r="K65" s="1359">
        <v>36129</v>
      </c>
      <c r="L65" s="1359">
        <v>33332</v>
      </c>
      <c r="M65" s="1359">
        <v>20649</v>
      </c>
      <c r="N65" s="1359">
        <v>7562</v>
      </c>
      <c r="O65" s="1062"/>
      <c r="P65" s="1403"/>
    </row>
    <row r="66" spans="1:16" s="1066" customFormat="1" ht="9.75" customHeight="1" x14ac:dyDescent="0.2">
      <c r="A66" s="1064"/>
      <c r="B66" s="1389"/>
      <c r="C66" s="1376"/>
      <c r="D66" s="1378" t="s">
        <v>72</v>
      </c>
      <c r="E66" s="1379">
        <v>61063</v>
      </c>
      <c r="F66" s="1379">
        <v>22649</v>
      </c>
      <c r="G66" s="1379">
        <v>20661</v>
      </c>
      <c r="H66" s="1379">
        <v>13032</v>
      </c>
      <c r="I66" s="1380">
        <v>4721</v>
      </c>
      <c r="J66" s="1379">
        <v>52438</v>
      </c>
      <c r="K66" s="1379">
        <v>19320</v>
      </c>
      <c r="L66" s="1379">
        <v>17731</v>
      </c>
      <c r="M66" s="1379">
        <v>11020</v>
      </c>
      <c r="N66" s="1379">
        <v>4367</v>
      </c>
      <c r="O66" s="1382"/>
      <c r="P66" s="1053"/>
    </row>
    <row r="67" spans="1:16" s="1066" customFormat="1" ht="9.75" customHeight="1" x14ac:dyDescent="0.2">
      <c r="A67" s="1064"/>
      <c r="B67" s="1389"/>
      <c r="C67" s="1376"/>
      <c r="D67" s="1378" t="s">
        <v>71</v>
      </c>
      <c r="E67" s="1379">
        <v>50392</v>
      </c>
      <c r="F67" s="1379">
        <v>18909</v>
      </c>
      <c r="G67" s="1379">
        <v>15771</v>
      </c>
      <c r="H67" s="1379">
        <v>11130</v>
      </c>
      <c r="I67" s="1380">
        <v>4582</v>
      </c>
      <c r="J67" s="1379">
        <v>45234</v>
      </c>
      <c r="K67" s="1379">
        <v>16809</v>
      </c>
      <c r="L67" s="1379">
        <v>15601</v>
      </c>
      <c r="M67" s="1379">
        <v>9629</v>
      </c>
      <c r="N67" s="1379">
        <v>3195</v>
      </c>
      <c r="O67" s="1390"/>
      <c r="P67" s="1053"/>
    </row>
    <row r="68" spans="1:16" s="1119" customFormat="1" ht="9.75" customHeight="1" x14ac:dyDescent="0.2">
      <c r="A68" s="1118"/>
      <c r="B68" s="1118"/>
      <c r="C68" s="1116" t="s">
        <v>58</v>
      </c>
      <c r="D68" s="1116"/>
      <c r="E68" s="1359">
        <v>165653</v>
      </c>
      <c r="F68" s="1359">
        <v>53526</v>
      </c>
      <c r="G68" s="1359">
        <v>52076</v>
      </c>
      <c r="H68" s="1359">
        <v>36432</v>
      </c>
      <c r="I68" s="1367">
        <v>23619</v>
      </c>
      <c r="J68" s="1359">
        <v>145403</v>
      </c>
      <c r="K68" s="1359">
        <v>46917</v>
      </c>
      <c r="L68" s="1359">
        <v>44266</v>
      </c>
      <c r="M68" s="1359">
        <v>29476</v>
      </c>
      <c r="N68" s="1359">
        <v>24744</v>
      </c>
      <c r="O68" s="1062"/>
      <c r="P68" s="1118"/>
    </row>
    <row r="69" spans="1:16" s="1066" customFormat="1" ht="9.75" customHeight="1" x14ac:dyDescent="0.2">
      <c r="A69" s="1064"/>
      <c r="B69" s="1389"/>
      <c r="C69" s="1376"/>
      <c r="D69" s="1378" t="s">
        <v>72</v>
      </c>
      <c r="E69" s="1379">
        <v>93920</v>
      </c>
      <c r="F69" s="1379">
        <v>26677</v>
      </c>
      <c r="G69" s="1379">
        <v>29021</v>
      </c>
      <c r="H69" s="1379">
        <v>22620</v>
      </c>
      <c r="I69" s="1380">
        <v>15602</v>
      </c>
      <c r="J69" s="1379">
        <v>78839</v>
      </c>
      <c r="K69" s="1379">
        <v>22484</v>
      </c>
      <c r="L69" s="1379">
        <v>23286</v>
      </c>
      <c r="M69" s="1379">
        <v>17663</v>
      </c>
      <c r="N69" s="1379">
        <v>15406</v>
      </c>
      <c r="O69" s="1382"/>
      <c r="P69" s="1053"/>
    </row>
    <row r="70" spans="1:16" s="1066" customFormat="1" ht="9.75" customHeight="1" x14ac:dyDescent="0.2">
      <c r="A70" s="1064"/>
      <c r="B70" s="1389"/>
      <c r="C70" s="1376"/>
      <c r="D70" s="1378" t="s">
        <v>71</v>
      </c>
      <c r="E70" s="1379">
        <v>71733</v>
      </c>
      <c r="F70" s="1379">
        <v>26849</v>
      </c>
      <c r="G70" s="1379">
        <v>23055</v>
      </c>
      <c r="H70" s="1379">
        <v>13812</v>
      </c>
      <c r="I70" s="1380">
        <v>8017</v>
      </c>
      <c r="J70" s="1379">
        <v>66564</v>
      </c>
      <c r="K70" s="1379">
        <v>24433</v>
      </c>
      <c r="L70" s="1379">
        <v>20980</v>
      </c>
      <c r="M70" s="1379">
        <v>11813</v>
      </c>
      <c r="N70" s="1379">
        <v>9338</v>
      </c>
      <c r="O70" s="1382"/>
      <c r="P70" s="1053"/>
    </row>
    <row r="71" spans="1:16" s="1404" customFormat="1" ht="9.75" customHeight="1" x14ac:dyDescent="0.2">
      <c r="A71" s="1401"/>
      <c r="B71" s="1402"/>
      <c r="C71" s="1116" t="s">
        <v>65</v>
      </c>
      <c r="D71" s="1116"/>
      <c r="E71" s="1359">
        <v>54164</v>
      </c>
      <c r="F71" s="1359">
        <v>21353</v>
      </c>
      <c r="G71" s="1359">
        <v>17652</v>
      </c>
      <c r="H71" s="1359">
        <v>8525</v>
      </c>
      <c r="I71" s="1367">
        <v>6634</v>
      </c>
      <c r="J71" s="1359">
        <v>54568</v>
      </c>
      <c r="K71" s="1359">
        <v>20373</v>
      </c>
      <c r="L71" s="1359">
        <v>16001</v>
      </c>
      <c r="M71" s="1359">
        <v>9511</v>
      </c>
      <c r="N71" s="1359">
        <v>8683</v>
      </c>
      <c r="O71" s="1062"/>
      <c r="P71" s="1403"/>
    </row>
    <row r="72" spans="1:16" s="1066" customFormat="1" ht="9.75" customHeight="1" x14ac:dyDescent="0.2">
      <c r="A72" s="1064"/>
      <c r="B72" s="1389"/>
      <c r="C72" s="1376"/>
      <c r="D72" s="1378" t="s">
        <v>72</v>
      </c>
      <c r="E72" s="1379">
        <v>30303</v>
      </c>
      <c r="F72" s="1379">
        <v>12770</v>
      </c>
      <c r="G72" s="1379">
        <v>10453</v>
      </c>
      <c r="H72" s="1379">
        <v>4016</v>
      </c>
      <c r="I72" s="1380">
        <v>3064</v>
      </c>
      <c r="J72" s="1379">
        <v>28383</v>
      </c>
      <c r="K72" s="1379">
        <v>11927</v>
      </c>
      <c r="L72" s="1379">
        <v>8945</v>
      </c>
      <c r="M72" s="1379">
        <v>4533</v>
      </c>
      <c r="N72" s="1379">
        <v>2978</v>
      </c>
      <c r="O72" s="1382"/>
      <c r="P72" s="1053"/>
    </row>
    <row r="73" spans="1:16" s="1066" customFormat="1" ht="9.75" customHeight="1" x14ac:dyDescent="0.2">
      <c r="A73" s="1064"/>
      <c r="B73" s="1389"/>
      <c r="C73" s="1376"/>
      <c r="D73" s="1378" t="s">
        <v>71</v>
      </c>
      <c r="E73" s="1379">
        <v>23861</v>
      </c>
      <c r="F73" s="1379">
        <v>8583</v>
      </c>
      <c r="G73" s="1379">
        <v>7199</v>
      </c>
      <c r="H73" s="1379">
        <v>4509</v>
      </c>
      <c r="I73" s="1380">
        <v>3570</v>
      </c>
      <c r="J73" s="1379">
        <v>26185</v>
      </c>
      <c r="K73" s="1379">
        <v>8446</v>
      </c>
      <c r="L73" s="1379">
        <v>7056</v>
      </c>
      <c r="M73" s="1379">
        <v>4978</v>
      </c>
      <c r="N73" s="1379">
        <v>5705</v>
      </c>
      <c r="O73" s="1382"/>
      <c r="P73" s="1053"/>
    </row>
    <row r="74" spans="1:16" s="1404" customFormat="1" ht="9.75" customHeight="1" x14ac:dyDescent="0.2">
      <c r="A74" s="1401"/>
      <c r="B74" s="1402"/>
      <c r="C74" s="1116" t="s">
        <v>67</v>
      </c>
      <c r="D74" s="1116"/>
      <c r="E74" s="1359">
        <v>34115</v>
      </c>
      <c r="F74" s="1359">
        <v>16090</v>
      </c>
      <c r="G74" s="1359">
        <v>11492</v>
      </c>
      <c r="H74" s="1359">
        <v>5979</v>
      </c>
      <c r="I74" s="1367">
        <v>554</v>
      </c>
      <c r="J74" s="1359">
        <v>31502</v>
      </c>
      <c r="K74" s="1359">
        <v>14752</v>
      </c>
      <c r="L74" s="1359">
        <v>11244</v>
      </c>
      <c r="M74" s="1359">
        <v>4819</v>
      </c>
      <c r="N74" s="1359">
        <v>687</v>
      </c>
      <c r="O74" s="1062"/>
      <c r="P74" s="1403"/>
    </row>
    <row r="75" spans="1:16" s="1066" customFormat="1" ht="9.75" customHeight="1" x14ac:dyDescent="0.2">
      <c r="A75" s="1064"/>
      <c r="B75" s="1389"/>
      <c r="C75" s="1376"/>
      <c r="D75" s="1378" t="s">
        <v>72</v>
      </c>
      <c r="E75" s="1379">
        <v>19239</v>
      </c>
      <c r="F75" s="1379">
        <v>9658</v>
      </c>
      <c r="G75" s="1379">
        <v>6482</v>
      </c>
      <c r="H75" s="1379">
        <v>2956</v>
      </c>
      <c r="I75" s="1380">
        <v>143</v>
      </c>
      <c r="J75" s="1379">
        <v>17219</v>
      </c>
      <c r="K75" s="1379">
        <v>8533</v>
      </c>
      <c r="L75" s="1379">
        <v>6238</v>
      </c>
      <c r="M75" s="1379">
        <v>2274</v>
      </c>
      <c r="N75" s="1379">
        <v>174</v>
      </c>
      <c r="O75" s="1382"/>
      <c r="P75" s="1053"/>
    </row>
    <row r="76" spans="1:16" s="1066" customFormat="1" ht="9.75" customHeight="1" x14ac:dyDescent="0.2">
      <c r="A76" s="1064"/>
      <c r="B76" s="1389"/>
      <c r="C76" s="1376"/>
      <c r="D76" s="1378" t="s">
        <v>71</v>
      </c>
      <c r="E76" s="1379">
        <v>14876</v>
      </c>
      <c r="F76" s="1379">
        <v>6432</v>
      </c>
      <c r="G76" s="1379">
        <v>5010</v>
      </c>
      <c r="H76" s="1379">
        <v>3023</v>
      </c>
      <c r="I76" s="1380">
        <v>411</v>
      </c>
      <c r="J76" s="1379">
        <v>14283</v>
      </c>
      <c r="K76" s="1379">
        <v>6219</v>
      </c>
      <c r="L76" s="1379">
        <v>5006</v>
      </c>
      <c r="M76" s="1379">
        <v>2545</v>
      </c>
      <c r="N76" s="1379">
        <v>513</v>
      </c>
      <c r="O76" s="1382"/>
      <c r="P76" s="1053"/>
    </row>
    <row r="77" spans="1:16" s="1404" customFormat="1" ht="9.75" customHeight="1" x14ac:dyDescent="0.2">
      <c r="A77" s="1401"/>
      <c r="B77" s="1402"/>
      <c r="C77" s="1116" t="s">
        <v>77</v>
      </c>
      <c r="D77" s="1116"/>
      <c r="E77" s="1359">
        <v>78979</v>
      </c>
      <c r="F77" s="1359">
        <v>29258</v>
      </c>
      <c r="G77" s="1359">
        <v>25063</v>
      </c>
      <c r="H77" s="1359">
        <v>15917</v>
      </c>
      <c r="I77" s="1367">
        <v>8741</v>
      </c>
      <c r="J77" s="1359">
        <v>74809</v>
      </c>
      <c r="K77" s="1359">
        <v>27818</v>
      </c>
      <c r="L77" s="1359">
        <v>23189</v>
      </c>
      <c r="M77" s="1359">
        <v>14346</v>
      </c>
      <c r="N77" s="1359">
        <v>9456</v>
      </c>
      <c r="O77" s="1062"/>
      <c r="P77" s="1403"/>
    </row>
    <row r="78" spans="1:16" s="1066" customFormat="1" ht="9.75" customHeight="1" x14ac:dyDescent="0.2">
      <c r="A78" s="1064"/>
      <c r="B78" s="1389"/>
      <c r="C78" s="1376"/>
      <c r="D78" s="1378" t="s">
        <v>72</v>
      </c>
      <c r="E78" s="1379">
        <v>47064</v>
      </c>
      <c r="F78" s="1379">
        <v>17854</v>
      </c>
      <c r="G78" s="1379">
        <v>14694</v>
      </c>
      <c r="H78" s="1379">
        <v>8505</v>
      </c>
      <c r="I78" s="1380">
        <v>6011</v>
      </c>
      <c r="J78" s="1379">
        <v>42839</v>
      </c>
      <c r="K78" s="1379">
        <v>16653</v>
      </c>
      <c r="L78" s="1379">
        <v>12899</v>
      </c>
      <c r="M78" s="1379">
        <v>7006</v>
      </c>
      <c r="N78" s="1379">
        <v>6281</v>
      </c>
      <c r="O78" s="1382"/>
      <c r="P78" s="1053"/>
    </row>
    <row r="79" spans="1:16" s="1066" customFormat="1" ht="9.75" customHeight="1" x14ac:dyDescent="0.2">
      <c r="A79" s="1064"/>
      <c r="B79" s="1389"/>
      <c r="C79" s="1376"/>
      <c r="D79" s="1378" t="s">
        <v>71</v>
      </c>
      <c r="E79" s="1379">
        <v>31915</v>
      </c>
      <c r="F79" s="1379">
        <v>11404</v>
      </c>
      <c r="G79" s="1379">
        <v>10369</v>
      </c>
      <c r="H79" s="1379">
        <v>7412</v>
      </c>
      <c r="I79" s="1380">
        <v>2730</v>
      </c>
      <c r="J79" s="1379">
        <v>31970</v>
      </c>
      <c r="K79" s="1379">
        <v>11165</v>
      </c>
      <c r="L79" s="1379">
        <v>10290</v>
      </c>
      <c r="M79" s="1379">
        <v>7340</v>
      </c>
      <c r="N79" s="1379">
        <v>3175</v>
      </c>
      <c r="O79" s="1382"/>
      <c r="P79" s="1053"/>
    </row>
    <row r="80" spans="1:16" s="1066" customFormat="1" ht="9" customHeight="1" x14ac:dyDescent="0.2">
      <c r="A80" s="1064"/>
      <c r="B80" s="1065"/>
      <c r="C80" s="1159" t="s">
        <v>545</v>
      </c>
      <c r="D80" s="1149"/>
      <c r="E80" s="1149"/>
      <c r="F80" s="1160"/>
      <c r="G80" s="1161"/>
      <c r="H80" s="1161"/>
      <c r="I80" s="1159"/>
      <c r="J80" s="1159"/>
      <c r="K80" s="1159"/>
      <c r="L80" s="1159"/>
      <c r="M80" s="1368"/>
      <c r="N80" s="1369"/>
      <c r="O80" s="1062"/>
      <c r="P80" s="1053"/>
    </row>
    <row r="81" spans="1:16" s="1066" customFormat="1" ht="9.75" customHeight="1" x14ac:dyDescent="0.2">
      <c r="A81" s="1064"/>
      <c r="B81" s="1065"/>
      <c r="C81" s="1370" t="s">
        <v>546</v>
      </c>
      <c r="D81" s="1371"/>
      <c r="E81" s="1371"/>
      <c r="F81" s="1372"/>
      <c r="G81" s="1372"/>
      <c r="H81" s="1372"/>
      <c r="I81" s="1372"/>
      <c r="J81" s="178"/>
      <c r="K81" s="1067"/>
      <c r="L81" s="178"/>
      <c r="M81" s="1368"/>
      <c r="N81" s="1368"/>
      <c r="O81" s="1062"/>
      <c r="P81" s="1053"/>
    </row>
    <row r="82" spans="1:16" ht="13.5" customHeight="1" x14ac:dyDescent="0.2">
      <c r="A82" s="1052"/>
      <c r="B82" s="1052"/>
      <c r="C82" s="1373"/>
      <c r="D82" s="1373"/>
      <c r="E82" s="1373"/>
      <c r="F82" s="1373"/>
      <c r="G82" s="1373"/>
      <c r="H82" s="1373"/>
      <c r="I82" s="1373"/>
      <c r="J82" s="1373"/>
      <c r="K82" s="1373"/>
      <c r="L82" s="1373"/>
      <c r="M82" s="1612">
        <v>42675</v>
      </c>
      <c r="N82" s="1612"/>
      <c r="O82" s="408">
        <v>13</v>
      </c>
      <c r="P82" s="1052"/>
    </row>
  </sheetData>
  <mergeCells count="5">
    <mergeCell ref="B1:F1"/>
    <mergeCell ref="C21:D22"/>
    <mergeCell ref="E21:I21"/>
    <mergeCell ref="J21:N21"/>
    <mergeCell ref="M82:N82"/>
  </mergeCells>
  <pageMargins left="0.15748031496062992" right="0.15748031496062992" top="0.19685039370078741" bottom="0.19685039370078741" header="0" footer="0"/>
  <pageSetup paperSize="9" orientation="portrait" verticalDpi="120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2">
    <tabColor theme="7"/>
  </sheetPr>
  <dimension ref="A1:AD57"/>
  <sheetViews>
    <sheetView zoomScaleNormal="100" workbookViewId="0"/>
  </sheetViews>
  <sheetFormatPr defaultRowHeight="12.75" x14ac:dyDescent="0.2"/>
  <cols>
    <col min="1" max="1" width="1" style="136" customWidth="1"/>
    <col min="2" max="2" width="2.5703125" style="136" customWidth="1"/>
    <col min="3" max="3" width="1" style="136" customWidth="1"/>
    <col min="4" max="4" width="20.85546875" style="136" customWidth="1"/>
    <col min="5" max="5" width="0.5703125" style="136" customWidth="1"/>
    <col min="6" max="6" width="8.42578125" style="136" customWidth="1"/>
    <col min="7" max="7" width="0.42578125" style="136" customWidth="1"/>
    <col min="8" max="8" width="9.28515625" style="136" customWidth="1"/>
    <col min="9" max="9" width="9.7109375" style="136" customWidth="1"/>
    <col min="10" max="10" width="9.42578125" style="136" customWidth="1"/>
    <col min="11" max="11" width="9" style="136" customWidth="1"/>
    <col min="12" max="12" width="8.42578125" style="136" customWidth="1"/>
    <col min="13" max="13" width="9.28515625" style="136" customWidth="1"/>
    <col min="14" max="14" width="9.140625" style="136" customWidth="1"/>
    <col min="15" max="15" width="2.5703125" style="136" customWidth="1"/>
    <col min="16" max="16" width="1" style="136" customWidth="1"/>
    <col min="17" max="16384" width="9.140625" style="136"/>
  </cols>
  <sheetData>
    <row r="1" spans="1:16" ht="13.5" customHeight="1" x14ac:dyDescent="0.2">
      <c r="A1" s="135"/>
      <c r="B1" s="241"/>
      <c r="C1" s="241"/>
      <c r="D1" s="241"/>
      <c r="E1" s="230"/>
      <c r="F1" s="230"/>
      <c r="G1" s="230"/>
      <c r="H1" s="230"/>
      <c r="I1" s="230"/>
      <c r="J1" s="230"/>
      <c r="K1" s="230"/>
      <c r="L1" s="1613" t="s">
        <v>325</v>
      </c>
      <c r="M1" s="1613"/>
      <c r="N1" s="1613"/>
      <c r="O1" s="1613"/>
      <c r="P1" s="135"/>
    </row>
    <row r="2" spans="1:16" ht="6" customHeight="1" x14ac:dyDescent="0.2">
      <c r="A2" s="135"/>
      <c r="B2" s="242"/>
      <c r="C2" s="405"/>
      <c r="D2" s="405"/>
      <c r="E2" s="229"/>
      <c r="F2" s="229"/>
      <c r="G2" s="229"/>
      <c r="H2" s="229"/>
      <c r="I2" s="229"/>
      <c r="J2" s="229"/>
      <c r="K2" s="229"/>
      <c r="L2" s="229"/>
      <c r="M2" s="229"/>
      <c r="N2" s="137"/>
      <c r="O2" s="137"/>
      <c r="P2" s="135"/>
    </row>
    <row r="3" spans="1:16" ht="13.5" customHeight="1" thickBot="1" x14ac:dyDescent="0.25">
      <c r="A3" s="135"/>
      <c r="B3" s="243"/>
      <c r="C3" s="138"/>
      <c r="D3" s="138"/>
      <c r="E3" s="138"/>
      <c r="F3" s="137"/>
      <c r="G3" s="137"/>
      <c r="H3" s="137"/>
      <c r="I3" s="137"/>
      <c r="J3" s="137"/>
      <c r="K3" s="137"/>
      <c r="L3" s="578"/>
      <c r="M3" s="578"/>
      <c r="N3" s="578" t="s">
        <v>70</v>
      </c>
      <c r="O3" s="578"/>
      <c r="P3" s="578"/>
    </row>
    <row r="4" spans="1:16" ht="15" customHeight="1" thickBot="1" x14ac:dyDescent="0.25">
      <c r="A4" s="135"/>
      <c r="B4" s="243"/>
      <c r="C4" s="257" t="s">
        <v>301</v>
      </c>
      <c r="D4" s="260"/>
      <c r="E4" s="260"/>
      <c r="F4" s="260"/>
      <c r="G4" s="260"/>
      <c r="H4" s="260"/>
      <c r="I4" s="260"/>
      <c r="J4" s="260"/>
      <c r="K4" s="260"/>
      <c r="L4" s="260"/>
      <c r="M4" s="260"/>
      <c r="N4" s="261"/>
      <c r="O4" s="578"/>
      <c r="P4" s="578"/>
    </row>
    <row r="5" spans="1:16" ht="7.5" customHeight="1" x14ac:dyDescent="0.2">
      <c r="A5" s="135"/>
      <c r="B5" s="243"/>
      <c r="C5" s="1614" t="s">
        <v>85</v>
      </c>
      <c r="D5" s="1614"/>
      <c r="E5" s="137"/>
      <c r="F5" s="11"/>
      <c r="G5" s="137"/>
      <c r="H5" s="137"/>
      <c r="I5" s="137"/>
      <c r="J5" s="137"/>
      <c r="K5" s="137"/>
      <c r="L5" s="578"/>
      <c r="M5" s="578"/>
      <c r="N5" s="578"/>
      <c r="O5" s="578"/>
      <c r="P5" s="578"/>
    </row>
    <row r="6" spans="1:16" ht="13.5" customHeight="1" x14ac:dyDescent="0.2">
      <c r="A6" s="135"/>
      <c r="B6" s="243"/>
      <c r="C6" s="1615"/>
      <c r="D6" s="1615"/>
      <c r="E6" s="81">
        <v>1999</v>
      </c>
      <c r="F6" s="81"/>
      <c r="G6" s="137"/>
      <c r="H6" s="82">
        <v>2010</v>
      </c>
      <c r="I6" s="82">
        <v>2011</v>
      </c>
      <c r="J6" s="82">
        <v>2012</v>
      </c>
      <c r="K6" s="82">
        <v>2013</v>
      </c>
      <c r="L6" s="82">
        <v>2014</v>
      </c>
      <c r="M6" s="82">
        <v>2015</v>
      </c>
      <c r="N6" s="82">
        <v>2016</v>
      </c>
      <c r="O6" s="578"/>
      <c r="P6" s="578"/>
    </row>
    <row r="7" spans="1:16" ht="2.25" customHeight="1" x14ac:dyDescent="0.2">
      <c r="A7" s="135"/>
      <c r="B7" s="243"/>
      <c r="C7" s="83"/>
      <c r="D7" s="83"/>
      <c r="E7" s="11"/>
      <c r="F7" s="11"/>
      <c r="G7" s="137"/>
      <c r="H7" s="11"/>
      <c r="I7" s="11"/>
      <c r="J7" s="11"/>
      <c r="K7" s="11"/>
      <c r="L7" s="11"/>
      <c r="M7" s="11"/>
      <c r="N7" s="11"/>
      <c r="O7" s="578"/>
      <c r="P7" s="578"/>
    </row>
    <row r="8" spans="1:16" ht="30" customHeight="1" x14ac:dyDescent="0.2">
      <c r="A8" s="135"/>
      <c r="B8" s="243"/>
      <c r="C8" s="1616" t="s">
        <v>300</v>
      </c>
      <c r="D8" s="1616"/>
      <c r="E8" s="1616"/>
      <c r="F8" s="1616"/>
      <c r="G8" s="228"/>
      <c r="H8" s="1040">
        <v>475</v>
      </c>
      <c r="I8" s="1040">
        <v>485</v>
      </c>
      <c r="J8" s="1040">
        <v>485</v>
      </c>
      <c r="K8" s="1040">
        <v>485</v>
      </c>
      <c r="L8" s="1040">
        <v>505</v>
      </c>
      <c r="M8" s="1113">
        <v>505</v>
      </c>
      <c r="N8" s="1113">
        <v>530</v>
      </c>
      <c r="O8" s="203"/>
      <c r="P8" s="203"/>
    </row>
    <row r="9" spans="1:16" ht="31.5" customHeight="1" x14ac:dyDescent="0.2">
      <c r="A9" s="135"/>
      <c r="B9" s="245"/>
      <c r="C9" s="202" t="s">
        <v>287</v>
      </c>
      <c r="D9" s="202"/>
      <c r="E9" s="199"/>
      <c r="F9" s="199"/>
      <c r="G9" s="201"/>
      <c r="H9" s="200" t="s">
        <v>445</v>
      </c>
      <c r="I9" s="200" t="s">
        <v>286</v>
      </c>
      <c r="J9" s="573" t="s">
        <v>342</v>
      </c>
      <c r="K9" s="573" t="s">
        <v>342</v>
      </c>
      <c r="L9" s="200" t="s">
        <v>412</v>
      </c>
      <c r="M9" s="573" t="s">
        <v>342</v>
      </c>
      <c r="N9" s="200" t="s">
        <v>446</v>
      </c>
      <c r="O9" s="200"/>
      <c r="P9" s="200"/>
    </row>
    <row r="10" spans="1:16" s="141" customFormat="1" ht="18" customHeight="1" x14ac:dyDescent="0.2">
      <c r="A10" s="139"/>
      <c r="B10" s="244"/>
      <c r="C10" s="142" t="s">
        <v>285</v>
      </c>
      <c r="D10" s="142"/>
      <c r="E10" s="199"/>
      <c r="F10" s="199"/>
      <c r="G10" s="140"/>
      <c r="H10" s="199" t="s">
        <v>284</v>
      </c>
      <c r="I10" s="199" t="s">
        <v>283</v>
      </c>
      <c r="J10" s="573" t="s">
        <v>342</v>
      </c>
      <c r="K10" s="573" t="s">
        <v>342</v>
      </c>
      <c r="L10" s="573" t="s">
        <v>413</v>
      </c>
      <c r="M10" s="573" t="s">
        <v>342</v>
      </c>
      <c r="N10" s="573" t="s">
        <v>444</v>
      </c>
      <c r="O10" s="199"/>
      <c r="P10" s="199"/>
    </row>
    <row r="11" spans="1:16" ht="20.25" customHeight="1" thickBot="1" x14ac:dyDescent="0.25">
      <c r="A11" s="135"/>
      <c r="B11" s="243"/>
      <c r="C11" s="580" t="s">
        <v>343</v>
      </c>
      <c r="D11" s="579"/>
      <c r="E11" s="137"/>
      <c r="F11" s="137"/>
      <c r="G11" s="137"/>
      <c r="H11" s="137"/>
      <c r="I11" s="137"/>
      <c r="J11" s="137"/>
      <c r="K11" s="137"/>
      <c r="L11" s="137"/>
      <c r="M11" s="137"/>
      <c r="N11" s="578"/>
      <c r="O11" s="137"/>
      <c r="P11" s="135"/>
    </row>
    <row r="12" spans="1:16" s="141" customFormat="1" ht="13.5" customHeight="1" thickBot="1" x14ac:dyDescent="0.25">
      <c r="A12" s="139"/>
      <c r="B12" s="244"/>
      <c r="C12" s="257" t="s">
        <v>282</v>
      </c>
      <c r="D12" s="258"/>
      <c r="E12" s="258"/>
      <c r="F12" s="258"/>
      <c r="G12" s="258"/>
      <c r="H12" s="258"/>
      <c r="I12" s="258"/>
      <c r="J12" s="258"/>
      <c r="K12" s="258"/>
      <c r="L12" s="258"/>
      <c r="M12" s="258"/>
      <c r="N12" s="259"/>
      <c r="O12" s="137"/>
      <c r="P12" s="135"/>
    </row>
    <row r="13" spans="1:16" ht="7.5" customHeight="1" x14ac:dyDescent="0.2">
      <c r="A13" s="135"/>
      <c r="B13" s="243"/>
      <c r="C13" s="1617" t="s">
        <v>279</v>
      </c>
      <c r="D13" s="1617"/>
      <c r="E13" s="143"/>
      <c r="F13" s="143"/>
      <c r="G13" s="84"/>
      <c r="H13" s="144"/>
      <c r="I13" s="144"/>
      <c r="J13" s="144"/>
      <c r="K13" s="144"/>
      <c r="L13" s="144"/>
      <c r="M13" s="144"/>
      <c r="N13" s="144"/>
      <c r="O13" s="137"/>
      <c r="P13" s="135"/>
    </row>
    <row r="14" spans="1:16" ht="13.5" customHeight="1" x14ac:dyDescent="0.2">
      <c r="A14" s="135"/>
      <c r="B14" s="243"/>
      <c r="C14" s="1618"/>
      <c r="D14" s="1618"/>
      <c r="E14" s="143"/>
      <c r="F14" s="143"/>
      <c r="G14" s="84"/>
      <c r="H14" s="1125">
        <v>2012</v>
      </c>
      <c r="I14" s="1619">
        <v>2013</v>
      </c>
      <c r="J14" s="1619"/>
      <c r="K14" s="1619">
        <v>2014</v>
      </c>
      <c r="L14" s="1619"/>
      <c r="M14" s="1619">
        <v>2015</v>
      </c>
      <c r="N14" s="1619"/>
      <c r="O14" s="137"/>
      <c r="P14" s="135"/>
    </row>
    <row r="15" spans="1:16" ht="12.75" customHeight="1" x14ac:dyDescent="0.2">
      <c r="A15" s="135"/>
      <c r="B15" s="243"/>
      <c r="C15" s="143"/>
      <c r="D15" s="143"/>
      <c r="E15" s="143"/>
      <c r="F15" s="143"/>
      <c r="G15" s="84"/>
      <c r="H15" s="486" t="s">
        <v>86</v>
      </c>
      <c r="I15" s="735" t="s">
        <v>87</v>
      </c>
      <c r="J15" s="486" t="s">
        <v>86</v>
      </c>
      <c r="K15" s="992" t="s">
        <v>87</v>
      </c>
      <c r="L15" s="736" t="s">
        <v>86</v>
      </c>
      <c r="M15" s="992" t="s">
        <v>87</v>
      </c>
      <c r="N15" s="736" t="s">
        <v>86</v>
      </c>
      <c r="O15" s="137"/>
      <c r="P15" s="135"/>
    </row>
    <row r="16" spans="1:16" ht="4.5" customHeight="1" x14ac:dyDescent="0.2">
      <c r="A16" s="135"/>
      <c r="B16" s="243"/>
      <c r="C16" s="143"/>
      <c r="D16" s="143"/>
      <c r="E16" s="143"/>
      <c r="F16" s="143"/>
      <c r="G16" s="84"/>
      <c r="H16" s="409"/>
      <c r="I16" s="409"/>
      <c r="J16" s="409"/>
      <c r="K16" s="1011"/>
      <c r="L16" s="409"/>
      <c r="M16" s="409"/>
      <c r="N16" s="409"/>
      <c r="O16" s="144"/>
      <c r="P16" s="135"/>
    </row>
    <row r="17" spans="1:16" ht="15" customHeight="1" x14ac:dyDescent="0.2">
      <c r="A17" s="135"/>
      <c r="B17" s="243"/>
      <c r="C17" s="222" t="s">
        <v>299</v>
      </c>
      <c r="D17" s="254"/>
      <c r="E17" s="249"/>
      <c r="F17" s="249"/>
      <c r="G17" s="256"/>
      <c r="H17" s="574">
        <v>962.38</v>
      </c>
      <c r="I17" s="574">
        <v>962.96</v>
      </c>
      <c r="J17" s="574">
        <v>958.81</v>
      </c>
      <c r="K17" s="1015">
        <v>945.78</v>
      </c>
      <c r="L17" s="574">
        <v>946.97</v>
      </c>
      <c r="M17" s="574">
        <v>950.9</v>
      </c>
      <c r="N17" s="574">
        <f>+J37</f>
        <v>952.67243142082441</v>
      </c>
      <c r="O17" s="144"/>
      <c r="P17" s="135"/>
    </row>
    <row r="18" spans="1:16" ht="13.5" customHeight="1" x14ac:dyDescent="0.2">
      <c r="A18" s="135"/>
      <c r="B18" s="243"/>
      <c r="C18" s="583" t="s">
        <v>72</v>
      </c>
      <c r="D18" s="145"/>
      <c r="E18" s="143"/>
      <c r="F18" s="143"/>
      <c r="G18" s="84"/>
      <c r="H18" s="575">
        <v>1043.17</v>
      </c>
      <c r="I18" s="575">
        <v>1043.8499999999999</v>
      </c>
      <c r="J18" s="575">
        <v>1037.9100000000001</v>
      </c>
      <c r="K18" s="1016">
        <v>1032.19</v>
      </c>
      <c r="L18" s="575">
        <v>1033.18</v>
      </c>
      <c r="M18" s="575">
        <v>1035.1600000000001</v>
      </c>
      <c r="N18" s="575">
        <v>1034.2916578226188</v>
      </c>
      <c r="O18" s="144"/>
      <c r="P18" s="135"/>
    </row>
    <row r="19" spans="1:16" ht="13.5" customHeight="1" x14ac:dyDescent="0.2">
      <c r="A19" s="135"/>
      <c r="B19" s="243"/>
      <c r="C19" s="583" t="s">
        <v>71</v>
      </c>
      <c r="D19" s="145"/>
      <c r="E19" s="143"/>
      <c r="F19" s="143"/>
      <c r="G19" s="84"/>
      <c r="H19" s="575">
        <v>856.25</v>
      </c>
      <c r="I19" s="575">
        <v>857.33</v>
      </c>
      <c r="J19" s="575">
        <v>853.8</v>
      </c>
      <c r="K19" s="1016">
        <v>840.78</v>
      </c>
      <c r="L19" s="575">
        <v>842.98</v>
      </c>
      <c r="M19" s="575">
        <v>849.53</v>
      </c>
      <c r="N19" s="575">
        <v>852.69380865007668</v>
      </c>
      <c r="O19" s="144"/>
      <c r="P19" s="135"/>
    </row>
    <row r="20" spans="1:16" ht="6.75" customHeight="1" x14ac:dyDescent="0.2">
      <c r="A20" s="135"/>
      <c r="B20" s="243"/>
      <c r="C20" s="176"/>
      <c r="D20" s="145"/>
      <c r="E20" s="143"/>
      <c r="F20" s="143"/>
      <c r="G20" s="84"/>
      <c r="H20" s="584"/>
      <c r="I20" s="584"/>
      <c r="J20" s="584"/>
      <c r="K20" s="1017"/>
      <c r="L20" s="584"/>
      <c r="M20" s="584"/>
      <c r="N20" s="584"/>
      <c r="O20" s="144"/>
      <c r="P20" s="135"/>
    </row>
    <row r="21" spans="1:16" ht="15" customHeight="1" x14ac:dyDescent="0.2">
      <c r="A21" s="135"/>
      <c r="B21" s="243"/>
      <c r="C21" s="222" t="s">
        <v>298</v>
      </c>
      <c r="D21" s="254"/>
      <c r="E21" s="249"/>
      <c r="F21" s="249"/>
      <c r="G21" s="253"/>
      <c r="H21" s="574">
        <v>1123.5</v>
      </c>
      <c r="I21" s="574">
        <v>1124.83</v>
      </c>
      <c r="J21" s="574">
        <v>1125.5899999999999</v>
      </c>
      <c r="K21" s="1021">
        <v>1120.4000000000001</v>
      </c>
      <c r="L21" s="574">
        <v>1124.49</v>
      </c>
      <c r="M21" s="574">
        <v>1140.3699999999999</v>
      </c>
      <c r="N21" s="574">
        <f>+L37</f>
        <v>1130.3699999999999</v>
      </c>
      <c r="O21" s="144"/>
      <c r="P21" s="135"/>
    </row>
    <row r="22" spans="1:16" s="147" customFormat="1" ht="13.5" customHeight="1" x14ac:dyDescent="0.2">
      <c r="A22" s="146"/>
      <c r="B22" s="246"/>
      <c r="C22" s="583" t="s">
        <v>72</v>
      </c>
      <c r="D22" s="145"/>
      <c r="E22" s="143"/>
      <c r="F22" s="143"/>
      <c r="G22" s="84"/>
      <c r="H22" s="575">
        <v>1231.47</v>
      </c>
      <c r="I22" s="575">
        <v>1232.1199999999999</v>
      </c>
      <c r="J22" s="575">
        <v>1233.47</v>
      </c>
      <c r="K22" s="1012">
        <v>1241.71</v>
      </c>
      <c r="L22" s="575">
        <v>1246.24</v>
      </c>
      <c r="M22" s="575">
        <v>1262.17</v>
      </c>
      <c r="N22" s="575">
        <v>1245.79</v>
      </c>
      <c r="O22" s="143"/>
      <c r="P22" s="146"/>
    </row>
    <row r="23" spans="1:16" s="147" customFormat="1" ht="13.5" customHeight="1" x14ac:dyDescent="0.2">
      <c r="A23" s="146"/>
      <c r="B23" s="246"/>
      <c r="C23" s="583" t="s">
        <v>71</v>
      </c>
      <c r="D23" s="145"/>
      <c r="E23" s="143"/>
      <c r="F23" s="143"/>
      <c r="G23" s="84"/>
      <c r="H23" s="575">
        <v>981.64</v>
      </c>
      <c r="I23" s="575">
        <v>984.61</v>
      </c>
      <c r="J23" s="575">
        <v>982.36</v>
      </c>
      <c r="K23" s="1016">
        <v>972.99</v>
      </c>
      <c r="L23" s="575">
        <v>977.62</v>
      </c>
      <c r="M23" s="575">
        <v>993.84</v>
      </c>
      <c r="N23" s="575">
        <v>989</v>
      </c>
      <c r="O23" s="143"/>
      <c r="P23" s="146"/>
    </row>
    <row r="24" spans="1:16" ht="15" customHeight="1" x14ac:dyDescent="0.2">
      <c r="A24" s="135"/>
      <c r="B24" s="243"/>
      <c r="C24" s="1123" t="s">
        <v>487</v>
      </c>
      <c r="E24" s="143"/>
      <c r="F24" s="143"/>
      <c r="G24" s="84"/>
      <c r="H24" s="1122">
        <f t="shared" ref="H24:K24" si="0">+H23/H22</f>
        <v>0.79712863488351315</v>
      </c>
      <c r="I24" s="1122">
        <f t="shared" si="0"/>
        <v>0.79911859234490157</v>
      </c>
      <c r="J24" s="1122">
        <f t="shared" si="0"/>
        <v>0.79641985617809918</v>
      </c>
      <c r="K24" s="1124">
        <f t="shared" si="0"/>
        <v>0.78358876066070171</v>
      </c>
      <c r="L24" s="1122">
        <f>+L23/L22</f>
        <v>0.78445564257285916</v>
      </c>
      <c r="M24" s="1121">
        <f>+M23/M22</f>
        <v>0.78740581696601886</v>
      </c>
      <c r="N24" s="1121">
        <f>+N23/N22</f>
        <v>0.79387376684673983</v>
      </c>
      <c r="O24" s="144"/>
      <c r="P24" s="135"/>
    </row>
    <row r="25" spans="1:16" ht="21.75" customHeight="1" x14ac:dyDescent="0.2">
      <c r="A25" s="135"/>
      <c r="B25" s="243"/>
      <c r="C25" s="222" t="s">
        <v>297</v>
      </c>
      <c r="D25" s="254"/>
      <c r="E25" s="249"/>
      <c r="F25" s="249"/>
      <c r="G25" s="255"/>
      <c r="H25" s="576">
        <f t="shared" ref="H25:M25" si="1">H17/H21*100</f>
        <v>85.659101023586999</v>
      </c>
      <c r="I25" s="576">
        <f t="shared" si="1"/>
        <v>85.609380973124843</v>
      </c>
      <c r="J25" s="576">
        <f t="shared" si="1"/>
        <v>85.182881866398958</v>
      </c>
      <c r="K25" s="1018">
        <f t="shared" si="1"/>
        <v>84.41449482327738</v>
      </c>
      <c r="L25" s="576">
        <f t="shared" si="1"/>
        <v>84.21328780158116</v>
      </c>
      <c r="M25" s="576">
        <f t="shared" si="1"/>
        <v>83.385217078667452</v>
      </c>
      <c r="N25" s="576">
        <f>N17/N21*100</f>
        <v>84.279698808427725</v>
      </c>
      <c r="O25" s="144"/>
      <c r="P25" s="135"/>
    </row>
    <row r="26" spans="1:16" ht="13.5" customHeight="1" x14ac:dyDescent="0.2">
      <c r="A26" s="135"/>
      <c r="B26" s="243"/>
      <c r="C26" s="583" t="s">
        <v>72</v>
      </c>
      <c r="D26" s="145"/>
      <c r="E26" s="143"/>
      <c r="F26" s="143"/>
      <c r="G26" s="198"/>
      <c r="H26" s="798">
        <f t="shared" ref="H26:J26" si="2">H18/H22*100</f>
        <v>84.709331124590932</v>
      </c>
      <c r="I26" s="798">
        <f t="shared" si="2"/>
        <v>84.719832483848975</v>
      </c>
      <c r="J26" s="798">
        <f t="shared" si="2"/>
        <v>84.145540629281626</v>
      </c>
      <c r="K26" s="1019">
        <f>K18/K22*100</f>
        <v>83.126494914271447</v>
      </c>
      <c r="L26" s="798">
        <f>L18/L22*100</f>
        <v>82.903774553858014</v>
      </c>
      <c r="M26" s="798">
        <f>M18/M22*100</f>
        <v>82.014308690588436</v>
      </c>
      <c r="N26" s="798">
        <f>N18/N22*100</f>
        <v>83.022953934661444</v>
      </c>
      <c r="O26" s="144"/>
      <c r="P26" s="135"/>
    </row>
    <row r="27" spans="1:16" ht="13.5" customHeight="1" x14ac:dyDescent="0.2">
      <c r="A27" s="135"/>
      <c r="B27" s="243"/>
      <c r="C27" s="583" t="s">
        <v>71</v>
      </c>
      <c r="D27" s="145"/>
      <c r="E27" s="143"/>
      <c r="F27" s="143"/>
      <c r="G27" s="198"/>
      <c r="H27" s="798">
        <f t="shared" ref="H27:K27" si="3">H19/H23*100</f>
        <v>87.226478138625168</v>
      </c>
      <c r="I27" s="798">
        <f t="shared" si="3"/>
        <v>87.073054305765737</v>
      </c>
      <c r="J27" s="798">
        <f t="shared" si="3"/>
        <v>86.913147929475954</v>
      </c>
      <c r="K27" s="1019">
        <f t="shared" si="3"/>
        <v>86.411987790213658</v>
      </c>
      <c r="L27" s="798">
        <f>L19/L23*100</f>
        <v>86.227777664123067</v>
      </c>
      <c r="M27" s="798">
        <f>M19/M23*100</f>
        <v>85.479554052966265</v>
      </c>
      <c r="N27" s="798">
        <f>N19/N23*100</f>
        <v>86.217776405467816</v>
      </c>
      <c r="O27" s="144"/>
      <c r="P27" s="135"/>
    </row>
    <row r="28" spans="1:16" ht="6.75" customHeight="1" x14ac:dyDescent="0.2">
      <c r="A28" s="135"/>
      <c r="B28" s="243"/>
      <c r="C28" s="176"/>
      <c r="D28" s="145"/>
      <c r="E28" s="143"/>
      <c r="F28" s="143"/>
      <c r="G28" s="197"/>
      <c r="H28" s="577"/>
      <c r="I28" s="577"/>
      <c r="J28" s="577"/>
      <c r="K28" s="1020"/>
      <c r="L28" s="577"/>
      <c r="M28" s="577"/>
      <c r="N28" s="577"/>
      <c r="O28" s="144"/>
      <c r="P28" s="135"/>
    </row>
    <row r="29" spans="1:16" ht="23.25" customHeight="1" x14ac:dyDescent="0.2">
      <c r="A29" s="135"/>
      <c r="B29" s="243"/>
      <c r="C29" s="1620" t="s">
        <v>296</v>
      </c>
      <c r="D29" s="1620"/>
      <c r="E29" s="1620"/>
      <c r="F29" s="1620"/>
      <c r="G29" s="253"/>
      <c r="H29" s="574">
        <v>12.9</v>
      </c>
      <c r="I29" s="574">
        <v>11.7</v>
      </c>
      <c r="J29" s="574">
        <v>12</v>
      </c>
      <c r="K29" s="1015">
        <v>13.2</v>
      </c>
      <c r="L29" s="574">
        <v>19.600000000000001</v>
      </c>
      <c r="M29" s="574">
        <v>21.4</v>
      </c>
      <c r="N29" s="574">
        <f>+N37</f>
        <v>21.1</v>
      </c>
      <c r="O29" s="144"/>
      <c r="P29" s="135"/>
    </row>
    <row r="30" spans="1:16" ht="13.5" customHeight="1" x14ac:dyDescent="0.2">
      <c r="A30" s="146"/>
      <c r="B30" s="246"/>
      <c r="C30" s="583" t="s">
        <v>281</v>
      </c>
      <c r="D30" s="145"/>
      <c r="E30" s="143"/>
      <c r="F30" s="143"/>
      <c r="G30" s="84"/>
      <c r="H30" s="575">
        <v>10.1</v>
      </c>
      <c r="I30" s="575">
        <v>9.1999999999999993</v>
      </c>
      <c r="J30" s="575">
        <v>8.6999999999999993</v>
      </c>
      <c r="K30" s="1012">
        <v>8.1</v>
      </c>
      <c r="L30" s="575">
        <v>15.1</v>
      </c>
      <c r="M30" s="575">
        <v>16.899999999999999</v>
      </c>
      <c r="N30" s="575">
        <v>17</v>
      </c>
      <c r="P30" s="135"/>
    </row>
    <row r="31" spans="1:16" ht="13.5" customHeight="1" x14ac:dyDescent="0.2">
      <c r="A31" s="135"/>
      <c r="B31" s="243"/>
      <c r="C31" s="583" t="s">
        <v>280</v>
      </c>
      <c r="D31" s="145"/>
      <c r="E31" s="143"/>
      <c r="F31" s="143"/>
      <c r="G31" s="84"/>
      <c r="H31" s="575">
        <v>16.600000000000001</v>
      </c>
      <c r="I31" s="575">
        <v>15.1</v>
      </c>
      <c r="J31" s="575">
        <v>16.5</v>
      </c>
      <c r="K31" s="1012">
        <v>19.3</v>
      </c>
      <c r="L31" s="575">
        <v>25</v>
      </c>
      <c r="M31" s="575">
        <v>26.9</v>
      </c>
      <c r="N31" s="575">
        <v>26.2</v>
      </c>
      <c r="O31" s="144"/>
      <c r="P31" s="135"/>
    </row>
    <row r="32" spans="1:16" ht="20.25" customHeight="1" thickBot="1" x14ac:dyDescent="0.25">
      <c r="A32" s="135"/>
      <c r="B32" s="243"/>
      <c r="C32" s="176"/>
      <c r="D32" s="145"/>
      <c r="E32" s="143"/>
      <c r="F32" s="143"/>
      <c r="G32" s="1630"/>
      <c r="H32" s="1630"/>
      <c r="I32" s="1630"/>
      <c r="J32" s="1630"/>
      <c r="K32" s="1630"/>
      <c r="L32" s="1630"/>
      <c r="M32" s="1631"/>
      <c r="N32" s="1631"/>
      <c r="O32" s="144"/>
      <c r="P32" s="135"/>
    </row>
    <row r="33" spans="1:30" ht="30.75" customHeight="1" thickBot="1" x14ac:dyDescent="0.25">
      <c r="A33" s="135"/>
      <c r="B33" s="243"/>
      <c r="C33" s="1622" t="s">
        <v>295</v>
      </c>
      <c r="D33" s="1623"/>
      <c r="E33" s="1623"/>
      <c r="F33" s="1623"/>
      <c r="G33" s="1623"/>
      <c r="H33" s="1623"/>
      <c r="I33" s="1623"/>
      <c r="J33" s="1623"/>
      <c r="K33" s="1623"/>
      <c r="L33" s="1623"/>
      <c r="M33" s="1623"/>
      <c r="N33" s="1624"/>
      <c r="O33" s="191"/>
      <c r="P33" s="135"/>
    </row>
    <row r="34" spans="1:30" ht="7.5" customHeight="1" x14ac:dyDescent="0.2">
      <c r="A34" s="135"/>
      <c r="B34" s="243"/>
      <c r="C34" s="1625" t="s">
        <v>279</v>
      </c>
      <c r="D34" s="1625"/>
      <c r="E34" s="194"/>
      <c r="F34" s="193"/>
      <c r="G34" s="148"/>
      <c r="H34" s="149"/>
      <c r="I34" s="149"/>
      <c r="J34" s="149"/>
      <c r="K34" s="149"/>
      <c r="L34" s="149"/>
      <c r="M34" s="149"/>
      <c r="N34" s="149"/>
      <c r="O34" s="191"/>
      <c r="P34" s="135"/>
      <c r="S34" s="141"/>
      <c r="T34" s="141"/>
      <c r="U34" s="141"/>
      <c r="V34" s="141"/>
      <c r="W34" s="141"/>
      <c r="X34" s="141"/>
      <c r="Y34" s="141"/>
      <c r="Z34" s="141"/>
      <c r="AA34" s="141"/>
      <c r="AB34" s="141"/>
      <c r="AC34" s="141"/>
      <c r="AD34" s="141"/>
    </row>
    <row r="35" spans="1:30" ht="36" customHeight="1" x14ac:dyDescent="0.2">
      <c r="A35" s="135"/>
      <c r="B35" s="243"/>
      <c r="C35" s="1626"/>
      <c r="D35" s="1626"/>
      <c r="E35" s="196"/>
      <c r="F35" s="196"/>
      <c r="G35" s="196"/>
      <c r="H35" s="196"/>
      <c r="I35" s="1627" t="s">
        <v>278</v>
      </c>
      <c r="J35" s="1628"/>
      <c r="K35" s="1629" t="s">
        <v>277</v>
      </c>
      <c r="L35" s="1628"/>
      <c r="M35" s="1629" t="s">
        <v>276</v>
      </c>
      <c r="N35" s="1627"/>
      <c r="O35" s="191"/>
      <c r="P35" s="135"/>
    </row>
    <row r="36" spans="1:30" s="141" customFormat="1" ht="22.5" customHeight="1" x14ac:dyDescent="0.2">
      <c r="A36" s="139"/>
      <c r="B36" s="244"/>
      <c r="C36" s="196"/>
      <c r="D36" s="196"/>
      <c r="E36" s="196"/>
      <c r="F36" s="196"/>
      <c r="G36" s="196"/>
      <c r="H36" s="196"/>
      <c r="I36" s="991" t="s">
        <v>447</v>
      </c>
      <c r="J36" s="991" t="s">
        <v>488</v>
      </c>
      <c r="K36" s="991" t="s">
        <v>447</v>
      </c>
      <c r="L36" s="991" t="s">
        <v>488</v>
      </c>
      <c r="M36" s="991" t="s">
        <v>447</v>
      </c>
      <c r="N36" s="991" t="s">
        <v>488</v>
      </c>
      <c r="O36" s="195"/>
      <c r="P36" s="139"/>
      <c r="S36" s="136"/>
      <c r="T36" s="136"/>
      <c r="U36" s="136"/>
      <c r="V36" s="136"/>
      <c r="W36" s="136"/>
      <c r="X36" s="136"/>
      <c r="Y36" s="136"/>
      <c r="Z36" s="136"/>
      <c r="AA36" s="136"/>
      <c r="AB36" s="136"/>
      <c r="AC36" s="136"/>
      <c r="AD36" s="136"/>
    </row>
    <row r="37" spans="1:30" ht="15" customHeight="1" x14ac:dyDescent="0.2">
      <c r="A37" s="135"/>
      <c r="B37" s="243"/>
      <c r="C37" s="222" t="s">
        <v>68</v>
      </c>
      <c r="D37" s="248"/>
      <c r="E37" s="249"/>
      <c r="F37" s="250"/>
      <c r="G37" s="251"/>
      <c r="H37" s="252"/>
      <c r="I37" s="1013">
        <v>950.9</v>
      </c>
      <c r="J37" s="1013">
        <v>952.67243142082441</v>
      </c>
      <c r="K37" s="1131">
        <v>1140.3699999999999</v>
      </c>
      <c r="L37" s="1013">
        <v>1130.3699999999999</v>
      </c>
      <c r="M37" s="1013">
        <v>21.4</v>
      </c>
      <c r="N37" s="1013">
        <v>21.1</v>
      </c>
      <c r="O37" s="191"/>
      <c r="P37" s="135"/>
      <c r="R37" s="1126"/>
      <c r="T37" s="272"/>
      <c r="U37" s="272"/>
      <c r="V37" s="272"/>
      <c r="W37" s="272"/>
      <c r="X37" s="272"/>
      <c r="Y37" s="272"/>
      <c r="Z37" s="272"/>
      <c r="AA37" s="272"/>
      <c r="AB37" s="272"/>
      <c r="AC37" s="272"/>
      <c r="AD37" s="272"/>
    </row>
    <row r="38" spans="1:30" ht="13.5" customHeight="1" x14ac:dyDescent="0.2">
      <c r="A38" s="135"/>
      <c r="B38" s="243"/>
      <c r="C38" s="99" t="s">
        <v>275</v>
      </c>
      <c r="D38" s="205"/>
      <c r="E38" s="205"/>
      <c r="F38" s="205"/>
      <c r="G38" s="205"/>
      <c r="H38" s="205"/>
      <c r="I38" s="1038">
        <v>948.1</v>
      </c>
      <c r="J38" s="1042">
        <v>959.61139513754881</v>
      </c>
      <c r="K38" s="1132">
        <v>1221.01</v>
      </c>
      <c r="L38" s="1042">
        <v>1236.47</v>
      </c>
      <c r="M38" s="1014">
        <v>10.5</v>
      </c>
      <c r="N38" s="1014">
        <v>8.1</v>
      </c>
      <c r="O38" s="1009"/>
      <c r="P38" s="913"/>
      <c r="R38" s="1126"/>
      <c r="T38" s="272"/>
      <c r="U38" s="272"/>
      <c r="V38" s="272"/>
      <c r="W38" s="272"/>
      <c r="X38" s="272"/>
      <c r="Y38" s="272"/>
      <c r="Z38" s="272"/>
      <c r="AA38" s="272"/>
      <c r="AB38" s="272"/>
      <c r="AC38" s="272"/>
      <c r="AD38" s="272"/>
    </row>
    <row r="39" spans="1:30" ht="13.5" customHeight="1" x14ac:dyDescent="0.2">
      <c r="A39" s="135"/>
      <c r="B39" s="243"/>
      <c r="C39" s="99" t="s">
        <v>274</v>
      </c>
      <c r="D39" s="205"/>
      <c r="E39" s="205"/>
      <c r="F39" s="205"/>
      <c r="G39" s="205"/>
      <c r="H39" s="205"/>
      <c r="I39" s="1038">
        <v>875.1</v>
      </c>
      <c r="J39" s="1042">
        <v>876.8579355342672</v>
      </c>
      <c r="K39" s="1132">
        <v>1054.42</v>
      </c>
      <c r="L39" s="1042">
        <v>1031.23</v>
      </c>
      <c r="M39" s="1014">
        <v>27.2</v>
      </c>
      <c r="N39" s="1014">
        <v>26.2</v>
      </c>
      <c r="O39" s="1009"/>
      <c r="P39" s="913"/>
      <c r="R39" s="1126"/>
      <c r="T39" s="272"/>
      <c r="U39" s="272"/>
      <c r="V39" s="272"/>
      <c r="W39" s="272"/>
      <c r="X39" s="272"/>
      <c r="Y39" s="272"/>
      <c r="Z39" s="272"/>
      <c r="AA39" s="272"/>
      <c r="AB39" s="272"/>
      <c r="AC39" s="272"/>
      <c r="AD39" s="272"/>
    </row>
    <row r="40" spans="1:30" ht="13.5" customHeight="1" x14ac:dyDescent="0.2">
      <c r="A40" s="135"/>
      <c r="B40" s="243"/>
      <c r="C40" s="99" t="s">
        <v>273</v>
      </c>
      <c r="D40" s="192"/>
      <c r="E40" s="192"/>
      <c r="F40" s="192"/>
      <c r="G40" s="192"/>
      <c r="H40" s="192"/>
      <c r="I40" s="1038">
        <v>2117.8000000000002</v>
      </c>
      <c r="J40" s="1042">
        <v>2177.140839068968</v>
      </c>
      <c r="K40" s="1132">
        <v>3291.76</v>
      </c>
      <c r="L40" s="1042">
        <v>3067.01</v>
      </c>
      <c r="M40" s="1014">
        <v>0.2</v>
      </c>
      <c r="N40" s="1014">
        <v>0.6</v>
      </c>
      <c r="O40" s="1009"/>
      <c r="P40" s="913"/>
      <c r="R40" s="1126"/>
      <c r="T40" s="272"/>
      <c r="U40" s="272"/>
      <c r="V40" s="272"/>
      <c r="W40" s="272"/>
      <c r="X40" s="272"/>
      <c r="Y40" s="272"/>
      <c r="Z40" s="272"/>
      <c r="AA40" s="272"/>
      <c r="AB40" s="272"/>
      <c r="AC40" s="272"/>
      <c r="AD40" s="272"/>
    </row>
    <row r="41" spans="1:30" ht="13.5" customHeight="1" x14ac:dyDescent="0.2">
      <c r="A41" s="135"/>
      <c r="B41" s="243"/>
      <c r="C41" s="99" t="s">
        <v>272</v>
      </c>
      <c r="D41" s="192"/>
      <c r="E41" s="192"/>
      <c r="F41" s="192"/>
      <c r="G41" s="192"/>
      <c r="H41" s="192"/>
      <c r="I41" s="1038">
        <v>931.1</v>
      </c>
      <c r="J41" s="1042">
        <v>895.59153758711216</v>
      </c>
      <c r="K41" s="1132">
        <v>1149.9100000000001</v>
      </c>
      <c r="L41" s="1042">
        <v>1101.0899999999999</v>
      </c>
      <c r="M41" s="1014">
        <v>18.5</v>
      </c>
      <c r="N41" s="1014">
        <v>18.899999999999999</v>
      </c>
      <c r="O41" s="1009"/>
      <c r="P41" s="913"/>
      <c r="R41" s="1126"/>
      <c r="T41" s="272"/>
      <c r="U41" s="272"/>
      <c r="V41" s="272"/>
      <c r="W41" s="272"/>
      <c r="X41" s="272"/>
      <c r="Y41" s="272"/>
      <c r="Z41" s="272"/>
      <c r="AA41" s="272"/>
      <c r="AB41" s="272"/>
      <c r="AC41" s="272"/>
      <c r="AD41" s="272"/>
    </row>
    <row r="42" spans="1:30" ht="13.5" customHeight="1" x14ac:dyDescent="0.2">
      <c r="A42" s="135"/>
      <c r="B42" s="243"/>
      <c r="C42" s="99" t="s">
        <v>271</v>
      </c>
      <c r="D42" s="192"/>
      <c r="E42" s="192"/>
      <c r="F42" s="192"/>
      <c r="G42" s="192"/>
      <c r="H42" s="192"/>
      <c r="I42" s="1038">
        <v>873.6</v>
      </c>
      <c r="J42" s="1042">
        <v>863.81888328486809</v>
      </c>
      <c r="K42" s="1132">
        <v>986.46</v>
      </c>
      <c r="L42" s="1042">
        <v>978.03</v>
      </c>
      <c r="M42" s="1014">
        <v>24.9</v>
      </c>
      <c r="N42" s="1014">
        <v>22.7</v>
      </c>
      <c r="O42" s="1009"/>
      <c r="P42" s="913"/>
      <c r="R42" s="1126"/>
      <c r="T42" s="272"/>
      <c r="U42" s="272"/>
      <c r="V42" s="272"/>
      <c r="W42" s="272"/>
      <c r="X42" s="272"/>
      <c r="Y42" s="272"/>
      <c r="Z42" s="272"/>
      <c r="AA42" s="272"/>
      <c r="AB42" s="272"/>
      <c r="AC42" s="272"/>
      <c r="AD42" s="272"/>
    </row>
    <row r="43" spans="1:30" ht="13.5" customHeight="1" x14ac:dyDescent="0.2">
      <c r="A43" s="135"/>
      <c r="B43" s="243"/>
      <c r="C43" s="99" t="s">
        <v>339</v>
      </c>
      <c r="D43" s="192"/>
      <c r="E43" s="192"/>
      <c r="F43" s="192"/>
      <c r="G43" s="192"/>
      <c r="H43" s="192"/>
      <c r="I43" s="1038">
        <v>924.5</v>
      </c>
      <c r="J43" s="1042">
        <v>922.87173456983521</v>
      </c>
      <c r="K43" s="1132">
        <v>1080.27</v>
      </c>
      <c r="L43" s="1042">
        <v>1082.3399999999999</v>
      </c>
      <c r="M43" s="1014">
        <v>22.5</v>
      </c>
      <c r="N43" s="1014">
        <v>20.9</v>
      </c>
      <c r="O43" s="1009"/>
      <c r="P43" s="913"/>
      <c r="R43" s="1126"/>
      <c r="T43" s="272"/>
      <c r="U43" s="272"/>
      <c r="V43" s="272"/>
      <c r="W43" s="272"/>
      <c r="X43" s="272"/>
      <c r="Y43" s="272"/>
      <c r="Z43" s="272"/>
      <c r="AA43" s="272"/>
      <c r="AB43" s="272"/>
      <c r="AC43" s="272"/>
      <c r="AD43" s="272"/>
    </row>
    <row r="44" spans="1:30" ht="13.5" customHeight="1" x14ac:dyDescent="0.2">
      <c r="A44" s="135"/>
      <c r="B44" s="243"/>
      <c r="C44" s="99" t="s">
        <v>270</v>
      </c>
      <c r="D44" s="99"/>
      <c r="E44" s="99"/>
      <c r="F44" s="99"/>
      <c r="G44" s="99"/>
      <c r="H44" s="99"/>
      <c r="I44" s="1038">
        <v>1091</v>
      </c>
      <c r="J44" s="1042">
        <v>1091.346120276452</v>
      </c>
      <c r="K44" s="1132">
        <v>1497.43</v>
      </c>
      <c r="L44" s="1042">
        <v>1455.62</v>
      </c>
      <c r="M44" s="1014">
        <v>9.3000000000000007</v>
      </c>
      <c r="N44" s="1014">
        <v>11.1</v>
      </c>
      <c r="O44" s="1009"/>
      <c r="P44" s="913"/>
      <c r="R44" s="1126"/>
      <c r="T44" s="272"/>
      <c r="U44" s="272"/>
      <c r="V44" s="272"/>
      <c r="W44" s="272"/>
      <c r="X44" s="272"/>
      <c r="Y44" s="272"/>
      <c r="Z44" s="272"/>
      <c r="AA44" s="272"/>
      <c r="AB44" s="272"/>
      <c r="AC44" s="272"/>
      <c r="AD44" s="272"/>
    </row>
    <row r="45" spans="1:30" ht="13.5" customHeight="1" x14ac:dyDescent="0.2">
      <c r="A45" s="135"/>
      <c r="B45" s="243"/>
      <c r="C45" s="99" t="s">
        <v>269</v>
      </c>
      <c r="D45" s="192"/>
      <c r="E45" s="192"/>
      <c r="F45" s="192"/>
      <c r="G45" s="192"/>
      <c r="H45" s="192"/>
      <c r="I45" s="1038">
        <v>692.2</v>
      </c>
      <c r="J45" s="1042">
        <v>711.04731478160693</v>
      </c>
      <c r="K45" s="1132">
        <v>751.73</v>
      </c>
      <c r="L45" s="1042">
        <v>773.74</v>
      </c>
      <c r="M45" s="1014">
        <v>29.9</v>
      </c>
      <c r="N45" s="1014">
        <v>34.700000000000003</v>
      </c>
      <c r="O45" s="1009"/>
      <c r="P45" s="913"/>
      <c r="R45" s="1126"/>
      <c r="T45" s="272"/>
      <c r="U45" s="272"/>
      <c r="V45" s="272"/>
      <c r="W45" s="272"/>
      <c r="X45" s="272"/>
      <c r="Y45" s="272"/>
      <c r="Z45" s="272"/>
      <c r="AA45" s="272"/>
      <c r="AB45" s="272"/>
      <c r="AC45" s="272"/>
      <c r="AD45" s="272"/>
    </row>
    <row r="46" spans="1:30" ht="13.5" customHeight="1" x14ac:dyDescent="0.2">
      <c r="A46" s="135"/>
      <c r="B46" s="243"/>
      <c r="C46" s="99" t="s">
        <v>268</v>
      </c>
      <c r="D46" s="192"/>
      <c r="E46" s="192"/>
      <c r="F46" s="192"/>
      <c r="G46" s="192"/>
      <c r="H46" s="192"/>
      <c r="I46" s="1038">
        <v>1539.9</v>
      </c>
      <c r="J46" s="1042">
        <v>1540.9372848268554</v>
      </c>
      <c r="K46" s="1132">
        <v>1822.39</v>
      </c>
      <c r="L46" s="1042">
        <v>1834.94</v>
      </c>
      <c r="M46" s="1014">
        <v>5</v>
      </c>
      <c r="N46" s="1014">
        <v>5.3</v>
      </c>
      <c r="O46" s="1009"/>
      <c r="P46" s="913"/>
      <c r="R46" s="1126"/>
      <c r="T46" s="272"/>
      <c r="U46" s="272"/>
      <c r="V46" s="272"/>
      <c r="W46" s="272"/>
      <c r="X46" s="272"/>
      <c r="Y46" s="272"/>
      <c r="Z46" s="272"/>
      <c r="AA46" s="272"/>
      <c r="AB46" s="272"/>
      <c r="AC46" s="272"/>
      <c r="AD46" s="272"/>
    </row>
    <row r="47" spans="1:30" ht="13.5" customHeight="1" x14ac:dyDescent="0.2">
      <c r="A47" s="135"/>
      <c r="B47" s="243"/>
      <c r="C47" s="99" t="s">
        <v>267</v>
      </c>
      <c r="D47" s="192"/>
      <c r="E47" s="192"/>
      <c r="F47" s="192"/>
      <c r="G47" s="192"/>
      <c r="H47" s="192"/>
      <c r="I47" s="1038">
        <v>1578.1</v>
      </c>
      <c r="J47" s="1042">
        <v>1572.5093203798053</v>
      </c>
      <c r="K47" s="1132">
        <v>2272.71</v>
      </c>
      <c r="L47" s="1042">
        <v>2270.06</v>
      </c>
      <c r="M47" s="1014">
        <v>1.4</v>
      </c>
      <c r="N47" s="1014">
        <v>1.2</v>
      </c>
      <c r="O47" s="1009"/>
      <c r="P47" s="913"/>
      <c r="R47" s="1126"/>
      <c r="T47" s="272"/>
      <c r="U47" s="272"/>
      <c r="V47" s="272"/>
      <c r="W47" s="272"/>
      <c r="X47" s="272"/>
      <c r="Y47" s="272"/>
      <c r="Z47" s="272"/>
      <c r="AA47" s="272"/>
      <c r="AB47" s="272"/>
      <c r="AC47" s="272"/>
      <c r="AD47" s="272"/>
    </row>
    <row r="48" spans="1:30" ht="13.5" customHeight="1" x14ac:dyDescent="0.2">
      <c r="A48" s="135"/>
      <c r="B48" s="243"/>
      <c r="C48" s="99" t="s">
        <v>266</v>
      </c>
      <c r="D48" s="192"/>
      <c r="E48" s="192"/>
      <c r="F48" s="192"/>
      <c r="G48" s="192"/>
      <c r="H48" s="192"/>
      <c r="I48" s="1038">
        <v>1040</v>
      </c>
      <c r="J48" s="1042">
        <v>1004.2502727339743</v>
      </c>
      <c r="K48" s="1132">
        <v>1146.82</v>
      </c>
      <c r="L48" s="1042">
        <v>1113.2</v>
      </c>
      <c r="M48" s="1014">
        <v>23.6</v>
      </c>
      <c r="N48" s="1014">
        <v>19.899999999999999</v>
      </c>
      <c r="O48" s="1009"/>
      <c r="P48" s="913"/>
      <c r="R48" s="1126"/>
      <c r="T48" s="272"/>
      <c r="U48" s="272"/>
      <c r="V48" s="272"/>
      <c r="W48" s="272"/>
      <c r="X48" s="272"/>
      <c r="Y48" s="272"/>
      <c r="Z48" s="272"/>
      <c r="AA48" s="272"/>
      <c r="AB48" s="272"/>
      <c r="AC48" s="272"/>
      <c r="AD48" s="272"/>
    </row>
    <row r="49" spans="1:30" ht="13.5" customHeight="1" x14ac:dyDescent="0.2">
      <c r="A49" s="135"/>
      <c r="B49" s="243"/>
      <c r="C49" s="99" t="s">
        <v>265</v>
      </c>
      <c r="D49" s="192"/>
      <c r="E49" s="192"/>
      <c r="F49" s="192"/>
      <c r="G49" s="192"/>
      <c r="H49" s="192"/>
      <c r="I49" s="1038">
        <v>1285.3</v>
      </c>
      <c r="J49" s="1042">
        <v>1277.4052178039108</v>
      </c>
      <c r="K49" s="1132">
        <v>1511.38</v>
      </c>
      <c r="L49" s="1042">
        <v>1452.63</v>
      </c>
      <c r="M49" s="1014">
        <v>7.4</v>
      </c>
      <c r="N49" s="1014">
        <v>8.4</v>
      </c>
      <c r="O49" s="1009"/>
      <c r="P49" s="913"/>
      <c r="R49" s="1126"/>
      <c r="T49" s="272"/>
      <c r="U49" s="272"/>
      <c r="V49" s="272"/>
      <c r="W49" s="272"/>
      <c r="X49" s="272"/>
      <c r="Y49" s="272"/>
      <c r="Z49" s="272"/>
      <c r="AA49" s="272"/>
      <c r="AB49" s="272"/>
      <c r="AC49" s="272"/>
      <c r="AD49" s="272"/>
    </row>
    <row r="50" spans="1:30" ht="13.5" customHeight="1" x14ac:dyDescent="0.2">
      <c r="A50" s="135"/>
      <c r="B50" s="243"/>
      <c r="C50" s="99" t="s">
        <v>264</v>
      </c>
      <c r="D50" s="192"/>
      <c r="E50" s="192"/>
      <c r="F50" s="192"/>
      <c r="G50" s="192"/>
      <c r="H50" s="192"/>
      <c r="I50" s="1038">
        <v>760.2</v>
      </c>
      <c r="J50" s="1042">
        <v>766.93772090756761</v>
      </c>
      <c r="K50" s="1132">
        <v>904.37</v>
      </c>
      <c r="L50" s="1042">
        <v>892.3</v>
      </c>
      <c r="M50" s="1014">
        <v>24.5</v>
      </c>
      <c r="N50" s="1014">
        <v>26.2</v>
      </c>
      <c r="O50" s="1009"/>
      <c r="P50" s="913"/>
      <c r="R50" s="1126"/>
      <c r="T50" s="272"/>
      <c r="U50" s="272"/>
      <c r="V50" s="272"/>
      <c r="W50" s="272"/>
      <c r="X50" s="272"/>
      <c r="Y50" s="272"/>
      <c r="Z50" s="272"/>
      <c r="AA50" s="272"/>
      <c r="AB50" s="272"/>
      <c r="AC50" s="272"/>
      <c r="AD50" s="272"/>
    </row>
    <row r="51" spans="1:30" ht="13.5" customHeight="1" x14ac:dyDescent="0.2">
      <c r="A51" s="135"/>
      <c r="B51" s="243"/>
      <c r="C51" s="99" t="s">
        <v>263</v>
      </c>
      <c r="D51" s="192"/>
      <c r="E51" s="192"/>
      <c r="F51" s="192"/>
      <c r="G51" s="192"/>
      <c r="H51" s="192"/>
      <c r="I51" s="1038">
        <v>1195.5</v>
      </c>
      <c r="J51" s="1042">
        <v>1202.1051295259754</v>
      </c>
      <c r="K51" s="1132">
        <v>1293.33</v>
      </c>
      <c r="L51" s="1042">
        <v>1301.7</v>
      </c>
      <c r="M51" s="1014">
        <v>10.199999999999999</v>
      </c>
      <c r="N51" s="1014">
        <v>9.8000000000000007</v>
      </c>
      <c r="O51" s="1009"/>
      <c r="P51" s="913"/>
      <c r="R51" s="1126"/>
      <c r="T51" s="272"/>
      <c r="U51" s="272"/>
      <c r="V51" s="272"/>
      <c r="W51" s="272"/>
      <c r="X51" s="272"/>
      <c r="Y51" s="272"/>
      <c r="Z51" s="272"/>
      <c r="AA51" s="272"/>
      <c r="AB51" s="272"/>
      <c r="AC51" s="272"/>
      <c r="AD51" s="272"/>
    </row>
    <row r="52" spans="1:30" ht="13.5" customHeight="1" x14ac:dyDescent="0.2">
      <c r="A52" s="135"/>
      <c r="B52" s="243"/>
      <c r="C52" s="99" t="s">
        <v>262</v>
      </c>
      <c r="D52" s="192"/>
      <c r="E52" s="192"/>
      <c r="F52" s="192"/>
      <c r="G52" s="192"/>
      <c r="H52" s="192"/>
      <c r="I52" s="1038">
        <v>760.7</v>
      </c>
      <c r="J52" s="1042">
        <v>767.73660899536776</v>
      </c>
      <c r="K52" s="1132">
        <v>854.02</v>
      </c>
      <c r="L52" s="1042">
        <v>856.67</v>
      </c>
      <c r="M52" s="1014">
        <v>22.3</v>
      </c>
      <c r="N52" s="1014">
        <v>21.4</v>
      </c>
      <c r="O52" s="1009"/>
      <c r="P52" s="913"/>
      <c r="R52" s="1126"/>
      <c r="T52" s="272"/>
      <c r="U52" s="272"/>
      <c r="V52" s="272"/>
      <c r="W52" s="272"/>
      <c r="X52" s="272"/>
      <c r="Y52" s="272"/>
      <c r="Z52" s="272"/>
      <c r="AA52" s="272"/>
      <c r="AB52" s="272"/>
      <c r="AC52" s="272"/>
      <c r="AD52" s="272"/>
    </row>
    <row r="53" spans="1:30" ht="13.5" customHeight="1" x14ac:dyDescent="0.2">
      <c r="A53" s="135"/>
      <c r="B53" s="243"/>
      <c r="C53" s="99" t="s">
        <v>261</v>
      </c>
      <c r="D53" s="192"/>
      <c r="E53" s="192"/>
      <c r="F53" s="192"/>
      <c r="G53" s="192"/>
      <c r="H53" s="192"/>
      <c r="I53" s="1038">
        <v>1265.0999999999999</v>
      </c>
      <c r="J53" s="1042">
        <v>1331.4384742590216</v>
      </c>
      <c r="K53" s="1132">
        <v>1447.25</v>
      </c>
      <c r="L53" s="1042">
        <v>1496.99</v>
      </c>
      <c r="M53" s="1014">
        <v>20.2</v>
      </c>
      <c r="N53" s="1014">
        <v>21.2</v>
      </c>
      <c r="O53" s="1009"/>
      <c r="P53" s="913"/>
      <c r="R53" s="1126"/>
      <c r="T53" s="272"/>
      <c r="U53" s="272"/>
      <c r="V53" s="272"/>
      <c r="W53" s="272"/>
      <c r="X53" s="272"/>
      <c r="Y53" s="272"/>
      <c r="Z53" s="272"/>
      <c r="AA53" s="272"/>
      <c r="AB53" s="272"/>
      <c r="AC53" s="272"/>
      <c r="AD53" s="272"/>
    </row>
    <row r="54" spans="1:30" ht="13.5" customHeight="1" x14ac:dyDescent="0.2">
      <c r="A54" s="135"/>
      <c r="B54" s="243"/>
      <c r="C54" s="99" t="s">
        <v>111</v>
      </c>
      <c r="D54" s="192"/>
      <c r="E54" s="192"/>
      <c r="F54" s="192"/>
      <c r="G54" s="192"/>
      <c r="H54" s="192"/>
      <c r="I54" s="1038">
        <v>933</v>
      </c>
      <c r="J54" s="1042">
        <v>930.25321200866392</v>
      </c>
      <c r="K54" s="1132">
        <v>1045.72</v>
      </c>
      <c r="L54" s="1042">
        <v>1050.1199999999999</v>
      </c>
      <c r="M54" s="1014">
        <v>29</v>
      </c>
      <c r="N54" s="1014">
        <v>27.4</v>
      </c>
      <c r="O54" s="1009"/>
      <c r="P54" s="913"/>
      <c r="R54" s="1126"/>
      <c r="T54" s="272"/>
      <c r="U54" s="272"/>
      <c r="V54" s="272"/>
      <c r="W54" s="272"/>
      <c r="X54" s="272"/>
      <c r="Y54" s="272"/>
      <c r="Z54" s="272"/>
      <c r="AA54" s="272"/>
      <c r="AB54" s="272"/>
      <c r="AC54" s="272"/>
      <c r="AD54" s="272"/>
    </row>
    <row r="55" spans="1:30" ht="13.5" customHeight="1" x14ac:dyDescent="0.2">
      <c r="A55" s="135"/>
      <c r="B55" s="243"/>
      <c r="C55" s="1632" t="s">
        <v>492</v>
      </c>
      <c r="D55" s="1632"/>
      <c r="E55" s="1632"/>
      <c r="F55" s="1632"/>
      <c r="G55" s="1632"/>
      <c r="H55" s="1632"/>
      <c r="I55" s="1632"/>
      <c r="J55" s="1632"/>
      <c r="K55" s="1632"/>
      <c r="L55" s="1632"/>
      <c r="M55" s="1632"/>
      <c r="N55" s="1632"/>
      <c r="O55" s="1632"/>
      <c r="P55" s="135"/>
      <c r="R55" s="1126"/>
    </row>
    <row r="56" spans="1:30" ht="13.5" customHeight="1" x14ac:dyDescent="0.2">
      <c r="A56" s="135"/>
      <c r="B56" s="243"/>
      <c r="C56" s="190" t="s">
        <v>390</v>
      </c>
      <c r="D56" s="137"/>
      <c r="E56" s="138"/>
      <c r="F56" s="189"/>
      <c r="G56" s="189"/>
      <c r="H56" s="150"/>
      <c r="I56" s="1633" t="s">
        <v>425</v>
      </c>
      <c r="J56" s="1633"/>
      <c r="K56" s="1633"/>
      <c r="L56" s="1633"/>
      <c r="M56" s="1633"/>
      <c r="N56" s="1633"/>
      <c r="O56" s="1633"/>
      <c r="P56" s="135"/>
    </row>
    <row r="57" spans="1:30" ht="13.5" customHeight="1" x14ac:dyDescent="0.2">
      <c r="A57" s="135"/>
      <c r="B57" s="247">
        <v>14</v>
      </c>
      <c r="C57" s="1621">
        <v>42675</v>
      </c>
      <c r="D57" s="1621"/>
      <c r="E57" s="137"/>
      <c r="F57" s="137"/>
      <c r="G57" s="137"/>
      <c r="H57" s="137"/>
      <c r="I57" s="137"/>
      <c r="J57" s="137"/>
      <c r="K57" s="137"/>
      <c r="L57" s="137"/>
      <c r="M57" s="137"/>
      <c r="N57" s="137"/>
      <c r="P57" s="135"/>
    </row>
  </sheetData>
  <mergeCells count="20">
    <mergeCell ref="C29:F29"/>
    <mergeCell ref="C57:D57"/>
    <mergeCell ref="C33:N33"/>
    <mergeCell ref="C34:D35"/>
    <mergeCell ref="I35:J35"/>
    <mergeCell ref="K35:L35"/>
    <mergeCell ref="M35:N35"/>
    <mergeCell ref="G32:H32"/>
    <mergeCell ref="I32:J32"/>
    <mergeCell ref="K32:L32"/>
    <mergeCell ref="M32:N32"/>
    <mergeCell ref="C55:O55"/>
    <mergeCell ref="I56:O56"/>
    <mergeCell ref="L1:O1"/>
    <mergeCell ref="C5:D6"/>
    <mergeCell ref="C8:F8"/>
    <mergeCell ref="C13:D14"/>
    <mergeCell ref="I14:J14"/>
    <mergeCell ref="K14:L14"/>
    <mergeCell ref="M14:N14"/>
  </mergeCells>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3">
    <tabColor theme="7"/>
  </sheetPr>
  <dimension ref="A1:R49"/>
  <sheetViews>
    <sheetView zoomScaleNormal="100" workbookViewId="0"/>
  </sheetViews>
  <sheetFormatPr defaultRowHeight="12.75" x14ac:dyDescent="0.2"/>
  <cols>
    <col min="1" max="1" width="1" style="96" customWidth="1"/>
    <col min="2" max="2" width="2.5703125" style="96" customWidth="1"/>
    <col min="3" max="3" width="2.28515625" style="96" customWidth="1"/>
    <col min="4" max="4" width="39.140625" style="96" customWidth="1"/>
    <col min="5" max="5" width="10.42578125" style="96" customWidth="1"/>
    <col min="6" max="6" width="11" style="96" customWidth="1"/>
    <col min="7" max="7" width="10.42578125" style="96" customWidth="1"/>
    <col min="8" max="8" width="11" style="96" customWidth="1"/>
    <col min="9" max="9" width="10.7109375" style="96" customWidth="1"/>
    <col min="10" max="10" width="2.5703125" style="96" customWidth="1"/>
    <col min="11" max="11" width="1" style="96" customWidth="1"/>
    <col min="12" max="16384" width="9.140625" style="96"/>
  </cols>
  <sheetData>
    <row r="1" spans="1:11" ht="13.5" customHeight="1" x14ac:dyDescent="0.2">
      <c r="A1" s="2"/>
      <c r="B1" s="1634" t="s">
        <v>321</v>
      </c>
      <c r="C1" s="1634"/>
      <c r="D1" s="1634"/>
      <c r="E1" s="221"/>
      <c r="F1" s="221"/>
      <c r="G1" s="221"/>
      <c r="H1" s="221"/>
      <c r="I1" s="221"/>
      <c r="J1" s="263"/>
      <c r="K1" s="2"/>
    </row>
    <row r="2" spans="1:11" ht="6" customHeight="1" x14ac:dyDescent="0.2">
      <c r="A2" s="2"/>
      <c r="B2" s="1573"/>
      <c r="C2" s="1573"/>
      <c r="D2" s="1573"/>
      <c r="E2" s="4"/>
      <c r="F2" s="4"/>
      <c r="G2" s="4"/>
      <c r="H2" s="4"/>
      <c r="I2" s="4"/>
      <c r="J2" s="538"/>
      <c r="K2" s="2"/>
    </row>
    <row r="3" spans="1:11" ht="13.5" customHeight="1" thickBot="1" x14ac:dyDescent="0.25">
      <c r="A3" s="2"/>
      <c r="B3" s="4"/>
      <c r="C3" s="4"/>
      <c r="D3" s="4"/>
      <c r="E3" s="738"/>
      <c r="F3" s="738"/>
      <c r="G3" s="738"/>
      <c r="H3" s="738"/>
      <c r="I3" s="738" t="s">
        <v>70</v>
      </c>
      <c r="J3" s="218"/>
      <c r="K3" s="2"/>
    </row>
    <row r="4" spans="1:11" s="7" customFormat="1" ht="13.5" customHeight="1" thickBot="1" x14ac:dyDescent="0.25">
      <c r="A4" s="6"/>
      <c r="B4" s="14"/>
      <c r="C4" s="1635" t="s">
        <v>348</v>
      </c>
      <c r="D4" s="1636"/>
      <c r="E4" s="1636"/>
      <c r="F4" s="1636"/>
      <c r="G4" s="1636"/>
      <c r="H4" s="1636"/>
      <c r="I4" s="1637"/>
      <c r="J4" s="218"/>
      <c r="K4" s="6"/>
    </row>
    <row r="5" spans="1:11" ht="4.5" customHeight="1" x14ac:dyDescent="0.2">
      <c r="A5" s="2"/>
      <c r="B5" s="4"/>
      <c r="C5" s="1638" t="s">
        <v>85</v>
      </c>
      <c r="D5" s="1639"/>
      <c r="E5" s="740"/>
      <c r="F5" s="740"/>
      <c r="G5" s="740"/>
      <c r="H5" s="740"/>
      <c r="I5" s="740"/>
      <c r="J5" s="218"/>
      <c r="K5" s="2"/>
    </row>
    <row r="6" spans="1:11" ht="15.75" customHeight="1" x14ac:dyDescent="0.2">
      <c r="A6" s="2"/>
      <c r="B6" s="4"/>
      <c r="C6" s="1638"/>
      <c r="D6" s="1639"/>
      <c r="E6" s="1640" t="s">
        <v>347</v>
      </c>
      <c r="F6" s="1640"/>
      <c r="G6" s="1640"/>
      <c r="H6" s="1640"/>
      <c r="I6" s="1640"/>
      <c r="J6" s="218"/>
      <c r="K6" s="2"/>
    </row>
    <row r="7" spans="1:11" ht="13.5" customHeight="1" x14ac:dyDescent="0.2">
      <c r="A7" s="2"/>
      <c r="B7" s="4"/>
      <c r="C7" s="1639"/>
      <c r="D7" s="1639"/>
      <c r="E7" s="1641">
        <v>2015</v>
      </c>
      <c r="F7" s="1641"/>
      <c r="G7" s="1642">
        <v>2016</v>
      </c>
      <c r="H7" s="1641"/>
      <c r="I7" s="1641"/>
      <c r="J7" s="218"/>
      <c r="K7" s="2"/>
    </row>
    <row r="8" spans="1:11" ht="13.5" customHeight="1" x14ac:dyDescent="0.2">
      <c r="A8" s="2"/>
      <c r="B8" s="4"/>
      <c r="C8" s="540"/>
      <c r="D8" s="540"/>
      <c r="E8" s="739" t="s">
        <v>99</v>
      </c>
      <c r="F8" s="1331" t="s">
        <v>96</v>
      </c>
      <c r="G8" s="739" t="s">
        <v>93</v>
      </c>
      <c r="H8" s="963" t="s">
        <v>102</v>
      </c>
      <c r="I8" s="739" t="s">
        <v>587</v>
      </c>
      <c r="J8" s="218"/>
      <c r="K8" s="2"/>
    </row>
    <row r="9" spans="1:11" s="543" customFormat="1" ht="23.25" customHeight="1" x14ac:dyDescent="0.2">
      <c r="A9" s="541"/>
      <c r="B9" s="542"/>
      <c r="C9" s="1644" t="s">
        <v>68</v>
      </c>
      <c r="D9" s="1644"/>
      <c r="E9" s="1036">
        <v>5.24</v>
      </c>
      <c r="F9" s="1036">
        <v>5.19</v>
      </c>
      <c r="G9" s="1036">
        <v>5.19</v>
      </c>
      <c r="H9" s="1036">
        <v>5.21</v>
      </c>
      <c r="I9" s="1036">
        <v>5.21</v>
      </c>
      <c r="J9" s="608"/>
      <c r="K9" s="541"/>
    </row>
    <row r="10" spans="1:11" ht="18.75" customHeight="1" x14ac:dyDescent="0.2">
      <c r="A10" s="2"/>
      <c r="B10" s="4"/>
      <c r="C10" s="205" t="s">
        <v>329</v>
      </c>
      <c r="D10" s="13"/>
      <c r="E10" s="1037">
        <v>11.23</v>
      </c>
      <c r="F10" s="1037">
        <v>10.86</v>
      </c>
      <c r="G10" s="1037">
        <v>10.95</v>
      </c>
      <c r="H10" s="1037">
        <v>10.93</v>
      </c>
      <c r="I10" s="1037">
        <v>10.63</v>
      </c>
      <c r="J10" s="608"/>
      <c r="K10" s="2"/>
    </row>
    <row r="11" spans="1:11" ht="18.75" customHeight="1" x14ac:dyDescent="0.2">
      <c r="A11" s="2"/>
      <c r="B11" s="4"/>
      <c r="C11" s="205" t="s">
        <v>253</v>
      </c>
      <c r="D11" s="22"/>
      <c r="E11" s="1037">
        <v>7.11</v>
      </c>
      <c r="F11" s="1037">
        <v>7.03</v>
      </c>
      <c r="G11" s="1037">
        <v>6.98</v>
      </c>
      <c r="H11" s="1037">
        <v>6.96</v>
      </c>
      <c r="I11" s="1037">
        <v>7.02</v>
      </c>
      <c r="J11" s="608"/>
      <c r="K11" s="2"/>
    </row>
    <row r="12" spans="1:11" ht="18.75" customHeight="1" x14ac:dyDescent="0.2">
      <c r="A12" s="2"/>
      <c r="B12" s="4"/>
      <c r="C12" s="205" t="s">
        <v>254</v>
      </c>
      <c r="D12" s="22"/>
      <c r="E12" s="1037">
        <v>4.25</v>
      </c>
      <c r="F12" s="1037">
        <v>4.22</v>
      </c>
      <c r="G12" s="1037">
        <v>4.2300000000000004</v>
      </c>
      <c r="H12" s="1037">
        <v>4.29</v>
      </c>
      <c r="I12" s="1037">
        <v>4.3</v>
      </c>
      <c r="J12" s="608"/>
      <c r="K12" s="2"/>
    </row>
    <row r="13" spans="1:11" ht="18.75" customHeight="1" x14ac:dyDescent="0.2">
      <c r="A13" s="2"/>
      <c r="B13" s="4"/>
      <c r="C13" s="205" t="s">
        <v>84</v>
      </c>
      <c r="D13" s="13"/>
      <c r="E13" s="1037">
        <v>4.2699999999999996</v>
      </c>
      <c r="F13" s="1037">
        <v>4.21</v>
      </c>
      <c r="G13" s="1037">
        <v>4.21</v>
      </c>
      <c r="H13" s="1037">
        <v>4.1900000000000004</v>
      </c>
      <c r="I13" s="1037">
        <v>4.2699999999999996</v>
      </c>
      <c r="J13" s="539"/>
      <c r="K13" s="2"/>
    </row>
    <row r="14" spans="1:11" ht="18.75" customHeight="1" x14ac:dyDescent="0.2">
      <c r="A14" s="2"/>
      <c r="B14" s="4"/>
      <c r="C14" s="205" t="s">
        <v>255</v>
      </c>
      <c r="D14" s="22"/>
      <c r="E14" s="1037">
        <v>4.43</v>
      </c>
      <c r="F14" s="1037">
        <v>4.37</v>
      </c>
      <c r="G14" s="1037">
        <v>4.47</v>
      </c>
      <c r="H14" s="1037">
        <v>4.5</v>
      </c>
      <c r="I14" s="1037">
        <v>4.4800000000000004</v>
      </c>
      <c r="J14" s="539"/>
      <c r="K14" s="2"/>
    </row>
    <row r="15" spans="1:11" ht="18.75" customHeight="1" x14ac:dyDescent="0.2">
      <c r="A15" s="2"/>
      <c r="B15" s="4"/>
      <c r="C15" s="205" t="s">
        <v>83</v>
      </c>
      <c r="D15" s="22"/>
      <c r="E15" s="1037">
        <v>4.28</v>
      </c>
      <c r="F15" s="1037">
        <v>4.26</v>
      </c>
      <c r="G15" s="1037">
        <v>4.2699999999999996</v>
      </c>
      <c r="H15" s="1037">
        <v>4.16</v>
      </c>
      <c r="I15" s="1037">
        <v>4.2699999999999996</v>
      </c>
      <c r="J15" s="539"/>
      <c r="K15" s="2"/>
    </row>
    <row r="16" spans="1:11" ht="18.75" customHeight="1" x14ac:dyDescent="0.2">
      <c r="A16" s="2"/>
      <c r="B16" s="4"/>
      <c r="C16" s="205" t="s">
        <v>256</v>
      </c>
      <c r="D16" s="22"/>
      <c r="E16" s="1037">
        <v>4.43</v>
      </c>
      <c r="F16" s="1037">
        <v>4.37</v>
      </c>
      <c r="G16" s="1037">
        <v>4.49</v>
      </c>
      <c r="H16" s="1037">
        <v>4.33</v>
      </c>
      <c r="I16" s="1037">
        <v>4.29</v>
      </c>
      <c r="J16" s="539"/>
      <c r="K16" s="2"/>
    </row>
    <row r="17" spans="1:18" ht="18.75" customHeight="1" x14ac:dyDescent="0.2">
      <c r="A17" s="2"/>
      <c r="B17" s="4"/>
      <c r="C17" s="205" t="s">
        <v>82</v>
      </c>
      <c r="D17" s="22"/>
      <c r="E17" s="1037">
        <v>4.29</v>
      </c>
      <c r="F17" s="1037">
        <v>4.3</v>
      </c>
      <c r="G17" s="1037">
        <v>4.25</v>
      </c>
      <c r="H17" s="1037">
        <v>4.26</v>
      </c>
      <c r="I17" s="1037">
        <v>4.2300000000000004</v>
      </c>
      <c r="J17" s="539"/>
      <c r="K17" s="2"/>
    </row>
    <row r="18" spans="1:18" ht="18.75" customHeight="1" x14ac:dyDescent="0.2">
      <c r="A18" s="2"/>
      <c r="B18" s="4"/>
      <c r="C18" s="205" t="s">
        <v>81</v>
      </c>
      <c r="D18" s="22"/>
      <c r="E18" s="1037">
        <v>4.88</v>
      </c>
      <c r="F18" s="1037">
        <v>4.84</v>
      </c>
      <c r="G18" s="1037">
        <v>4.82</v>
      </c>
      <c r="H18" s="1037">
        <v>4.7300000000000004</v>
      </c>
      <c r="I18" s="1037">
        <v>4.8</v>
      </c>
      <c r="J18" s="539"/>
      <c r="K18" s="2"/>
    </row>
    <row r="19" spans="1:18" ht="18.75" customHeight="1" x14ac:dyDescent="0.2">
      <c r="A19" s="2"/>
      <c r="B19" s="4"/>
      <c r="C19" s="205" t="s">
        <v>257</v>
      </c>
      <c r="D19" s="22"/>
      <c r="E19" s="1037">
        <v>4.3600000000000003</v>
      </c>
      <c r="F19" s="1037">
        <v>4.37</v>
      </c>
      <c r="G19" s="1037">
        <v>4.25</v>
      </c>
      <c r="H19" s="1037">
        <v>4.25</v>
      </c>
      <c r="I19" s="1037">
        <v>4.32</v>
      </c>
      <c r="J19" s="539"/>
      <c r="K19" s="2"/>
    </row>
    <row r="20" spans="1:18" ht="18.75" customHeight="1" x14ac:dyDescent="0.2">
      <c r="A20" s="2"/>
      <c r="B20" s="4"/>
      <c r="C20" s="205" t="s">
        <v>80</v>
      </c>
      <c r="D20" s="13"/>
      <c r="E20" s="1037">
        <v>5.25</v>
      </c>
      <c r="F20" s="1037">
        <v>5.08</v>
      </c>
      <c r="G20" s="1037">
        <v>4.92</v>
      </c>
      <c r="H20" s="1037">
        <v>4.9800000000000004</v>
      </c>
      <c r="I20" s="1037">
        <v>5.0599999999999996</v>
      </c>
      <c r="J20" s="539"/>
      <c r="K20" s="2"/>
    </row>
    <row r="21" spans="1:18" ht="18.75" customHeight="1" x14ac:dyDescent="0.2">
      <c r="A21" s="2"/>
      <c r="B21" s="4"/>
      <c r="C21" s="205" t="s">
        <v>258</v>
      </c>
      <c r="D21" s="22"/>
      <c r="E21" s="1037">
        <v>5.22</v>
      </c>
      <c r="F21" s="1037">
        <v>5.16</v>
      </c>
      <c r="G21" s="1037">
        <v>5.17</v>
      </c>
      <c r="H21" s="1037">
        <v>5.23</v>
      </c>
      <c r="I21" s="1037">
        <v>5.27</v>
      </c>
      <c r="J21" s="539"/>
      <c r="K21" s="2"/>
    </row>
    <row r="22" spans="1:18" ht="18.75" customHeight="1" x14ac:dyDescent="0.2">
      <c r="A22" s="2"/>
      <c r="B22" s="4"/>
      <c r="C22" s="205" t="s">
        <v>259</v>
      </c>
      <c r="D22" s="22"/>
      <c r="E22" s="1037">
        <v>4.82</v>
      </c>
      <c r="F22" s="1037">
        <v>4.88</v>
      </c>
      <c r="G22" s="1037">
        <v>4.8</v>
      </c>
      <c r="H22" s="1037">
        <v>4.8099999999999996</v>
      </c>
      <c r="I22" s="1037">
        <v>4.87</v>
      </c>
      <c r="J22" s="539"/>
      <c r="K22" s="2"/>
    </row>
    <row r="23" spans="1:18" ht="18.75" customHeight="1" x14ac:dyDescent="0.2">
      <c r="A23" s="2"/>
      <c r="B23" s="4"/>
      <c r="C23" s="205" t="s">
        <v>335</v>
      </c>
      <c r="D23" s="22"/>
      <c r="E23" s="1037">
        <v>4.72</v>
      </c>
      <c r="F23" s="1037">
        <v>4.6399999999999997</v>
      </c>
      <c r="G23" s="1037">
        <v>4.67</v>
      </c>
      <c r="H23" s="1037">
        <v>4.67</v>
      </c>
      <c r="I23" s="1037">
        <v>4.7</v>
      </c>
      <c r="J23" s="539"/>
      <c r="K23" s="2"/>
    </row>
    <row r="24" spans="1:18" ht="18.75" customHeight="1" x14ac:dyDescent="0.2">
      <c r="A24" s="2"/>
      <c r="B24" s="4"/>
      <c r="C24" s="205" t="s">
        <v>336</v>
      </c>
      <c r="D24" s="22"/>
      <c r="E24" s="1037">
        <v>4.1399999999999997</v>
      </c>
      <c r="F24" s="1037">
        <v>4.1100000000000003</v>
      </c>
      <c r="G24" s="1037">
        <v>4.12</v>
      </c>
      <c r="H24" s="1037">
        <v>4.1500000000000004</v>
      </c>
      <c r="I24" s="1037">
        <v>4.2</v>
      </c>
      <c r="J24" s="539"/>
      <c r="K24" s="2"/>
    </row>
    <row r="25" spans="1:18" ht="35.25" customHeight="1" thickBot="1" x14ac:dyDescent="0.25">
      <c r="A25" s="2"/>
      <c r="B25" s="4"/>
      <c r="C25" s="741"/>
      <c r="D25" s="741"/>
      <c r="E25" s="544"/>
      <c r="F25" s="544"/>
      <c r="G25" s="544"/>
      <c r="H25" s="544"/>
      <c r="I25" s="544"/>
      <c r="J25" s="539"/>
      <c r="K25" s="2"/>
    </row>
    <row r="26" spans="1:18" s="7" customFormat="1" ht="13.5" customHeight="1" thickBot="1" x14ac:dyDescent="0.25">
      <c r="A26" s="6"/>
      <c r="B26" s="14"/>
      <c r="C26" s="1635" t="s">
        <v>349</v>
      </c>
      <c r="D26" s="1636"/>
      <c r="E26" s="1636"/>
      <c r="F26" s="1636"/>
      <c r="G26" s="1636"/>
      <c r="H26" s="1636"/>
      <c r="I26" s="1637"/>
      <c r="J26" s="539"/>
      <c r="K26" s="6"/>
    </row>
    <row r="27" spans="1:18" ht="4.5" customHeight="1" x14ac:dyDescent="0.2">
      <c r="A27" s="2"/>
      <c r="B27" s="4"/>
      <c r="C27" s="1638" t="s">
        <v>85</v>
      </c>
      <c r="D27" s="1639"/>
      <c r="E27" s="741"/>
      <c r="F27" s="741"/>
      <c r="G27" s="741"/>
      <c r="H27" s="741"/>
      <c r="I27" s="741"/>
      <c r="J27" s="539"/>
      <c r="K27" s="2"/>
    </row>
    <row r="28" spans="1:18" ht="15.75" customHeight="1" x14ac:dyDescent="0.2">
      <c r="A28" s="2"/>
      <c r="B28" s="4"/>
      <c r="C28" s="1638"/>
      <c r="D28" s="1639"/>
      <c r="E28" s="1640" t="s">
        <v>355</v>
      </c>
      <c r="F28" s="1640"/>
      <c r="G28" s="1640"/>
      <c r="H28" s="1640"/>
      <c r="I28" s="1640"/>
      <c r="J28" s="218"/>
      <c r="K28" s="2"/>
    </row>
    <row r="29" spans="1:18" ht="13.5" customHeight="1" x14ac:dyDescent="0.2">
      <c r="A29" s="2"/>
      <c r="B29" s="4"/>
      <c r="C29" s="1639"/>
      <c r="D29" s="1639"/>
      <c r="E29" s="1641">
        <v>2015</v>
      </c>
      <c r="F29" s="1641"/>
      <c r="G29" s="1642">
        <v>2016</v>
      </c>
      <c r="H29" s="1641"/>
      <c r="I29" s="1641"/>
      <c r="J29" s="218"/>
      <c r="K29" s="2"/>
    </row>
    <row r="30" spans="1:18" ht="13.5" customHeight="1" x14ac:dyDescent="0.2">
      <c r="A30" s="2"/>
      <c r="B30" s="4"/>
      <c r="C30" s="540"/>
      <c r="D30" s="540"/>
      <c r="E30" s="739" t="s">
        <v>99</v>
      </c>
      <c r="F30" s="1331" t="s">
        <v>96</v>
      </c>
      <c r="G30" s="739" t="s">
        <v>93</v>
      </c>
      <c r="H30" s="963" t="s">
        <v>102</v>
      </c>
      <c r="I30" s="739" t="s">
        <v>587</v>
      </c>
      <c r="J30" s="218"/>
      <c r="K30" s="2"/>
      <c r="O30" s="1074"/>
    </row>
    <row r="31" spans="1:18" s="543" customFormat="1" ht="23.25" customHeight="1" x14ac:dyDescent="0.2">
      <c r="A31" s="541"/>
      <c r="B31" s="542"/>
      <c r="C31" s="1644" t="s">
        <v>68</v>
      </c>
      <c r="D31" s="1644"/>
      <c r="E31" s="1034">
        <v>907.38</v>
      </c>
      <c r="F31" s="1034">
        <v>898.25</v>
      </c>
      <c r="G31" s="1034">
        <v>897.86</v>
      </c>
      <c r="H31" s="1034">
        <v>901.57</v>
      </c>
      <c r="I31" s="1034">
        <v>902.73</v>
      </c>
      <c r="J31" s="608"/>
      <c r="K31" s="541"/>
      <c r="M31" s="1034"/>
      <c r="O31" s="1120"/>
      <c r="Q31" s="1030"/>
      <c r="R31" s="1030"/>
    </row>
    <row r="32" spans="1:18" ht="18.75" customHeight="1" x14ac:dyDescent="0.2">
      <c r="A32" s="2"/>
      <c r="B32" s="4"/>
      <c r="C32" s="205" t="s">
        <v>329</v>
      </c>
      <c r="D32" s="13"/>
      <c r="E32" s="1035">
        <v>1928.47</v>
      </c>
      <c r="F32" s="1035">
        <v>1864.56</v>
      </c>
      <c r="G32" s="1035">
        <v>1883.15</v>
      </c>
      <c r="H32" s="1035">
        <v>1878.1</v>
      </c>
      <c r="I32" s="1035">
        <v>1826.47</v>
      </c>
      <c r="J32" s="608"/>
      <c r="K32" s="2"/>
      <c r="M32" s="1035"/>
      <c r="N32" s="543"/>
      <c r="O32" s="1120"/>
    </row>
    <row r="33" spans="1:15" ht="18.75" customHeight="1" x14ac:dyDescent="0.2">
      <c r="A33" s="2"/>
      <c r="B33" s="4"/>
      <c r="C33" s="205" t="s">
        <v>253</v>
      </c>
      <c r="D33" s="22"/>
      <c r="E33" s="1035">
        <v>1231.3499999999999</v>
      </c>
      <c r="F33" s="1035">
        <v>1217.74</v>
      </c>
      <c r="G33" s="1035">
        <v>1209.71</v>
      </c>
      <c r="H33" s="1035">
        <v>1205.8900000000001</v>
      </c>
      <c r="I33" s="1035">
        <v>1217.05</v>
      </c>
      <c r="J33" s="608"/>
      <c r="K33" s="2"/>
      <c r="M33" s="1035"/>
      <c r="N33" s="543"/>
      <c r="O33" s="1120"/>
    </row>
    <row r="34" spans="1:15" ht="18.75" customHeight="1" x14ac:dyDescent="0.2">
      <c r="A34" s="2"/>
      <c r="B34" s="4"/>
      <c r="C34" s="205" t="s">
        <v>254</v>
      </c>
      <c r="D34" s="22"/>
      <c r="E34" s="1035">
        <v>735.8</v>
      </c>
      <c r="F34" s="1035">
        <v>731.14</v>
      </c>
      <c r="G34" s="1035">
        <v>732.21</v>
      </c>
      <c r="H34" s="1035">
        <v>742.81</v>
      </c>
      <c r="I34" s="1035">
        <v>745.52</v>
      </c>
      <c r="J34" s="608"/>
      <c r="K34" s="2"/>
      <c r="M34" s="1035"/>
      <c r="N34" s="543"/>
      <c r="O34" s="1120"/>
    </row>
    <row r="35" spans="1:15" ht="18.75" customHeight="1" x14ac:dyDescent="0.2">
      <c r="A35" s="2"/>
      <c r="B35" s="4"/>
      <c r="C35" s="205" t="s">
        <v>84</v>
      </c>
      <c r="D35" s="13"/>
      <c r="E35" s="1035">
        <v>740.72</v>
      </c>
      <c r="F35" s="1035">
        <v>730.4</v>
      </c>
      <c r="G35" s="1035">
        <v>729.3</v>
      </c>
      <c r="H35" s="1035">
        <v>726.23</v>
      </c>
      <c r="I35" s="1035">
        <v>740.52</v>
      </c>
      <c r="J35" s="539"/>
      <c r="K35" s="2"/>
      <c r="M35" s="1035"/>
      <c r="N35" s="543"/>
      <c r="O35" s="1120"/>
    </row>
    <row r="36" spans="1:15" ht="18.75" customHeight="1" x14ac:dyDescent="0.2">
      <c r="A36" s="2"/>
      <c r="B36" s="4"/>
      <c r="C36" s="205" t="s">
        <v>255</v>
      </c>
      <c r="D36" s="22"/>
      <c r="E36" s="1035">
        <v>767.03</v>
      </c>
      <c r="F36" s="1035">
        <v>757.38</v>
      </c>
      <c r="G36" s="1035">
        <v>773.79</v>
      </c>
      <c r="H36" s="1035">
        <v>778.97</v>
      </c>
      <c r="I36" s="1035">
        <v>775.81</v>
      </c>
      <c r="J36" s="539"/>
      <c r="K36" s="2"/>
      <c r="M36" s="1035"/>
      <c r="N36" s="543"/>
      <c r="O36" s="1120"/>
    </row>
    <row r="37" spans="1:15" ht="18.75" customHeight="1" x14ac:dyDescent="0.2">
      <c r="A37" s="2"/>
      <c r="B37" s="4"/>
      <c r="C37" s="205" t="s">
        <v>83</v>
      </c>
      <c r="D37" s="22"/>
      <c r="E37" s="1035">
        <v>741.11</v>
      </c>
      <c r="F37" s="1035">
        <v>737.88</v>
      </c>
      <c r="G37" s="1035">
        <v>739.53</v>
      </c>
      <c r="H37" s="1035">
        <v>720.26</v>
      </c>
      <c r="I37" s="1035">
        <v>739.67</v>
      </c>
      <c r="J37" s="539"/>
      <c r="K37" s="2"/>
      <c r="M37" s="1035"/>
      <c r="N37" s="543"/>
      <c r="O37" s="1120"/>
    </row>
    <row r="38" spans="1:15" ht="18.75" customHeight="1" x14ac:dyDescent="0.2">
      <c r="A38" s="2"/>
      <c r="B38" s="4"/>
      <c r="C38" s="205" t="s">
        <v>256</v>
      </c>
      <c r="D38" s="22"/>
      <c r="E38" s="1035">
        <v>767.43</v>
      </c>
      <c r="F38" s="1035">
        <v>757.15</v>
      </c>
      <c r="G38" s="1035">
        <v>777.86</v>
      </c>
      <c r="H38" s="1035">
        <v>750.01</v>
      </c>
      <c r="I38" s="1035">
        <v>743.95</v>
      </c>
      <c r="J38" s="539"/>
      <c r="K38" s="2"/>
      <c r="M38" s="1035"/>
      <c r="N38" s="543"/>
      <c r="O38" s="1120"/>
    </row>
    <row r="39" spans="1:15" ht="18.75" customHeight="1" x14ac:dyDescent="0.2">
      <c r="A39" s="2"/>
      <c r="B39" s="4"/>
      <c r="C39" s="205" t="s">
        <v>82</v>
      </c>
      <c r="D39" s="22"/>
      <c r="E39" s="1035">
        <v>743.76</v>
      </c>
      <c r="F39" s="1035">
        <v>745.87</v>
      </c>
      <c r="G39" s="1035">
        <v>736.58</v>
      </c>
      <c r="H39" s="1035">
        <v>738.96</v>
      </c>
      <c r="I39" s="1035">
        <v>733.22</v>
      </c>
      <c r="J39" s="539"/>
      <c r="K39" s="2"/>
      <c r="M39" s="1035"/>
      <c r="N39" s="543"/>
      <c r="O39" s="1120"/>
    </row>
    <row r="40" spans="1:15" ht="18.75" customHeight="1" x14ac:dyDescent="0.2">
      <c r="A40" s="2"/>
      <c r="B40" s="4"/>
      <c r="C40" s="205" t="s">
        <v>81</v>
      </c>
      <c r="D40" s="22"/>
      <c r="E40" s="1035">
        <v>845.2</v>
      </c>
      <c r="F40" s="1035">
        <v>838</v>
      </c>
      <c r="G40" s="1035">
        <v>834.85</v>
      </c>
      <c r="H40" s="1035">
        <v>820.31</v>
      </c>
      <c r="I40" s="1035">
        <v>831.2</v>
      </c>
      <c r="J40" s="539"/>
      <c r="K40" s="2"/>
      <c r="M40" s="1035"/>
      <c r="N40" s="543"/>
      <c r="O40" s="1120"/>
    </row>
    <row r="41" spans="1:15" ht="18.75" customHeight="1" x14ac:dyDescent="0.2">
      <c r="A41" s="2"/>
      <c r="B41" s="4"/>
      <c r="C41" s="205" t="s">
        <v>257</v>
      </c>
      <c r="D41" s="22"/>
      <c r="E41" s="1035">
        <v>754.77</v>
      </c>
      <c r="F41" s="1035">
        <v>756.34</v>
      </c>
      <c r="G41" s="1035">
        <v>736.24</v>
      </c>
      <c r="H41" s="1035">
        <v>735.62</v>
      </c>
      <c r="I41" s="1035">
        <v>747.84</v>
      </c>
      <c r="J41" s="539"/>
      <c r="K41" s="2"/>
      <c r="M41" s="1035"/>
      <c r="N41" s="543"/>
      <c r="O41" s="1120"/>
    </row>
    <row r="42" spans="1:15" ht="18.75" customHeight="1" x14ac:dyDescent="0.2">
      <c r="A42" s="2"/>
      <c r="B42" s="4"/>
      <c r="C42" s="205" t="s">
        <v>80</v>
      </c>
      <c r="D42" s="13"/>
      <c r="E42" s="1035">
        <v>909.23</v>
      </c>
      <c r="F42" s="1035">
        <v>880.36</v>
      </c>
      <c r="G42" s="1035">
        <v>853.26</v>
      </c>
      <c r="H42" s="1035">
        <v>863.33</v>
      </c>
      <c r="I42" s="1035">
        <v>877.26</v>
      </c>
      <c r="J42" s="539"/>
      <c r="K42" s="2"/>
      <c r="M42" s="1035"/>
      <c r="N42" s="543"/>
      <c r="O42" s="1120"/>
    </row>
    <row r="43" spans="1:15" ht="18.75" customHeight="1" x14ac:dyDescent="0.2">
      <c r="A43" s="2"/>
      <c r="B43" s="4"/>
      <c r="C43" s="205" t="s">
        <v>258</v>
      </c>
      <c r="D43" s="22"/>
      <c r="E43" s="1035">
        <v>904.23</v>
      </c>
      <c r="F43" s="1035">
        <v>893.53</v>
      </c>
      <c r="G43" s="1035">
        <v>895.11</v>
      </c>
      <c r="H43" s="1035">
        <v>906.3</v>
      </c>
      <c r="I43" s="1035">
        <v>913.28</v>
      </c>
      <c r="J43" s="539"/>
      <c r="K43" s="2"/>
      <c r="M43" s="1035"/>
      <c r="N43" s="543"/>
      <c r="O43" s="1120"/>
    </row>
    <row r="44" spans="1:15" ht="18.75" customHeight="1" x14ac:dyDescent="0.2">
      <c r="A44" s="2"/>
      <c r="B44" s="4"/>
      <c r="C44" s="205" t="s">
        <v>259</v>
      </c>
      <c r="D44" s="22"/>
      <c r="E44" s="1035">
        <v>836.01</v>
      </c>
      <c r="F44" s="1035">
        <v>844.77</v>
      </c>
      <c r="G44" s="1035">
        <v>831.5</v>
      </c>
      <c r="H44" s="1035">
        <v>833.48</v>
      </c>
      <c r="I44" s="1035">
        <v>843.53</v>
      </c>
      <c r="J44" s="539"/>
      <c r="K44" s="2"/>
      <c r="M44" s="1035"/>
      <c r="N44" s="543"/>
      <c r="O44" s="1120"/>
    </row>
    <row r="45" spans="1:15" ht="18.75" customHeight="1" x14ac:dyDescent="0.2">
      <c r="A45" s="2"/>
      <c r="B45" s="4"/>
      <c r="C45" s="205" t="s">
        <v>335</v>
      </c>
      <c r="D45" s="22"/>
      <c r="E45" s="1035">
        <v>818.77</v>
      </c>
      <c r="F45" s="1035">
        <v>803.41</v>
      </c>
      <c r="G45" s="1035">
        <v>809.26</v>
      </c>
      <c r="H45" s="1035">
        <v>809.81</v>
      </c>
      <c r="I45" s="1035">
        <v>812.33</v>
      </c>
      <c r="J45" s="539"/>
      <c r="K45" s="2"/>
      <c r="M45" s="1035"/>
      <c r="N45" s="543"/>
      <c r="O45" s="1120"/>
    </row>
    <row r="46" spans="1:15" ht="18.75" customHeight="1" x14ac:dyDescent="0.2">
      <c r="A46" s="2"/>
      <c r="B46" s="4"/>
      <c r="C46" s="205" t="s">
        <v>336</v>
      </c>
      <c r="D46" s="22"/>
      <c r="E46" s="1035">
        <v>717.64</v>
      </c>
      <c r="F46" s="1035">
        <v>712.18</v>
      </c>
      <c r="G46" s="1035">
        <v>713.15</v>
      </c>
      <c r="H46" s="1035">
        <v>718.08</v>
      </c>
      <c r="I46" s="1035">
        <v>727.13</v>
      </c>
      <c r="J46" s="539"/>
      <c r="K46" s="2"/>
      <c r="M46" s="1035"/>
      <c r="N46" s="543"/>
      <c r="O46" s="1120"/>
    </row>
    <row r="47" spans="1:15" s="545" customFormat="1" ht="13.5" customHeight="1" x14ac:dyDescent="0.2">
      <c r="A47" s="737"/>
      <c r="B47" s="737"/>
      <c r="C47" s="1633" t="s">
        <v>425</v>
      </c>
      <c r="D47" s="1633"/>
      <c r="E47" s="1633"/>
      <c r="F47" s="1633"/>
      <c r="G47" s="1633"/>
      <c r="H47" s="1633"/>
      <c r="I47" s="1633"/>
      <c r="J47" s="609"/>
      <c r="K47" s="737"/>
    </row>
    <row r="48" spans="1:15" ht="13.5" customHeight="1" x14ac:dyDescent="0.2">
      <c r="A48" s="2"/>
      <c r="B48" s="4"/>
      <c r="C48" s="42" t="s">
        <v>440</v>
      </c>
      <c r="D48" s="740"/>
      <c r="E48" s="740"/>
      <c r="F48" s="740"/>
      <c r="G48" s="1463" t="s">
        <v>588</v>
      </c>
      <c r="H48" s="740"/>
      <c r="I48" s="740"/>
      <c r="J48" s="539"/>
      <c r="K48" s="2"/>
    </row>
    <row r="49" spans="1:11" ht="13.5" customHeight="1" x14ac:dyDescent="0.2">
      <c r="A49" s="2"/>
      <c r="B49" s="2"/>
      <c r="C49" s="2"/>
      <c r="D49" s="737"/>
      <c r="E49" s="4"/>
      <c r="F49" s="4"/>
      <c r="G49" s="4"/>
      <c r="H49" s="1643">
        <v>42675</v>
      </c>
      <c r="I49" s="1643"/>
      <c r="J49" s="262">
        <v>15</v>
      </c>
      <c r="K49" s="2"/>
    </row>
  </sheetData>
  <mergeCells count="16">
    <mergeCell ref="H49:I49"/>
    <mergeCell ref="E28:I28"/>
    <mergeCell ref="C31:D31"/>
    <mergeCell ref="C47:I47"/>
    <mergeCell ref="C9:D9"/>
    <mergeCell ref="C26:I26"/>
    <mergeCell ref="C27:D29"/>
    <mergeCell ref="E29:F29"/>
    <mergeCell ref="G29:I29"/>
    <mergeCell ref="B1:D1"/>
    <mergeCell ref="B2:D2"/>
    <mergeCell ref="C4:I4"/>
    <mergeCell ref="C5:D7"/>
    <mergeCell ref="E6:I6"/>
    <mergeCell ref="E7:F7"/>
    <mergeCell ref="G7:I7"/>
  </mergeCells>
  <conditionalFormatting sqref="O31:O46">
    <cfRule type="top10" dxfId="14" priority="1" bottom="1" rank="2"/>
    <cfRule type="top10" dxfId="13" priority="2" rank="2"/>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5">
    <tabColor theme="7"/>
  </sheetPr>
  <dimension ref="A1:AM80"/>
  <sheetViews>
    <sheetView zoomScale="125" zoomScaleNormal="125" workbookViewId="0"/>
  </sheetViews>
  <sheetFormatPr defaultRowHeight="12.75" x14ac:dyDescent="0.2"/>
  <cols>
    <col min="1" max="1" width="1" style="415" customWidth="1"/>
    <col min="2" max="2" width="2.5703125" style="415" customWidth="1"/>
    <col min="3" max="3" width="2.28515625" style="415" customWidth="1"/>
    <col min="4" max="4" width="26.7109375" style="477" customWidth="1"/>
    <col min="5" max="5" width="5" style="477" customWidth="1"/>
    <col min="6" max="6" width="5.7109375" style="477" customWidth="1"/>
    <col min="7" max="8" width="5" style="415" customWidth="1"/>
    <col min="9" max="10" width="4.7109375" style="415" customWidth="1"/>
    <col min="11" max="11" width="5.7109375" style="415" customWidth="1"/>
    <col min="12" max="13" width="4.85546875" style="415" customWidth="1"/>
    <col min="14" max="14" width="5.7109375" style="415" customWidth="1"/>
    <col min="15" max="16" width="5.85546875" style="415" customWidth="1"/>
    <col min="17" max="17" width="5.28515625" style="415" customWidth="1"/>
    <col min="18" max="18" width="2.5703125" style="415" customWidth="1"/>
    <col min="19" max="19" width="1" style="415" customWidth="1"/>
    <col min="20" max="20" width="7.85546875" style="440" bestFit="1" customWidth="1"/>
    <col min="21" max="21" width="7.5703125" style="1427" bestFit="1" customWidth="1"/>
    <col min="22" max="22" width="6.5703125" style="440" bestFit="1" customWidth="1"/>
    <col min="23" max="23" width="5.5703125" style="440" customWidth="1"/>
    <col min="24" max="39" width="9.140625" style="440"/>
    <col min="40" max="16384" width="9.140625" style="415"/>
  </cols>
  <sheetData>
    <row r="1" spans="1:39" ht="13.5" customHeight="1" x14ac:dyDescent="0.2">
      <c r="A1" s="410"/>
      <c r="B1" s="477"/>
      <c r="C1" s="1649" t="s">
        <v>34</v>
      </c>
      <c r="D1" s="1649"/>
      <c r="E1" s="1649"/>
      <c r="F1" s="1649"/>
      <c r="G1" s="420"/>
      <c r="H1" s="420"/>
      <c r="I1" s="420"/>
      <c r="J1" s="1659" t="s">
        <v>418</v>
      </c>
      <c r="K1" s="1659"/>
      <c r="L1" s="1659"/>
      <c r="M1" s="1659"/>
      <c r="N1" s="1659"/>
      <c r="O1" s="1659"/>
      <c r="P1" s="1659"/>
      <c r="Q1" s="612"/>
      <c r="R1" s="612"/>
      <c r="S1" s="410"/>
    </row>
    <row r="2" spans="1:39" ht="6" customHeight="1" x14ac:dyDescent="0.2">
      <c r="A2" s="611"/>
      <c r="B2" s="533"/>
      <c r="C2" s="988"/>
      <c r="D2" s="1047"/>
      <c r="E2" s="467"/>
      <c r="F2" s="467"/>
      <c r="G2" s="467"/>
      <c r="H2" s="467"/>
      <c r="I2" s="467"/>
      <c r="J2" s="467"/>
      <c r="K2" s="467"/>
      <c r="L2" s="467"/>
      <c r="M2" s="467"/>
      <c r="N2" s="467"/>
      <c r="O2" s="467"/>
      <c r="P2" s="467"/>
      <c r="Q2" s="467"/>
      <c r="R2" s="420"/>
      <c r="S2" s="420"/>
    </row>
    <row r="3" spans="1:39" ht="11.25" customHeight="1" thickBot="1" x14ac:dyDescent="0.25">
      <c r="A3" s="410"/>
      <c r="B3" s="478"/>
      <c r="C3" s="474"/>
      <c r="D3" s="474"/>
      <c r="E3" s="420"/>
      <c r="F3" s="420"/>
      <c r="G3" s="420"/>
      <c r="H3" s="420"/>
      <c r="I3" s="420"/>
      <c r="J3" s="779"/>
      <c r="K3" s="779"/>
      <c r="L3" s="779"/>
      <c r="M3" s="779"/>
      <c r="N3" s="779"/>
      <c r="O3" s="779"/>
      <c r="P3" s="779"/>
      <c r="Q3" s="779" t="s">
        <v>70</v>
      </c>
      <c r="R3" s="420"/>
      <c r="S3" s="420"/>
    </row>
    <row r="4" spans="1:39" ht="13.5" customHeight="1" thickBot="1" x14ac:dyDescent="0.25">
      <c r="A4" s="410"/>
      <c r="B4" s="478"/>
      <c r="C4" s="1650" t="s">
        <v>129</v>
      </c>
      <c r="D4" s="1651"/>
      <c r="E4" s="1651"/>
      <c r="F4" s="1651"/>
      <c r="G4" s="1651"/>
      <c r="H4" s="1651"/>
      <c r="I4" s="1651"/>
      <c r="J4" s="1651"/>
      <c r="K4" s="1651"/>
      <c r="L4" s="1651"/>
      <c r="M4" s="1651"/>
      <c r="N4" s="1651"/>
      <c r="O4" s="1651"/>
      <c r="P4" s="1651"/>
      <c r="Q4" s="1652"/>
      <c r="R4" s="420"/>
      <c r="S4" s="420"/>
    </row>
    <row r="5" spans="1:39" ht="3.75" customHeight="1" x14ac:dyDescent="0.2">
      <c r="A5" s="410"/>
      <c r="B5" s="478"/>
      <c r="C5" s="474"/>
      <c r="D5" s="474"/>
      <c r="E5" s="420"/>
      <c r="F5" s="420"/>
      <c r="G5" s="428"/>
      <c r="H5" s="420"/>
      <c r="I5" s="420"/>
      <c r="J5" s="489"/>
      <c r="K5" s="489"/>
      <c r="L5" s="489"/>
      <c r="M5" s="489"/>
      <c r="N5" s="489"/>
      <c r="O5" s="489"/>
      <c r="P5" s="489"/>
      <c r="Q5" s="489"/>
      <c r="R5" s="420"/>
      <c r="S5" s="420"/>
    </row>
    <row r="6" spans="1:39" ht="13.5" customHeight="1" x14ac:dyDescent="0.2">
      <c r="A6" s="410"/>
      <c r="B6" s="478"/>
      <c r="C6" s="1653" t="s">
        <v>128</v>
      </c>
      <c r="D6" s="1654"/>
      <c r="E6" s="1654"/>
      <c r="F6" s="1654"/>
      <c r="G6" s="1654"/>
      <c r="H6" s="1654"/>
      <c r="I6" s="1654"/>
      <c r="J6" s="1654"/>
      <c r="K6" s="1654"/>
      <c r="L6" s="1654"/>
      <c r="M6" s="1654"/>
      <c r="N6" s="1654"/>
      <c r="O6" s="1654"/>
      <c r="P6" s="1654"/>
      <c r="Q6" s="1655"/>
      <c r="R6" s="420"/>
      <c r="S6" s="420"/>
    </row>
    <row r="7" spans="1:39" ht="2.25" customHeight="1" x14ac:dyDescent="0.2">
      <c r="A7" s="410"/>
      <c r="B7" s="478"/>
      <c r="C7" s="1656" t="s">
        <v>78</v>
      </c>
      <c r="D7" s="1656"/>
      <c r="E7" s="427"/>
      <c r="F7" s="427"/>
      <c r="G7" s="1658">
        <v>2014</v>
      </c>
      <c r="H7" s="1658"/>
      <c r="I7" s="1658"/>
      <c r="J7" s="1658"/>
      <c r="K7" s="1658"/>
      <c r="L7" s="1658"/>
      <c r="M7" s="1658"/>
      <c r="N7" s="1658"/>
      <c r="O7" s="1658"/>
      <c r="P7" s="1658"/>
      <c r="Q7" s="1658"/>
      <c r="R7" s="420"/>
      <c r="S7" s="420"/>
    </row>
    <row r="8" spans="1:39" ht="13.5" customHeight="1" x14ac:dyDescent="0.2">
      <c r="A8" s="410"/>
      <c r="B8" s="478"/>
      <c r="C8" s="1657"/>
      <c r="D8" s="1657"/>
      <c r="E8" s="1660">
        <v>2015</v>
      </c>
      <c r="F8" s="1661"/>
      <c r="G8" s="1661"/>
      <c r="H8" s="1662">
        <v>2016</v>
      </c>
      <c r="I8" s="1661"/>
      <c r="J8" s="1661"/>
      <c r="K8" s="1661"/>
      <c r="L8" s="1661"/>
      <c r="M8" s="1661"/>
      <c r="N8" s="1661"/>
      <c r="O8" s="1661"/>
      <c r="P8" s="1661"/>
      <c r="Q8" s="1661"/>
      <c r="R8" s="420"/>
      <c r="S8" s="420"/>
    </row>
    <row r="9" spans="1:39" ht="12.75" customHeight="1" x14ac:dyDescent="0.2">
      <c r="A9" s="410"/>
      <c r="B9" s="478"/>
      <c r="C9" s="425"/>
      <c r="D9" s="425"/>
      <c r="E9" s="864" t="s">
        <v>96</v>
      </c>
      <c r="F9" s="864" t="s">
        <v>95</v>
      </c>
      <c r="G9" s="864" t="s">
        <v>94</v>
      </c>
      <c r="H9" s="1134" t="s">
        <v>93</v>
      </c>
      <c r="I9" s="864" t="s">
        <v>104</v>
      </c>
      <c r="J9" s="1069" t="s">
        <v>103</v>
      </c>
      <c r="K9" s="864" t="s">
        <v>102</v>
      </c>
      <c r="L9" s="864" t="s">
        <v>101</v>
      </c>
      <c r="M9" s="864" t="s">
        <v>100</v>
      </c>
      <c r="N9" s="864" t="s">
        <v>99</v>
      </c>
      <c r="O9" s="864" t="s">
        <v>98</v>
      </c>
      <c r="P9" s="864" t="s">
        <v>97</v>
      </c>
      <c r="Q9" s="864" t="s">
        <v>96</v>
      </c>
      <c r="R9" s="535"/>
      <c r="S9" s="420"/>
    </row>
    <row r="10" spans="1:39" s="494" customFormat="1" ht="16.5" customHeight="1" x14ac:dyDescent="0.2">
      <c r="A10" s="490"/>
      <c r="B10" s="491"/>
      <c r="C10" s="1584" t="s">
        <v>106</v>
      </c>
      <c r="D10" s="1584"/>
      <c r="E10" s="492">
        <f t="shared" ref="E10:Q10" si="0">SUM(E11:E17)</f>
        <v>10</v>
      </c>
      <c r="F10" s="492">
        <f t="shared" si="0"/>
        <v>19</v>
      </c>
      <c r="G10" s="492">
        <f t="shared" si="0"/>
        <v>8</v>
      </c>
      <c r="H10" s="492">
        <f t="shared" si="0"/>
        <v>16</v>
      </c>
      <c r="I10" s="492">
        <f t="shared" si="0"/>
        <v>3</v>
      </c>
      <c r="J10" s="492">
        <f t="shared" si="0"/>
        <v>17</v>
      </c>
      <c r="K10" s="492">
        <f t="shared" si="0"/>
        <v>30</v>
      </c>
      <c r="L10" s="492">
        <f t="shared" si="0"/>
        <v>18</v>
      </c>
      <c r="M10" s="492">
        <f t="shared" si="0"/>
        <v>29</v>
      </c>
      <c r="N10" s="492">
        <f t="shared" si="0"/>
        <v>19</v>
      </c>
      <c r="O10" s="492">
        <f t="shared" si="0"/>
        <v>25</v>
      </c>
      <c r="P10" s="492">
        <f t="shared" si="0"/>
        <v>16</v>
      </c>
      <c r="Q10" s="492">
        <f t="shared" si="0"/>
        <v>15</v>
      </c>
      <c r="R10" s="507"/>
      <c r="S10" s="493"/>
      <c r="T10" s="1428"/>
      <c r="U10" s="1429"/>
      <c r="V10" s="1429"/>
      <c r="W10" s="1429"/>
      <c r="X10" s="1429"/>
      <c r="Y10" s="1429"/>
      <c r="Z10" s="1429"/>
      <c r="AA10" s="1429"/>
      <c r="AB10" s="1429"/>
      <c r="AC10" s="1429"/>
      <c r="AD10" s="1429"/>
      <c r="AE10" s="1429"/>
      <c r="AF10" s="1429"/>
      <c r="AG10" s="1429"/>
      <c r="AH10" s="1430"/>
      <c r="AI10" s="1430"/>
      <c r="AJ10" s="1430"/>
      <c r="AK10" s="1430"/>
      <c r="AL10" s="1430"/>
      <c r="AM10" s="1430"/>
    </row>
    <row r="11" spans="1:39" s="498" customFormat="1" ht="10.5" customHeight="1" x14ac:dyDescent="0.2">
      <c r="A11" s="495"/>
      <c r="B11" s="496"/>
      <c r="C11" s="987"/>
      <c r="D11" s="585" t="s">
        <v>246</v>
      </c>
      <c r="E11" s="1048">
        <v>4</v>
      </c>
      <c r="F11" s="1048">
        <v>2</v>
      </c>
      <c r="G11" s="1048">
        <v>2</v>
      </c>
      <c r="H11" s="1048">
        <v>4</v>
      </c>
      <c r="I11" s="1048">
        <v>1</v>
      </c>
      <c r="J11" s="1048">
        <v>5</v>
      </c>
      <c r="K11" s="1048">
        <v>6</v>
      </c>
      <c r="L11" s="1048">
        <v>9</v>
      </c>
      <c r="M11" s="1048">
        <v>12</v>
      </c>
      <c r="N11" s="1048">
        <v>12</v>
      </c>
      <c r="O11" s="1048">
        <v>8</v>
      </c>
      <c r="P11" s="1048">
        <v>6</v>
      </c>
      <c r="Q11" s="1048">
        <v>5</v>
      </c>
      <c r="R11" s="535"/>
      <c r="S11" s="474"/>
      <c r="T11" s="1431"/>
      <c r="U11" s="1429"/>
      <c r="V11" s="1428"/>
      <c r="W11" s="1432"/>
      <c r="X11" s="1431"/>
      <c r="Y11" s="1431"/>
      <c r="Z11" s="1431"/>
      <c r="AA11" s="1431"/>
      <c r="AB11" s="1431"/>
      <c r="AC11" s="1431"/>
      <c r="AD11" s="1431"/>
      <c r="AE11" s="1431"/>
      <c r="AF11" s="1431"/>
      <c r="AG11" s="1431"/>
      <c r="AH11" s="1431"/>
      <c r="AI11" s="1431"/>
      <c r="AJ11" s="1431"/>
      <c r="AK11" s="1431"/>
      <c r="AL11" s="1431"/>
      <c r="AM11" s="1431"/>
    </row>
    <row r="12" spans="1:39" s="498" customFormat="1" ht="10.5" customHeight="1" x14ac:dyDescent="0.2">
      <c r="A12" s="495"/>
      <c r="B12" s="496"/>
      <c r="C12" s="987"/>
      <c r="D12" s="585" t="s">
        <v>247</v>
      </c>
      <c r="E12" s="1048">
        <v>1</v>
      </c>
      <c r="F12" s="1048">
        <v>4</v>
      </c>
      <c r="G12" s="1048">
        <v>1</v>
      </c>
      <c r="H12" s="1048">
        <v>3</v>
      </c>
      <c r="I12" s="1048" t="s">
        <v>9</v>
      </c>
      <c r="J12" s="1048">
        <v>1</v>
      </c>
      <c r="K12" s="1048">
        <v>1</v>
      </c>
      <c r="L12" s="1048">
        <v>1</v>
      </c>
      <c r="M12" s="1048">
        <v>1</v>
      </c>
      <c r="N12" s="1048" t="s">
        <v>9</v>
      </c>
      <c r="O12" s="1048">
        <v>6</v>
      </c>
      <c r="P12" s="1048">
        <v>3</v>
      </c>
      <c r="Q12" s="1048">
        <v>2</v>
      </c>
      <c r="R12" s="535"/>
      <c r="S12" s="474"/>
      <c r="T12" s="1431"/>
      <c r="U12" s="1429"/>
      <c r="V12" s="1428"/>
      <c r="W12" s="1432"/>
      <c r="X12" s="1431"/>
      <c r="Y12" s="1431"/>
      <c r="Z12" s="1431"/>
      <c r="AA12" s="1431"/>
      <c r="AB12" s="1431"/>
      <c r="AC12" s="1431"/>
      <c r="AD12" s="1431"/>
      <c r="AE12" s="1431"/>
      <c r="AF12" s="1431"/>
      <c r="AG12" s="1431"/>
      <c r="AH12" s="1431"/>
      <c r="AI12" s="1431"/>
      <c r="AJ12" s="1431"/>
      <c r="AK12" s="1431"/>
      <c r="AL12" s="1431"/>
      <c r="AM12" s="1431"/>
    </row>
    <row r="13" spans="1:39" s="1003" customFormat="1" ht="10.5" customHeight="1" x14ac:dyDescent="0.2">
      <c r="A13" s="1043"/>
      <c r="B13" s="1044"/>
      <c r="C13" s="1041"/>
      <c r="D13" s="585" t="s">
        <v>248</v>
      </c>
      <c r="E13" s="1048" t="s">
        <v>9</v>
      </c>
      <c r="F13" s="1048">
        <v>7</v>
      </c>
      <c r="G13" s="1048">
        <v>3</v>
      </c>
      <c r="H13" s="1048">
        <v>4</v>
      </c>
      <c r="I13" s="1048">
        <v>2</v>
      </c>
      <c r="J13" s="1048">
        <v>7</v>
      </c>
      <c r="K13" s="1048">
        <v>10</v>
      </c>
      <c r="L13" s="1048">
        <v>5</v>
      </c>
      <c r="M13" s="1048">
        <v>13</v>
      </c>
      <c r="N13" s="1048">
        <v>5</v>
      </c>
      <c r="O13" s="1048">
        <v>6</v>
      </c>
      <c r="P13" s="1048">
        <v>3</v>
      </c>
      <c r="Q13" s="1048" t="s">
        <v>9</v>
      </c>
      <c r="R13" s="802"/>
      <c r="S13" s="1045"/>
      <c r="T13" s="1433"/>
      <c r="U13" s="1429"/>
      <c r="V13" s="1428"/>
      <c r="W13" s="1434"/>
      <c r="X13" s="1433"/>
      <c r="Y13" s="1433"/>
      <c r="Z13" s="1433"/>
      <c r="AA13" s="1433"/>
      <c r="AB13" s="1433"/>
      <c r="AC13" s="1433"/>
      <c r="AD13" s="1433"/>
      <c r="AE13" s="1433"/>
      <c r="AF13" s="1433"/>
      <c r="AG13" s="1433"/>
      <c r="AH13" s="1433"/>
      <c r="AI13" s="1433"/>
      <c r="AJ13" s="1433"/>
      <c r="AK13" s="1433"/>
      <c r="AL13" s="1433"/>
      <c r="AM13" s="1433"/>
    </row>
    <row r="14" spans="1:39" s="498" customFormat="1" ht="12" customHeight="1" x14ac:dyDescent="0.2">
      <c r="A14" s="495"/>
      <c r="B14" s="496"/>
      <c r="C14" s="987"/>
      <c r="D14" s="585" t="s">
        <v>249</v>
      </c>
      <c r="E14" s="1048">
        <v>1</v>
      </c>
      <c r="F14" s="1048" t="s">
        <v>9</v>
      </c>
      <c r="G14" s="1048" t="s">
        <v>9</v>
      </c>
      <c r="H14" s="1048" t="s">
        <v>9</v>
      </c>
      <c r="I14" s="1048" t="s">
        <v>9</v>
      </c>
      <c r="J14" s="1048">
        <v>2</v>
      </c>
      <c r="K14" s="1048">
        <v>1</v>
      </c>
      <c r="L14" s="1048" t="s">
        <v>9</v>
      </c>
      <c r="M14" s="1048">
        <v>3</v>
      </c>
      <c r="N14" s="1048">
        <v>1</v>
      </c>
      <c r="O14" s="1048">
        <v>5</v>
      </c>
      <c r="P14" s="1048">
        <v>3</v>
      </c>
      <c r="Q14" s="1048">
        <v>4</v>
      </c>
      <c r="R14" s="497"/>
      <c r="S14" s="474"/>
      <c r="T14" s="1431"/>
      <c r="U14" s="1429"/>
      <c r="V14" s="1428"/>
      <c r="W14" s="1431"/>
      <c r="X14" s="1431"/>
      <c r="Y14" s="1431"/>
      <c r="Z14" s="1431"/>
      <c r="AA14" s="1431"/>
      <c r="AB14" s="1431"/>
      <c r="AC14" s="1431"/>
      <c r="AD14" s="1431"/>
      <c r="AE14" s="1431"/>
      <c r="AF14" s="1431"/>
      <c r="AG14" s="1431"/>
      <c r="AH14" s="1431"/>
      <c r="AI14" s="1431"/>
      <c r="AJ14" s="1431"/>
      <c r="AK14" s="1431"/>
      <c r="AL14" s="1431"/>
      <c r="AM14" s="1431"/>
    </row>
    <row r="15" spans="1:39" s="498" customFormat="1" ht="10.5" customHeight="1" x14ac:dyDescent="0.2">
      <c r="A15" s="495"/>
      <c r="B15" s="496"/>
      <c r="C15" s="987"/>
      <c r="D15" s="585" t="s">
        <v>250</v>
      </c>
      <c r="E15" s="1048" t="s">
        <v>9</v>
      </c>
      <c r="F15" s="1048" t="s">
        <v>9</v>
      </c>
      <c r="G15" s="1048" t="s">
        <v>9</v>
      </c>
      <c r="H15" s="1048" t="s">
        <v>9</v>
      </c>
      <c r="I15" s="1048" t="s">
        <v>9</v>
      </c>
      <c r="J15" s="1048" t="s">
        <v>9</v>
      </c>
      <c r="K15" s="1048" t="s">
        <v>9</v>
      </c>
      <c r="L15" s="1048" t="s">
        <v>9</v>
      </c>
      <c r="M15" s="1048" t="s">
        <v>9</v>
      </c>
      <c r="N15" s="1048" t="s">
        <v>9</v>
      </c>
      <c r="O15" s="1048" t="s">
        <v>9</v>
      </c>
      <c r="P15" s="1048" t="s">
        <v>9</v>
      </c>
      <c r="Q15" s="1048" t="s">
        <v>9</v>
      </c>
      <c r="R15" s="497"/>
      <c r="S15" s="474"/>
      <c r="T15" s="1435"/>
      <c r="U15" s="1429"/>
      <c r="V15" s="1428"/>
      <c r="W15" s="1431"/>
      <c r="X15" s="1431"/>
      <c r="Y15" s="1431"/>
      <c r="Z15" s="1431"/>
      <c r="AA15" s="1431"/>
      <c r="AB15" s="1431"/>
      <c r="AC15" s="1431"/>
      <c r="AD15" s="1431"/>
      <c r="AE15" s="1431"/>
      <c r="AF15" s="1431"/>
      <c r="AG15" s="1431"/>
      <c r="AH15" s="1431"/>
      <c r="AI15" s="1431"/>
      <c r="AJ15" s="1431"/>
      <c r="AK15" s="1431"/>
      <c r="AL15" s="1431"/>
      <c r="AM15" s="1431"/>
    </row>
    <row r="16" spans="1:39" s="498" customFormat="1" ht="10.5" customHeight="1" x14ac:dyDescent="0.2">
      <c r="A16" s="495"/>
      <c r="B16" s="496"/>
      <c r="C16" s="987"/>
      <c r="D16" s="585" t="s">
        <v>251</v>
      </c>
      <c r="E16" s="1048" t="s">
        <v>9</v>
      </c>
      <c r="F16" s="1048">
        <v>1</v>
      </c>
      <c r="G16" s="1048" t="s">
        <v>9</v>
      </c>
      <c r="H16" s="1048" t="s">
        <v>9</v>
      </c>
      <c r="I16" s="1048" t="s">
        <v>9</v>
      </c>
      <c r="J16" s="1048" t="s">
        <v>9</v>
      </c>
      <c r="K16" s="1048" t="s">
        <v>9</v>
      </c>
      <c r="L16" s="1048" t="s">
        <v>9</v>
      </c>
      <c r="M16" s="1048" t="s">
        <v>9</v>
      </c>
      <c r="N16" s="1048" t="s">
        <v>9</v>
      </c>
      <c r="O16" s="1048" t="s">
        <v>9</v>
      </c>
      <c r="P16" s="1048" t="s">
        <v>9</v>
      </c>
      <c r="Q16" s="1048" t="s">
        <v>9</v>
      </c>
      <c r="R16" s="497"/>
      <c r="S16" s="474"/>
      <c r="T16" s="1431"/>
      <c r="U16" s="1436"/>
      <c r="V16" s="1428"/>
      <c r="W16" s="1431"/>
      <c r="X16" s="1431"/>
      <c r="Y16" s="1431"/>
      <c r="Z16" s="1431"/>
      <c r="AA16" s="1431"/>
      <c r="AB16" s="1431"/>
      <c r="AC16" s="1431"/>
      <c r="AD16" s="1431"/>
      <c r="AE16" s="1431"/>
      <c r="AF16" s="1431"/>
      <c r="AG16" s="1431"/>
      <c r="AH16" s="1431"/>
      <c r="AI16" s="1431"/>
      <c r="AJ16" s="1431"/>
      <c r="AK16" s="1431"/>
      <c r="AL16" s="1431"/>
      <c r="AM16" s="1431"/>
    </row>
    <row r="17" spans="1:39" s="498" customFormat="1" ht="12" customHeight="1" x14ac:dyDescent="0.2">
      <c r="A17" s="495"/>
      <c r="B17" s="496"/>
      <c r="C17" s="987"/>
      <c r="D17" s="499" t="s">
        <v>252</v>
      </c>
      <c r="E17" s="1048">
        <v>4</v>
      </c>
      <c r="F17" s="1048">
        <v>5</v>
      </c>
      <c r="G17" s="1048">
        <v>2</v>
      </c>
      <c r="H17" s="1048">
        <v>5</v>
      </c>
      <c r="I17" s="1048" t="s">
        <v>9</v>
      </c>
      <c r="J17" s="1048">
        <v>2</v>
      </c>
      <c r="K17" s="1048">
        <v>12</v>
      </c>
      <c r="L17" s="1048">
        <v>3</v>
      </c>
      <c r="M17" s="1048" t="s">
        <v>9</v>
      </c>
      <c r="N17" s="1048">
        <v>1</v>
      </c>
      <c r="O17" s="1048" t="s">
        <v>9</v>
      </c>
      <c r="P17" s="1048">
        <v>1</v>
      </c>
      <c r="Q17" s="1048">
        <v>4</v>
      </c>
      <c r="R17" s="497"/>
      <c r="S17" s="474"/>
      <c r="T17" s="1435"/>
      <c r="U17" s="1436"/>
      <c r="V17" s="1428"/>
      <c r="W17" s="1431"/>
      <c r="X17" s="1431"/>
      <c r="Y17" s="1431"/>
      <c r="Z17" s="1431"/>
      <c r="AA17" s="1431"/>
      <c r="AB17" s="1431"/>
      <c r="AC17" s="1431"/>
      <c r="AD17" s="1431"/>
      <c r="AE17" s="1431"/>
      <c r="AF17" s="1431"/>
      <c r="AG17" s="1431"/>
      <c r="AH17" s="1431"/>
      <c r="AI17" s="1431"/>
      <c r="AJ17" s="1431"/>
      <c r="AK17" s="1431"/>
      <c r="AL17" s="1431"/>
      <c r="AM17" s="1431"/>
    </row>
    <row r="18" spans="1:39" s="494" customFormat="1" ht="14.25" customHeight="1" x14ac:dyDescent="0.2">
      <c r="A18" s="500"/>
      <c r="B18" s="501"/>
      <c r="C18" s="985" t="s">
        <v>303</v>
      </c>
      <c r="D18" s="502"/>
      <c r="E18" s="492">
        <v>3</v>
      </c>
      <c r="F18" s="492">
        <v>8</v>
      </c>
      <c r="G18" s="492">
        <v>3</v>
      </c>
      <c r="H18" s="492">
        <v>3</v>
      </c>
      <c r="I18" s="492">
        <v>2</v>
      </c>
      <c r="J18" s="492">
        <v>13</v>
      </c>
      <c r="K18" s="492">
        <v>13</v>
      </c>
      <c r="L18" s="492">
        <v>13</v>
      </c>
      <c r="M18" s="492">
        <v>21</v>
      </c>
      <c r="N18" s="492">
        <v>13</v>
      </c>
      <c r="O18" s="492">
        <v>13</v>
      </c>
      <c r="P18" s="492">
        <v>9</v>
      </c>
      <c r="Q18" s="492">
        <v>4</v>
      </c>
      <c r="R18" s="497"/>
      <c r="S18" s="474"/>
      <c r="T18" s="1435"/>
      <c r="U18" s="1429"/>
      <c r="V18" s="1430"/>
      <c r="W18" s="1430"/>
      <c r="X18" s="1430"/>
      <c r="Y18" s="1430"/>
      <c r="Z18" s="1430"/>
      <c r="AA18" s="1430"/>
      <c r="AB18" s="1430"/>
      <c r="AC18" s="1430"/>
      <c r="AD18" s="1430"/>
      <c r="AE18" s="1430"/>
      <c r="AF18" s="1430"/>
      <c r="AG18" s="1430"/>
      <c r="AH18" s="1430"/>
      <c r="AI18" s="1430"/>
      <c r="AJ18" s="1430"/>
      <c r="AK18" s="1430"/>
      <c r="AL18" s="1430"/>
      <c r="AM18" s="1430"/>
    </row>
    <row r="19" spans="1:39" s="506" customFormat="1" ht="14.25" customHeight="1" x14ac:dyDescent="0.2">
      <c r="A19" s="503"/>
      <c r="B19" s="504"/>
      <c r="C19" s="985" t="s">
        <v>304</v>
      </c>
      <c r="D19" s="1046"/>
      <c r="E19" s="505">
        <v>14369</v>
      </c>
      <c r="F19" s="505">
        <v>110969</v>
      </c>
      <c r="G19" s="505">
        <v>20262</v>
      </c>
      <c r="H19" s="505">
        <v>7603</v>
      </c>
      <c r="I19" s="505">
        <v>655</v>
      </c>
      <c r="J19" s="505">
        <v>3247</v>
      </c>
      <c r="K19" s="505">
        <v>52719</v>
      </c>
      <c r="L19" s="505">
        <v>40008</v>
      </c>
      <c r="M19" s="505">
        <v>72191</v>
      </c>
      <c r="N19" s="505">
        <v>215365</v>
      </c>
      <c r="O19" s="505">
        <v>198826</v>
      </c>
      <c r="P19" s="505">
        <v>5877</v>
      </c>
      <c r="Q19" s="505">
        <v>11624</v>
      </c>
      <c r="R19" s="497"/>
      <c r="S19" s="474"/>
      <c r="T19" s="1435"/>
      <c r="U19" s="1437"/>
      <c r="V19" s="1437"/>
      <c r="W19" s="1438"/>
      <c r="X19" s="1438"/>
      <c r="Y19" s="1438"/>
      <c r="Z19" s="1438"/>
      <c r="AA19" s="1438"/>
      <c r="AB19" s="1438"/>
      <c r="AC19" s="1438"/>
      <c r="AD19" s="1438"/>
      <c r="AE19" s="1438"/>
      <c r="AF19" s="1438"/>
      <c r="AG19" s="1438"/>
      <c r="AH19" s="1438"/>
      <c r="AI19" s="1438"/>
      <c r="AJ19" s="1438"/>
      <c r="AK19" s="1438"/>
      <c r="AL19" s="1438"/>
      <c r="AM19" s="1438"/>
    </row>
    <row r="20" spans="1:39" ht="9.75" customHeight="1" x14ac:dyDescent="0.2">
      <c r="A20" s="410"/>
      <c r="B20" s="478"/>
      <c r="C20" s="1645" t="s">
        <v>127</v>
      </c>
      <c r="D20" s="1645"/>
      <c r="E20" s="1048" t="s">
        <v>9</v>
      </c>
      <c r="F20" s="1048" t="s">
        <v>9</v>
      </c>
      <c r="G20" s="1048" t="s">
        <v>9</v>
      </c>
      <c r="H20" s="1048" t="s">
        <v>9</v>
      </c>
      <c r="I20" s="1048" t="s">
        <v>9</v>
      </c>
      <c r="J20" s="1048" t="s">
        <v>9</v>
      </c>
      <c r="K20" s="1048" t="s">
        <v>9</v>
      </c>
      <c r="L20" s="1048" t="s">
        <v>9</v>
      </c>
      <c r="M20" s="1048" t="s">
        <v>9</v>
      </c>
      <c r="N20" s="1048" t="s">
        <v>9</v>
      </c>
      <c r="O20" s="1048" t="s">
        <v>9</v>
      </c>
      <c r="P20" s="1048" t="s">
        <v>9</v>
      </c>
      <c r="Q20" s="1048" t="s">
        <v>9</v>
      </c>
      <c r="R20" s="497"/>
      <c r="S20" s="474"/>
      <c r="T20" s="1431"/>
      <c r="U20" s="1437"/>
      <c r="V20" s="1437"/>
    </row>
    <row r="21" spans="1:39" ht="9.75" customHeight="1" x14ac:dyDescent="0.2">
      <c r="A21" s="410"/>
      <c r="B21" s="478"/>
      <c r="C21" s="1645" t="s">
        <v>126</v>
      </c>
      <c r="D21" s="1645"/>
      <c r="E21" s="1048" t="s">
        <v>9</v>
      </c>
      <c r="F21" s="1048" t="s">
        <v>9</v>
      </c>
      <c r="G21" s="1048" t="s">
        <v>9</v>
      </c>
      <c r="H21" s="1048" t="s">
        <v>9</v>
      </c>
      <c r="I21" s="1048" t="s">
        <v>9</v>
      </c>
      <c r="J21" s="1048" t="s">
        <v>9</v>
      </c>
      <c r="K21" s="1048" t="s">
        <v>9</v>
      </c>
      <c r="L21" s="1048" t="s">
        <v>9</v>
      </c>
      <c r="M21" s="1048" t="s">
        <v>9</v>
      </c>
      <c r="N21" s="1048" t="s">
        <v>9</v>
      </c>
      <c r="O21" s="1048" t="s">
        <v>9</v>
      </c>
      <c r="P21" s="1048" t="s">
        <v>9</v>
      </c>
      <c r="Q21" s="1048" t="s">
        <v>9</v>
      </c>
      <c r="R21" s="535"/>
      <c r="S21" s="420"/>
      <c r="T21" s="1439"/>
      <c r="V21" s="1439"/>
    </row>
    <row r="22" spans="1:39" ht="9.75" customHeight="1" x14ac:dyDescent="0.2">
      <c r="A22" s="410"/>
      <c r="B22" s="478"/>
      <c r="C22" s="1645" t="s">
        <v>125</v>
      </c>
      <c r="D22" s="1645"/>
      <c r="E22" s="1048" t="s">
        <v>9</v>
      </c>
      <c r="F22" s="1048">
        <v>32357</v>
      </c>
      <c r="G22" s="1048">
        <v>307</v>
      </c>
      <c r="H22" s="1048">
        <v>2990</v>
      </c>
      <c r="I22" s="1048">
        <v>655</v>
      </c>
      <c r="J22" s="1048">
        <v>1522</v>
      </c>
      <c r="K22" s="1048">
        <v>34811</v>
      </c>
      <c r="L22" s="1048">
        <v>27049</v>
      </c>
      <c r="M22" s="1048">
        <v>42400</v>
      </c>
      <c r="N22" s="1048">
        <v>48343</v>
      </c>
      <c r="O22" s="1048">
        <v>29978</v>
      </c>
      <c r="P22" s="1048">
        <v>2382</v>
      </c>
      <c r="Q22" s="1048">
        <v>10283</v>
      </c>
      <c r="R22" s="535"/>
      <c r="S22" s="420"/>
      <c r="T22" s="1439"/>
      <c r="U22" s="1437"/>
    </row>
    <row r="23" spans="1:39" ht="9.75" customHeight="1" x14ac:dyDescent="0.2">
      <c r="A23" s="410"/>
      <c r="B23" s="478"/>
      <c r="C23" s="1645" t="s">
        <v>124</v>
      </c>
      <c r="D23" s="1645"/>
      <c r="E23" s="1048" t="s">
        <v>9</v>
      </c>
      <c r="F23" s="1048" t="s">
        <v>9</v>
      </c>
      <c r="G23" s="1048" t="s">
        <v>9</v>
      </c>
      <c r="H23" s="1048" t="s">
        <v>9</v>
      </c>
      <c r="I23" s="1048" t="s">
        <v>9</v>
      </c>
      <c r="J23" s="1048" t="s">
        <v>9</v>
      </c>
      <c r="K23" s="1048" t="s">
        <v>9</v>
      </c>
      <c r="L23" s="1048" t="s">
        <v>9</v>
      </c>
      <c r="M23" s="1048" t="s">
        <v>9</v>
      </c>
      <c r="N23" s="1048" t="s">
        <v>9</v>
      </c>
      <c r="O23" s="1048" t="s">
        <v>9</v>
      </c>
      <c r="P23" s="1048" t="s">
        <v>9</v>
      </c>
      <c r="Q23" s="1048" t="s">
        <v>9</v>
      </c>
      <c r="R23" s="535"/>
      <c r="S23" s="420"/>
      <c r="T23" s="1439"/>
      <c r="V23" s="1439"/>
    </row>
    <row r="24" spans="1:39" ht="9.75" customHeight="1" x14ac:dyDescent="0.2">
      <c r="A24" s="410"/>
      <c r="B24" s="478"/>
      <c r="C24" s="1645" t="s">
        <v>123</v>
      </c>
      <c r="D24" s="1645"/>
      <c r="E24" s="1048" t="s">
        <v>9</v>
      </c>
      <c r="F24" s="1048">
        <v>114</v>
      </c>
      <c r="G24" s="1048" t="s">
        <v>9</v>
      </c>
      <c r="H24" s="1048" t="s">
        <v>9</v>
      </c>
      <c r="I24" s="1048" t="s">
        <v>9</v>
      </c>
      <c r="J24" s="1048" t="s">
        <v>9</v>
      </c>
      <c r="K24" s="1048" t="s">
        <v>9</v>
      </c>
      <c r="L24" s="1048" t="s">
        <v>9</v>
      </c>
      <c r="M24" s="1048" t="s">
        <v>9</v>
      </c>
      <c r="N24" s="1048" t="s">
        <v>9</v>
      </c>
      <c r="O24" s="1048" t="s">
        <v>9</v>
      </c>
      <c r="P24" s="1048" t="s">
        <v>9</v>
      </c>
      <c r="Q24" s="1048" t="s">
        <v>9</v>
      </c>
      <c r="R24" s="535"/>
      <c r="S24" s="420"/>
      <c r="U24" s="1437"/>
    </row>
    <row r="25" spans="1:39" ht="9.75" customHeight="1" x14ac:dyDescent="0.2">
      <c r="A25" s="410"/>
      <c r="B25" s="478"/>
      <c r="C25" s="1645" t="s">
        <v>122</v>
      </c>
      <c r="D25" s="1645"/>
      <c r="E25" s="1048" t="s">
        <v>9</v>
      </c>
      <c r="F25" s="1048" t="s">
        <v>9</v>
      </c>
      <c r="G25" s="1048" t="s">
        <v>9</v>
      </c>
      <c r="H25" s="1048" t="s">
        <v>9</v>
      </c>
      <c r="I25" s="1048" t="s">
        <v>9</v>
      </c>
      <c r="J25" s="1048" t="s">
        <v>9</v>
      </c>
      <c r="K25" s="1048" t="s">
        <v>9</v>
      </c>
      <c r="L25" s="1048" t="s">
        <v>9</v>
      </c>
      <c r="M25" s="1048" t="s">
        <v>9</v>
      </c>
      <c r="N25" s="1048" t="s">
        <v>9</v>
      </c>
      <c r="O25" s="1048">
        <v>102899</v>
      </c>
      <c r="P25" s="1048" t="s">
        <v>9</v>
      </c>
      <c r="Q25" s="1048" t="s">
        <v>9</v>
      </c>
      <c r="R25" s="535"/>
      <c r="S25" s="420"/>
      <c r="T25" s="1439"/>
      <c r="U25" s="1437"/>
    </row>
    <row r="26" spans="1:39" ht="9.75" customHeight="1" x14ac:dyDescent="0.2">
      <c r="A26" s="410"/>
      <c r="B26" s="478"/>
      <c r="C26" s="1645" t="s">
        <v>121</v>
      </c>
      <c r="D26" s="1645"/>
      <c r="E26" s="1048">
        <v>14369</v>
      </c>
      <c r="F26" s="1048" t="s">
        <v>9</v>
      </c>
      <c r="G26" s="1048" t="s">
        <v>9</v>
      </c>
      <c r="H26" s="1048">
        <v>4473</v>
      </c>
      <c r="I26" s="1048" t="s">
        <v>9</v>
      </c>
      <c r="J26" s="1048">
        <v>1654</v>
      </c>
      <c r="K26" s="1048" t="s">
        <v>9</v>
      </c>
      <c r="L26" s="1048">
        <v>12484</v>
      </c>
      <c r="M26" s="1048">
        <v>973</v>
      </c>
      <c r="N26" s="1048">
        <v>127859</v>
      </c>
      <c r="O26" s="1048">
        <v>552</v>
      </c>
      <c r="P26" s="1048">
        <v>3429</v>
      </c>
      <c r="Q26" s="1048" t="s">
        <v>9</v>
      </c>
      <c r="R26" s="535"/>
      <c r="S26" s="420"/>
      <c r="T26" s="1439"/>
      <c r="U26" s="1437"/>
      <c r="V26" s="1439"/>
    </row>
    <row r="27" spans="1:39" ht="9.75" customHeight="1" x14ac:dyDescent="0.2">
      <c r="A27" s="410"/>
      <c r="B27" s="478"/>
      <c r="C27" s="1645" t="s">
        <v>120</v>
      </c>
      <c r="D27" s="1645"/>
      <c r="E27" s="1048" t="s">
        <v>9</v>
      </c>
      <c r="F27" s="1048" t="s">
        <v>9</v>
      </c>
      <c r="G27" s="1048" t="s">
        <v>9</v>
      </c>
      <c r="H27" s="1048">
        <v>140</v>
      </c>
      <c r="I27" s="1048" t="s">
        <v>9</v>
      </c>
      <c r="J27" s="1048">
        <v>59</v>
      </c>
      <c r="K27" s="1048">
        <v>10934</v>
      </c>
      <c r="L27" s="1048">
        <v>475</v>
      </c>
      <c r="M27" s="1048">
        <v>820</v>
      </c>
      <c r="N27" s="1048" t="s">
        <v>9</v>
      </c>
      <c r="O27" s="1048">
        <v>1816</v>
      </c>
      <c r="P27" s="1048">
        <v>66</v>
      </c>
      <c r="Q27" s="1048" t="s">
        <v>9</v>
      </c>
      <c r="R27" s="535"/>
      <c r="S27" s="420"/>
    </row>
    <row r="28" spans="1:39" ht="9.75" customHeight="1" x14ac:dyDescent="0.2">
      <c r="A28" s="410"/>
      <c r="B28" s="478"/>
      <c r="C28" s="1645" t="s">
        <v>119</v>
      </c>
      <c r="D28" s="1645"/>
      <c r="E28" s="1048" t="s">
        <v>9</v>
      </c>
      <c r="F28" s="1048" t="s">
        <v>9</v>
      </c>
      <c r="G28" s="1048" t="s">
        <v>9</v>
      </c>
      <c r="H28" s="1048" t="s">
        <v>9</v>
      </c>
      <c r="I28" s="1048" t="s">
        <v>9</v>
      </c>
      <c r="J28" s="1048" t="s">
        <v>9</v>
      </c>
      <c r="K28" s="1048" t="s">
        <v>9</v>
      </c>
      <c r="L28" s="1048" t="s">
        <v>9</v>
      </c>
      <c r="M28" s="1048">
        <v>24945</v>
      </c>
      <c r="N28" s="1048" t="s">
        <v>9</v>
      </c>
      <c r="O28" s="1048">
        <v>44219</v>
      </c>
      <c r="P28" s="1048" t="s">
        <v>9</v>
      </c>
      <c r="Q28" s="1048" t="s">
        <v>9</v>
      </c>
      <c r="R28" s="535"/>
      <c r="S28" s="420"/>
      <c r="U28" s="1437"/>
    </row>
    <row r="29" spans="1:39" ht="9.75" customHeight="1" x14ac:dyDescent="0.2">
      <c r="A29" s="410"/>
      <c r="B29" s="478"/>
      <c r="C29" s="1645" t="s">
        <v>118</v>
      </c>
      <c r="D29" s="1645"/>
      <c r="E29" s="1048" t="s">
        <v>9</v>
      </c>
      <c r="F29" s="1048" t="s">
        <v>9</v>
      </c>
      <c r="G29" s="1048" t="s">
        <v>9</v>
      </c>
      <c r="H29" s="1048" t="s">
        <v>9</v>
      </c>
      <c r="I29" s="1048" t="s">
        <v>9</v>
      </c>
      <c r="J29" s="1048" t="s">
        <v>9</v>
      </c>
      <c r="K29" s="1048" t="s">
        <v>9</v>
      </c>
      <c r="L29" s="1048" t="s">
        <v>9</v>
      </c>
      <c r="M29" s="1048" t="s">
        <v>9</v>
      </c>
      <c r="N29" s="1048" t="s">
        <v>9</v>
      </c>
      <c r="O29" s="1048">
        <v>416</v>
      </c>
      <c r="P29" s="1048" t="s">
        <v>9</v>
      </c>
      <c r="Q29" s="1048" t="s">
        <v>9</v>
      </c>
      <c r="R29" s="535"/>
      <c r="S29" s="420"/>
      <c r="U29" s="1437"/>
    </row>
    <row r="30" spans="1:39" ht="9.75" customHeight="1" x14ac:dyDescent="0.2">
      <c r="A30" s="410"/>
      <c r="B30" s="478"/>
      <c r="C30" s="1645" t="s">
        <v>117</v>
      </c>
      <c r="D30" s="1645"/>
      <c r="E30" s="1048" t="s">
        <v>9</v>
      </c>
      <c r="F30" s="1048" t="s">
        <v>9</v>
      </c>
      <c r="G30" s="1048" t="s">
        <v>9</v>
      </c>
      <c r="H30" s="1048" t="s">
        <v>9</v>
      </c>
      <c r="I30" s="1048" t="s">
        <v>9</v>
      </c>
      <c r="J30" s="1048" t="s">
        <v>9</v>
      </c>
      <c r="K30" s="1048" t="s">
        <v>9</v>
      </c>
      <c r="L30" s="1048" t="s">
        <v>9</v>
      </c>
      <c r="M30" s="1048" t="s">
        <v>9</v>
      </c>
      <c r="N30" s="1048" t="s">
        <v>9</v>
      </c>
      <c r="O30" s="1048">
        <v>18915</v>
      </c>
      <c r="P30" s="1048" t="s">
        <v>9</v>
      </c>
      <c r="Q30" s="1048" t="s">
        <v>9</v>
      </c>
      <c r="R30" s="535"/>
      <c r="S30" s="420"/>
    </row>
    <row r="31" spans="1:39" ht="9.75" customHeight="1" x14ac:dyDescent="0.2">
      <c r="A31" s="410"/>
      <c r="B31" s="478"/>
      <c r="C31" s="1646" t="s">
        <v>449</v>
      </c>
      <c r="D31" s="1646"/>
      <c r="E31" s="1048" t="s">
        <v>9</v>
      </c>
      <c r="F31" s="1048" t="s">
        <v>9</v>
      </c>
      <c r="G31" s="1048" t="s">
        <v>9</v>
      </c>
      <c r="H31" s="1048" t="s">
        <v>9</v>
      </c>
      <c r="I31" s="1048" t="s">
        <v>9</v>
      </c>
      <c r="J31" s="1048" t="s">
        <v>9</v>
      </c>
      <c r="K31" s="1048" t="s">
        <v>9</v>
      </c>
      <c r="L31" s="1048" t="s">
        <v>9</v>
      </c>
      <c r="M31" s="1048" t="s">
        <v>9</v>
      </c>
      <c r="N31" s="1048" t="s">
        <v>9</v>
      </c>
      <c r="O31" s="1048" t="s">
        <v>9</v>
      </c>
      <c r="P31" s="1048" t="s">
        <v>9</v>
      </c>
      <c r="Q31" s="1048" t="s">
        <v>9</v>
      </c>
      <c r="R31" s="507"/>
      <c r="S31" s="420"/>
    </row>
    <row r="32" spans="1:39" ht="9.75" customHeight="1" x14ac:dyDescent="0.2">
      <c r="A32" s="410"/>
      <c r="B32" s="478"/>
      <c r="C32" s="1645" t="s">
        <v>116</v>
      </c>
      <c r="D32" s="1645"/>
      <c r="E32" s="1048" t="s">
        <v>9</v>
      </c>
      <c r="F32" s="1048" t="s">
        <v>9</v>
      </c>
      <c r="G32" s="1048">
        <v>19955</v>
      </c>
      <c r="H32" s="1048" t="s">
        <v>9</v>
      </c>
      <c r="I32" s="1048" t="s">
        <v>9</v>
      </c>
      <c r="J32" s="1048" t="s">
        <v>9</v>
      </c>
      <c r="K32" s="1048" t="s">
        <v>9</v>
      </c>
      <c r="L32" s="1048" t="s">
        <v>9</v>
      </c>
      <c r="M32" s="1048" t="s">
        <v>9</v>
      </c>
      <c r="N32" s="1048" t="s">
        <v>9</v>
      </c>
      <c r="O32" s="1048" t="s">
        <v>9</v>
      </c>
      <c r="P32" s="1048" t="s">
        <v>9</v>
      </c>
      <c r="Q32" s="1048">
        <v>1341</v>
      </c>
      <c r="R32" s="507"/>
      <c r="S32" s="420"/>
    </row>
    <row r="33" spans="1:39" ht="9.75" customHeight="1" x14ac:dyDescent="0.2">
      <c r="A33" s="410"/>
      <c r="B33" s="478"/>
      <c r="C33" s="1645" t="s">
        <v>115</v>
      </c>
      <c r="D33" s="1645"/>
      <c r="E33" s="1048" t="s">
        <v>9</v>
      </c>
      <c r="F33" s="1048" t="s">
        <v>9</v>
      </c>
      <c r="G33" s="1048" t="s">
        <v>9</v>
      </c>
      <c r="H33" s="1048" t="s">
        <v>9</v>
      </c>
      <c r="I33" s="1048" t="s">
        <v>9</v>
      </c>
      <c r="J33" s="1048" t="s">
        <v>9</v>
      </c>
      <c r="K33" s="1048" t="s">
        <v>9</v>
      </c>
      <c r="L33" s="1048" t="s">
        <v>9</v>
      </c>
      <c r="M33" s="1048">
        <v>1674</v>
      </c>
      <c r="N33" s="1048" t="s">
        <v>9</v>
      </c>
      <c r="O33" s="1048" t="s">
        <v>9</v>
      </c>
      <c r="P33" s="1048" t="s">
        <v>9</v>
      </c>
      <c r="Q33" s="1048" t="s">
        <v>9</v>
      </c>
      <c r="R33" s="507"/>
      <c r="S33" s="420"/>
    </row>
    <row r="34" spans="1:39" ht="9.75" customHeight="1" x14ac:dyDescent="0.2">
      <c r="A34" s="410">
        <v>4661</v>
      </c>
      <c r="B34" s="478"/>
      <c r="C34" s="1647" t="s">
        <v>114</v>
      </c>
      <c r="D34" s="1647"/>
      <c r="E34" s="1048" t="s">
        <v>9</v>
      </c>
      <c r="F34" s="1048" t="s">
        <v>9</v>
      </c>
      <c r="G34" s="1048" t="s">
        <v>9</v>
      </c>
      <c r="H34" s="1048" t="s">
        <v>9</v>
      </c>
      <c r="I34" s="1048" t="s">
        <v>9</v>
      </c>
      <c r="J34" s="1048" t="s">
        <v>9</v>
      </c>
      <c r="K34" s="1048" t="s">
        <v>9</v>
      </c>
      <c r="L34" s="1048" t="s">
        <v>9</v>
      </c>
      <c r="M34" s="1048">
        <v>32</v>
      </c>
      <c r="N34" s="1048" t="s">
        <v>9</v>
      </c>
      <c r="O34" s="1048">
        <v>31</v>
      </c>
      <c r="P34" s="1048" t="s">
        <v>9</v>
      </c>
      <c r="Q34" s="1048" t="s">
        <v>9</v>
      </c>
      <c r="R34" s="507"/>
      <c r="S34" s="420"/>
    </row>
    <row r="35" spans="1:39" ht="9.75" customHeight="1" x14ac:dyDescent="0.2">
      <c r="A35" s="410"/>
      <c r="B35" s="478"/>
      <c r="C35" s="1645" t="s">
        <v>113</v>
      </c>
      <c r="D35" s="1645"/>
      <c r="E35" s="1048" t="s">
        <v>9</v>
      </c>
      <c r="F35" s="1048" t="s">
        <v>9</v>
      </c>
      <c r="G35" s="1048" t="s">
        <v>9</v>
      </c>
      <c r="H35" s="1048" t="s">
        <v>9</v>
      </c>
      <c r="I35" s="1048" t="s">
        <v>9</v>
      </c>
      <c r="J35" s="1048">
        <v>13</v>
      </c>
      <c r="K35" s="1048" t="s">
        <v>9</v>
      </c>
      <c r="L35" s="1048" t="s">
        <v>9</v>
      </c>
      <c r="M35" s="1048" t="s">
        <v>9</v>
      </c>
      <c r="N35" s="1048" t="s">
        <v>9</v>
      </c>
      <c r="O35" s="1048" t="s">
        <v>9</v>
      </c>
      <c r="P35" s="1048" t="s">
        <v>9</v>
      </c>
      <c r="Q35" s="1048" t="s">
        <v>9</v>
      </c>
      <c r="R35" s="507"/>
      <c r="S35" s="420"/>
    </row>
    <row r="36" spans="1:39" ht="9.75" customHeight="1" x14ac:dyDescent="0.2">
      <c r="A36" s="410"/>
      <c r="B36" s="478"/>
      <c r="C36" s="1645" t="s">
        <v>112</v>
      </c>
      <c r="D36" s="1645"/>
      <c r="E36" s="1048" t="s">
        <v>9</v>
      </c>
      <c r="F36" s="1048" t="s">
        <v>9</v>
      </c>
      <c r="G36" s="1048" t="s">
        <v>9</v>
      </c>
      <c r="H36" s="1048" t="s">
        <v>9</v>
      </c>
      <c r="I36" s="1048" t="s">
        <v>9</v>
      </c>
      <c r="J36" s="1048" t="s">
        <v>9</v>
      </c>
      <c r="K36" s="1048">
        <v>6966</v>
      </c>
      <c r="L36" s="1048" t="s">
        <v>9</v>
      </c>
      <c r="M36" s="1048">
        <v>1347</v>
      </c>
      <c r="N36" s="1048">
        <v>39163</v>
      </c>
      <c r="O36" s="1048" t="s">
        <v>9</v>
      </c>
      <c r="P36" s="1048" t="s">
        <v>9</v>
      </c>
      <c r="Q36" s="1048" t="s">
        <v>9</v>
      </c>
      <c r="R36" s="507"/>
      <c r="S36" s="420"/>
    </row>
    <row r="37" spans="1:39" ht="9.75" customHeight="1" x14ac:dyDescent="0.2">
      <c r="A37" s="410"/>
      <c r="B37" s="478"/>
      <c r="C37" s="1645" t="s">
        <v>289</v>
      </c>
      <c r="D37" s="1645"/>
      <c r="E37" s="1048" t="s">
        <v>9</v>
      </c>
      <c r="F37" s="1048" t="s">
        <v>9</v>
      </c>
      <c r="G37" s="1048" t="s">
        <v>9</v>
      </c>
      <c r="H37" s="1048" t="s">
        <v>9</v>
      </c>
      <c r="I37" s="1048" t="s">
        <v>9</v>
      </c>
      <c r="J37" s="1048" t="s">
        <v>9</v>
      </c>
      <c r="K37" s="1048">
        <v>8</v>
      </c>
      <c r="L37" s="1048" t="s">
        <v>9</v>
      </c>
      <c r="M37" s="1048" t="s">
        <v>9</v>
      </c>
      <c r="N37" s="1048" t="s">
        <v>9</v>
      </c>
      <c r="O37" s="1048" t="s">
        <v>9</v>
      </c>
      <c r="P37" s="1048" t="s">
        <v>9</v>
      </c>
      <c r="Q37" s="1048" t="s">
        <v>9</v>
      </c>
      <c r="R37" s="535"/>
      <c r="S37" s="420"/>
    </row>
    <row r="38" spans="1:39" ht="9.75" customHeight="1" x14ac:dyDescent="0.2">
      <c r="A38" s="410"/>
      <c r="B38" s="478"/>
      <c r="C38" s="1645" t="s">
        <v>111</v>
      </c>
      <c r="D38" s="1645"/>
      <c r="E38" s="1048" t="s">
        <v>9</v>
      </c>
      <c r="F38" s="1048" t="s">
        <v>9</v>
      </c>
      <c r="G38" s="1048" t="s">
        <v>9</v>
      </c>
      <c r="H38" s="1048" t="s">
        <v>9</v>
      </c>
      <c r="I38" s="1048" t="s">
        <v>9</v>
      </c>
      <c r="J38" s="1048" t="s">
        <v>9</v>
      </c>
      <c r="K38" s="1048" t="s">
        <v>9</v>
      </c>
      <c r="L38" s="1048" t="s">
        <v>9</v>
      </c>
      <c r="M38" s="1048" t="s">
        <v>9</v>
      </c>
      <c r="N38" s="1048" t="s">
        <v>9</v>
      </c>
      <c r="O38" s="1048" t="s">
        <v>9</v>
      </c>
      <c r="P38" s="1048" t="s">
        <v>9</v>
      </c>
      <c r="Q38" s="1048" t="s">
        <v>9</v>
      </c>
      <c r="R38" s="535"/>
      <c r="S38" s="420"/>
    </row>
    <row r="39" spans="1:39" ht="9.75" customHeight="1" x14ac:dyDescent="0.2">
      <c r="A39" s="410"/>
      <c r="B39" s="478"/>
      <c r="C39" s="1645" t="s">
        <v>110</v>
      </c>
      <c r="D39" s="1645"/>
      <c r="E39" s="1048" t="s">
        <v>9</v>
      </c>
      <c r="F39" s="1048" t="s">
        <v>9</v>
      </c>
      <c r="G39" s="1048" t="s">
        <v>9</v>
      </c>
      <c r="H39" s="1048" t="s">
        <v>9</v>
      </c>
      <c r="I39" s="1048" t="s">
        <v>9</v>
      </c>
      <c r="J39" s="1048" t="s">
        <v>9</v>
      </c>
      <c r="K39" s="1048" t="s">
        <v>9</v>
      </c>
      <c r="L39" s="1048" t="s">
        <v>9</v>
      </c>
      <c r="M39" s="1048" t="s">
        <v>9</v>
      </c>
      <c r="N39" s="1048" t="s">
        <v>9</v>
      </c>
      <c r="O39" s="1048" t="s">
        <v>9</v>
      </c>
      <c r="P39" s="1048" t="s">
        <v>9</v>
      </c>
      <c r="Q39" s="1048" t="s">
        <v>9</v>
      </c>
      <c r="R39" s="535"/>
      <c r="S39" s="420"/>
    </row>
    <row r="40" spans="1:39" s="498" customFormat="1" ht="9.75" customHeight="1" x14ac:dyDescent="0.2">
      <c r="A40" s="495"/>
      <c r="B40" s="496"/>
      <c r="C40" s="1645" t="s">
        <v>109</v>
      </c>
      <c r="D40" s="1645"/>
      <c r="E40" s="1048" t="s">
        <v>9</v>
      </c>
      <c r="F40" s="1048" t="s">
        <v>9</v>
      </c>
      <c r="G40" s="1048" t="s">
        <v>9</v>
      </c>
      <c r="H40" s="1048" t="s">
        <v>9</v>
      </c>
      <c r="I40" s="1048" t="s">
        <v>9</v>
      </c>
      <c r="J40" s="1048" t="s">
        <v>9</v>
      </c>
      <c r="K40" s="1048" t="s">
        <v>9</v>
      </c>
      <c r="L40" s="1048" t="s">
        <v>9</v>
      </c>
      <c r="M40" s="1048" t="s">
        <v>9</v>
      </c>
      <c r="N40" s="1048" t="s">
        <v>9</v>
      </c>
      <c r="O40" s="1048" t="s">
        <v>9</v>
      </c>
      <c r="P40" s="1048" t="s">
        <v>9</v>
      </c>
      <c r="Q40" s="1048" t="s">
        <v>9</v>
      </c>
      <c r="R40" s="535"/>
      <c r="S40" s="474"/>
      <c r="T40" s="1431"/>
      <c r="U40" s="1427"/>
      <c r="V40" s="1431"/>
      <c r="W40" s="1431"/>
      <c r="X40" s="1431"/>
      <c r="Y40" s="1431"/>
      <c r="Z40" s="1431"/>
      <c r="AA40" s="1431"/>
      <c r="AB40" s="1431"/>
      <c r="AC40" s="1431"/>
      <c r="AD40" s="1431"/>
      <c r="AE40" s="1431"/>
      <c r="AF40" s="1431"/>
      <c r="AG40" s="1431"/>
      <c r="AH40" s="1431"/>
      <c r="AI40" s="1431"/>
      <c r="AJ40" s="1431"/>
      <c r="AK40" s="1431"/>
      <c r="AL40" s="1431"/>
      <c r="AM40" s="1431"/>
    </row>
    <row r="41" spans="1:39" s="498" customFormat="1" ht="9.75" customHeight="1" x14ac:dyDescent="0.2">
      <c r="A41" s="495"/>
      <c r="B41" s="496"/>
      <c r="C41" s="1665" t="s">
        <v>108</v>
      </c>
      <c r="D41" s="1665"/>
      <c r="E41" s="1048" t="s">
        <v>9</v>
      </c>
      <c r="F41" s="1048">
        <v>78498</v>
      </c>
      <c r="G41" s="1048" t="s">
        <v>9</v>
      </c>
      <c r="H41" s="1048" t="s">
        <v>9</v>
      </c>
      <c r="I41" s="1048" t="s">
        <v>9</v>
      </c>
      <c r="J41" s="1048" t="s">
        <v>9</v>
      </c>
      <c r="K41" s="1048" t="s">
        <v>9</v>
      </c>
      <c r="L41" s="1048" t="s">
        <v>9</v>
      </c>
      <c r="M41" s="1048" t="s">
        <v>9</v>
      </c>
      <c r="N41" s="1048" t="s">
        <v>9</v>
      </c>
      <c r="O41" s="1048" t="s">
        <v>9</v>
      </c>
      <c r="P41" s="1048" t="s">
        <v>9</v>
      </c>
      <c r="Q41" s="1048" t="s">
        <v>9</v>
      </c>
      <c r="R41" s="535"/>
      <c r="S41" s="474"/>
      <c r="T41" s="1431"/>
      <c r="U41" s="1427"/>
      <c r="V41" s="1431"/>
      <c r="W41" s="1431"/>
      <c r="X41" s="1431"/>
      <c r="Y41" s="1431"/>
      <c r="Z41" s="1431"/>
      <c r="AA41" s="1431"/>
      <c r="AB41" s="1431"/>
      <c r="AC41" s="1431"/>
      <c r="AD41" s="1431"/>
      <c r="AE41" s="1431"/>
      <c r="AF41" s="1431"/>
      <c r="AG41" s="1431"/>
      <c r="AH41" s="1431"/>
      <c r="AI41" s="1431"/>
      <c r="AJ41" s="1431"/>
      <c r="AK41" s="1431"/>
      <c r="AL41" s="1431"/>
      <c r="AM41" s="1431"/>
    </row>
    <row r="42" spans="1:39" s="424" customFormat="1" ht="29.25" customHeight="1" x14ac:dyDescent="0.2">
      <c r="A42" s="422"/>
      <c r="B42" s="581"/>
      <c r="C42" s="1666" t="s">
        <v>489</v>
      </c>
      <c r="D42" s="1666"/>
      <c r="E42" s="1666"/>
      <c r="F42" s="1666"/>
      <c r="G42" s="1666"/>
      <c r="H42" s="1666"/>
      <c r="I42" s="1666"/>
      <c r="J42" s="1666"/>
      <c r="K42" s="1666"/>
      <c r="L42" s="1666"/>
      <c r="M42" s="1666"/>
      <c r="N42" s="1666"/>
      <c r="O42" s="1666"/>
      <c r="P42" s="1666"/>
      <c r="Q42" s="1666"/>
      <c r="R42" s="644"/>
      <c r="S42" s="423"/>
      <c r="T42" s="765"/>
      <c r="U42" s="1440"/>
      <c r="V42" s="765"/>
      <c r="W42" s="765"/>
      <c r="X42" s="765"/>
      <c r="Y42" s="765"/>
      <c r="Z42" s="765"/>
      <c r="AA42" s="765"/>
      <c r="AB42" s="765"/>
      <c r="AC42" s="765"/>
      <c r="AD42" s="765"/>
      <c r="AE42" s="765"/>
      <c r="AF42" s="765"/>
      <c r="AG42" s="765"/>
      <c r="AH42" s="765"/>
      <c r="AI42" s="765"/>
      <c r="AJ42" s="765"/>
      <c r="AK42" s="765"/>
      <c r="AL42" s="765"/>
      <c r="AM42" s="765"/>
    </row>
    <row r="43" spans="1:39" ht="13.5" customHeight="1" x14ac:dyDescent="0.2">
      <c r="A43" s="410"/>
      <c r="B43" s="478"/>
      <c r="C43" s="1653" t="s">
        <v>180</v>
      </c>
      <c r="D43" s="1654"/>
      <c r="E43" s="1654"/>
      <c r="F43" s="1654"/>
      <c r="G43" s="1654"/>
      <c r="H43" s="1654"/>
      <c r="I43" s="1654"/>
      <c r="J43" s="1654"/>
      <c r="K43" s="1654"/>
      <c r="L43" s="1654"/>
      <c r="M43" s="1654"/>
      <c r="N43" s="1654"/>
      <c r="O43" s="1654"/>
      <c r="P43" s="1654"/>
      <c r="Q43" s="1655"/>
      <c r="R43" s="420"/>
      <c r="S43" s="420"/>
    </row>
    <row r="44" spans="1:39" s="523" customFormat="1" ht="2.25" customHeight="1" x14ac:dyDescent="0.2">
      <c r="A44" s="520"/>
      <c r="B44" s="521"/>
      <c r="C44" s="522"/>
      <c r="D44" s="439"/>
      <c r="E44" s="903"/>
      <c r="F44" s="903"/>
      <c r="G44" s="903"/>
      <c r="H44" s="903"/>
      <c r="I44" s="903"/>
      <c r="J44" s="903"/>
      <c r="K44" s="903"/>
      <c r="L44" s="903"/>
      <c r="M44" s="903"/>
      <c r="N44" s="903"/>
      <c r="O44" s="903"/>
      <c r="P44" s="903"/>
      <c r="Q44" s="903"/>
      <c r="R44" s="456"/>
      <c r="S44" s="456"/>
      <c r="T44" s="1441"/>
      <c r="U44" s="1427"/>
      <c r="V44" s="1441"/>
      <c r="W44" s="1441"/>
      <c r="X44" s="1441"/>
      <c r="Y44" s="1441"/>
      <c r="Z44" s="1441"/>
      <c r="AA44" s="1441"/>
      <c r="AB44" s="1441"/>
      <c r="AC44" s="1441"/>
      <c r="AD44" s="1441"/>
      <c r="AE44" s="1441"/>
      <c r="AF44" s="1441"/>
      <c r="AG44" s="1441"/>
      <c r="AH44" s="1441"/>
      <c r="AI44" s="1441"/>
      <c r="AJ44" s="1441"/>
      <c r="AK44" s="1441"/>
      <c r="AL44" s="1441"/>
      <c r="AM44" s="1441"/>
    </row>
    <row r="45" spans="1:39" ht="12.75" customHeight="1" x14ac:dyDescent="0.2">
      <c r="A45" s="410"/>
      <c r="B45" s="478"/>
      <c r="C45" s="425"/>
      <c r="D45" s="425"/>
      <c r="E45" s="833">
        <v>2003</v>
      </c>
      <c r="F45" s="995">
        <v>2004</v>
      </c>
      <c r="G45" s="995">
        <v>2005</v>
      </c>
      <c r="H45" s="833">
        <v>2006</v>
      </c>
      <c r="I45" s="995">
        <v>2007</v>
      </c>
      <c r="J45" s="995">
        <v>2008</v>
      </c>
      <c r="K45" s="833">
        <v>2009</v>
      </c>
      <c r="L45" s="995">
        <v>2010</v>
      </c>
      <c r="M45" s="995">
        <v>2011</v>
      </c>
      <c r="N45" s="833">
        <v>2012</v>
      </c>
      <c r="O45" s="995">
        <v>2013</v>
      </c>
      <c r="P45" s="995">
        <v>2014</v>
      </c>
      <c r="Q45" s="833">
        <v>2015</v>
      </c>
      <c r="R45" s="535"/>
      <c r="S45" s="420"/>
      <c r="T45" s="1433"/>
      <c r="U45" s="1442"/>
      <c r="V45" s="1433"/>
      <c r="W45" s="1433"/>
    </row>
    <row r="46" spans="1:39" s="1000" customFormat="1" ht="11.25" customHeight="1" x14ac:dyDescent="0.2">
      <c r="A46" s="996"/>
      <c r="B46" s="997"/>
      <c r="C46" s="1648" t="s">
        <v>68</v>
      </c>
      <c r="D46" s="1648"/>
      <c r="E46" s="1001">
        <v>521</v>
      </c>
      <c r="F46" s="1001">
        <v>208</v>
      </c>
      <c r="G46" s="1001">
        <v>334</v>
      </c>
      <c r="H46" s="1001">
        <v>396</v>
      </c>
      <c r="I46" s="1001">
        <v>343</v>
      </c>
      <c r="J46" s="1001">
        <v>441</v>
      </c>
      <c r="K46" s="1001">
        <v>361</v>
      </c>
      <c r="L46" s="1001">
        <v>352</v>
      </c>
      <c r="M46" s="1001">
        <v>200</v>
      </c>
      <c r="N46" s="1001">
        <v>107</v>
      </c>
      <c r="O46" s="1001">
        <v>106</v>
      </c>
      <c r="P46" s="1001">
        <v>174</v>
      </c>
      <c r="Q46" s="1001">
        <v>182</v>
      </c>
      <c r="R46" s="998"/>
      <c r="S46" s="999"/>
      <c r="T46" s="1433"/>
      <c r="U46" s="1443"/>
      <c r="V46" s="1433"/>
      <c r="W46" s="1433"/>
      <c r="X46" s="1444"/>
      <c r="Y46" s="1444"/>
      <c r="Z46" s="1444"/>
      <c r="AA46" s="1444"/>
      <c r="AB46" s="1444"/>
      <c r="AC46" s="1444"/>
      <c r="AD46" s="1444"/>
      <c r="AE46" s="1444"/>
      <c r="AF46" s="1444"/>
      <c r="AG46" s="1444"/>
      <c r="AH46" s="1444"/>
      <c r="AI46" s="1444"/>
      <c r="AJ46" s="1444"/>
      <c r="AK46" s="1444"/>
      <c r="AL46" s="1444"/>
      <c r="AM46" s="1444"/>
    </row>
    <row r="47" spans="1:39" s="1000" customFormat="1" ht="11.25" customHeight="1" x14ac:dyDescent="0.2">
      <c r="A47" s="996"/>
      <c r="B47" s="997"/>
      <c r="C47" s="1673" t="s">
        <v>416</v>
      </c>
      <c r="D47" s="1648"/>
      <c r="E47" s="1001">
        <v>370</v>
      </c>
      <c r="F47" s="1001">
        <v>167</v>
      </c>
      <c r="G47" s="1001">
        <v>277</v>
      </c>
      <c r="H47" s="1001">
        <v>258</v>
      </c>
      <c r="I47" s="1001">
        <v>268</v>
      </c>
      <c r="J47" s="1001">
        <v>304</v>
      </c>
      <c r="K47" s="1001">
        <v>259</v>
      </c>
      <c r="L47" s="1001">
        <v>234</v>
      </c>
      <c r="M47" s="1001">
        <v>183</v>
      </c>
      <c r="N47" s="1001">
        <v>94</v>
      </c>
      <c r="O47" s="1001">
        <v>97</v>
      </c>
      <c r="P47" s="1001">
        <v>161</v>
      </c>
      <c r="Q47" s="1001">
        <v>145</v>
      </c>
      <c r="R47" s="998"/>
      <c r="S47" s="999"/>
      <c r="T47" s="1433"/>
      <c r="U47" s="1442"/>
      <c r="V47" s="1433"/>
      <c r="W47" s="1433"/>
      <c r="X47" s="1444"/>
      <c r="Y47" s="1444"/>
      <c r="Z47" s="1444"/>
      <c r="AA47" s="1444"/>
      <c r="AB47" s="1444"/>
      <c r="AC47" s="1444"/>
      <c r="AD47" s="1444"/>
      <c r="AE47" s="1444"/>
      <c r="AF47" s="1444"/>
      <c r="AG47" s="1444"/>
      <c r="AH47" s="1444"/>
      <c r="AI47" s="1444"/>
      <c r="AJ47" s="1444"/>
      <c r="AK47" s="1444"/>
      <c r="AL47" s="1444"/>
      <c r="AM47" s="1444"/>
    </row>
    <row r="48" spans="1:39" s="498" customFormat="1" ht="10.5" customHeight="1" x14ac:dyDescent="0.2">
      <c r="A48" s="495"/>
      <c r="B48" s="496"/>
      <c r="C48" s="993"/>
      <c r="D48" s="585" t="s">
        <v>246</v>
      </c>
      <c r="E48" s="1048">
        <v>232</v>
      </c>
      <c r="F48" s="1048">
        <v>100</v>
      </c>
      <c r="G48" s="1048">
        <v>151</v>
      </c>
      <c r="H48" s="1048">
        <v>153</v>
      </c>
      <c r="I48" s="1048">
        <v>160</v>
      </c>
      <c r="J48" s="1048">
        <v>172</v>
      </c>
      <c r="K48" s="1048">
        <v>142</v>
      </c>
      <c r="L48" s="1048">
        <v>141</v>
      </c>
      <c r="M48" s="1048">
        <v>93</v>
      </c>
      <c r="N48" s="1048">
        <v>36</v>
      </c>
      <c r="O48" s="1048">
        <v>27</v>
      </c>
      <c r="P48" s="1048">
        <v>49</v>
      </c>
      <c r="Q48" s="1048">
        <v>65</v>
      </c>
      <c r="R48" s="535"/>
      <c r="S48" s="474"/>
      <c r="T48" s="1433"/>
      <c r="U48" s="1442"/>
      <c r="V48" s="1433"/>
      <c r="W48" s="1433"/>
      <c r="X48" s="1431"/>
      <c r="Y48" s="1431"/>
      <c r="Z48" s="1431"/>
      <c r="AA48" s="1431"/>
      <c r="AB48" s="1431"/>
      <c r="AC48" s="1431"/>
      <c r="AD48" s="1431"/>
      <c r="AE48" s="1431"/>
      <c r="AF48" s="1431"/>
      <c r="AG48" s="1431"/>
      <c r="AH48" s="1431"/>
      <c r="AI48" s="1431"/>
      <c r="AJ48" s="1431"/>
      <c r="AK48" s="1431"/>
      <c r="AL48" s="1431"/>
      <c r="AM48" s="1431"/>
    </row>
    <row r="49" spans="1:39" s="498" customFormat="1" ht="10.5" customHeight="1" x14ac:dyDescent="0.2">
      <c r="A49" s="495"/>
      <c r="B49" s="496"/>
      <c r="C49" s="993"/>
      <c r="D49" s="585" t="s">
        <v>247</v>
      </c>
      <c r="E49" s="1048">
        <v>30</v>
      </c>
      <c r="F49" s="1048">
        <v>15</v>
      </c>
      <c r="G49" s="1048">
        <v>28</v>
      </c>
      <c r="H49" s="1048">
        <v>26</v>
      </c>
      <c r="I49" s="1048">
        <v>27</v>
      </c>
      <c r="J49" s="1048">
        <v>27</v>
      </c>
      <c r="K49" s="1048">
        <v>22</v>
      </c>
      <c r="L49" s="1048">
        <v>25</v>
      </c>
      <c r="M49" s="1048">
        <v>22</v>
      </c>
      <c r="N49" s="1048">
        <v>9</v>
      </c>
      <c r="O49" s="1048">
        <v>18</v>
      </c>
      <c r="P49" s="1048">
        <v>23</v>
      </c>
      <c r="Q49" s="1048">
        <v>20</v>
      </c>
      <c r="R49" s="535"/>
      <c r="S49" s="474"/>
      <c r="T49" s="1433"/>
      <c r="U49" s="1442"/>
      <c r="V49" s="1433"/>
      <c r="W49" s="1433"/>
      <c r="X49" s="1431"/>
      <c r="Y49" s="1431"/>
      <c r="Z49" s="1431"/>
      <c r="AA49" s="1431"/>
      <c r="AB49" s="1431"/>
      <c r="AC49" s="1431"/>
      <c r="AD49" s="1431"/>
      <c r="AE49" s="1431"/>
      <c r="AF49" s="1431"/>
      <c r="AG49" s="1431"/>
      <c r="AH49" s="1431"/>
      <c r="AI49" s="1431"/>
      <c r="AJ49" s="1431"/>
      <c r="AK49" s="1431"/>
      <c r="AL49" s="1431"/>
      <c r="AM49" s="1431"/>
    </row>
    <row r="50" spans="1:39" s="498" customFormat="1" ht="10.5" customHeight="1" x14ac:dyDescent="0.2">
      <c r="A50" s="495"/>
      <c r="B50" s="496"/>
      <c r="C50" s="993"/>
      <c r="D50" s="585" t="s">
        <v>248</v>
      </c>
      <c r="E50" s="1048">
        <v>80</v>
      </c>
      <c r="F50" s="1048">
        <v>46</v>
      </c>
      <c r="G50" s="1048">
        <v>73</v>
      </c>
      <c r="H50" s="1048">
        <v>65</v>
      </c>
      <c r="I50" s="1048">
        <v>64</v>
      </c>
      <c r="J50" s="1048">
        <v>97</v>
      </c>
      <c r="K50" s="1048">
        <v>87</v>
      </c>
      <c r="L50" s="1048">
        <v>64</v>
      </c>
      <c r="M50" s="1048">
        <v>55</v>
      </c>
      <c r="N50" s="1048">
        <v>40</v>
      </c>
      <c r="O50" s="1048">
        <v>49</v>
      </c>
      <c r="P50" s="1048">
        <v>80</v>
      </c>
      <c r="Q50" s="1048">
        <v>53</v>
      </c>
      <c r="R50" s="535"/>
      <c r="S50" s="474"/>
      <c r="T50" s="1433"/>
      <c r="U50" s="1442"/>
      <c r="V50" s="1433"/>
      <c r="W50" s="1433"/>
      <c r="X50" s="1431"/>
      <c r="Y50" s="1431"/>
      <c r="Z50" s="1431"/>
      <c r="AA50" s="1431"/>
      <c r="AB50" s="1431"/>
      <c r="AC50" s="1431"/>
      <c r="AD50" s="1431"/>
      <c r="AE50" s="1431"/>
      <c r="AF50" s="1431"/>
      <c r="AG50" s="1431"/>
      <c r="AH50" s="1431"/>
      <c r="AI50" s="1431"/>
      <c r="AJ50" s="1431"/>
      <c r="AK50" s="1431"/>
      <c r="AL50" s="1431"/>
      <c r="AM50" s="1431"/>
    </row>
    <row r="51" spans="1:39" s="498" customFormat="1" ht="10.5" customHeight="1" x14ac:dyDescent="0.2">
      <c r="A51" s="495"/>
      <c r="B51" s="496"/>
      <c r="C51" s="993"/>
      <c r="D51" s="585" t="s">
        <v>250</v>
      </c>
      <c r="E51" s="1048" t="s">
        <v>415</v>
      </c>
      <c r="F51" s="1048" t="s">
        <v>415</v>
      </c>
      <c r="G51" s="1048">
        <v>1</v>
      </c>
      <c r="H51" s="1048" t="s">
        <v>9</v>
      </c>
      <c r="I51" s="1048" t="s">
        <v>9</v>
      </c>
      <c r="J51" s="1048" t="s">
        <v>9</v>
      </c>
      <c r="K51" s="1048">
        <v>1</v>
      </c>
      <c r="L51" s="1048" t="s">
        <v>9</v>
      </c>
      <c r="M51" s="1048">
        <v>1</v>
      </c>
      <c r="N51" s="1048">
        <v>1</v>
      </c>
      <c r="O51" s="1048" t="s">
        <v>9</v>
      </c>
      <c r="P51" s="1048" t="s">
        <v>9</v>
      </c>
      <c r="Q51" s="1048" t="s">
        <v>9</v>
      </c>
      <c r="R51" s="535"/>
      <c r="S51" s="474"/>
      <c r="T51" s="1433"/>
      <c r="U51" s="1442"/>
      <c r="V51" s="1433"/>
      <c r="W51" s="1433"/>
      <c r="X51" s="1431"/>
      <c r="Y51" s="1431"/>
      <c r="Z51" s="1431"/>
      <c r="AA51" s="1431"/>
      <c r="AB51" s="1431"/>
      <c r="AC51" s="1431"/>
      <c r="AD51" s="1431"/>
      <c r="AE51" s="1431"/>
      <c r="AF51" s="1431"/>
      <c r="AG51" s="1431"/>
      <c r="AH51" s="1431"/>
      <c r="AI51" s="1431"/>
      <c r="AJ51" s="1431"/>
      <c r="AK51" s="1431"/>
      <c r="AL51" s="1431"/>
      <c r="AM51" s="1431"/>
    </row>
    <row r="52" spans="1:39" s="498" customFormat="1" ht="10.5" customHeight="1" x14ac:dyDescent="0.2">
      <c r="A52" s="495"/>
      <c r="B52" s="496"/>
      <c r="C52" s="993"/>
      <c r="D52" s="585" t="s">
        <v>249</v>
      </c>
      <c r="E52" s="1049">
        <v>28</v>
      </c>
      <c r="F52" s="1049">
        <v>6</v>
      </c>
      <c r="G52" s="1049">
        <v>24</v>
      </c>
      <c r="H52" s="1049">
        <v>14</v>
      </c>
      <c r="I52" s="1049">
        <v>17</v>
      </c>
      <c r="J52" s="1049">
        <v>8</v>
      </c>
      <c r="K52" s="1049">
        <v>7</v>
      </c>
      <c r="L52" s="1049">
        <v>4</v>
      </c>
      <c r="M52" s="1049">
        <v>12</v>
      </c>
      <c r="N52" s="1049">
        <v>8</v>
      </c>
      <c r="O52" s="1049">
        <v>3</v>
      </c>
      <c r="P52" s="1049">
        <v>9</v>
      </c>
      <c r="Q52" s="1049">
        <v>7</v>
      </c>
      <c r="R52" s="535"/>
      <c r="S52" s="474"/>
      <c r="T52" s="1433"/>
      <c r="U52" s="1442"/>
      <c r="V52" s="1433"/>
      <c r="W52" s="1433"/>
      <c r="X52" s="1431"/>
      <c r="Y52" s="1431"/>
      <c r="Z52" s="1431"/>
      <c r="AA52" s="1431"/>
      <c r="AB52" s="1431"/>
      <c r="AC52" s="1431"/>
      <c r="AD52" s="1431"/>
      <c r="AE52" s="1431"/>
      <c r="AF52" s="1431"/>
      <c r="AG52" s="1431"/>
      <c r="AH52" s="1431"/>
      <c r="AI52" s="1431"/>
      <c r="AJ52" s="1431"/>
      <c r="AK52" s="1431"/>
      <c r="AL52" s="1431"/>
      <c r="AM52" s="1431"/>
    </row>
    <row r="53" spans="1:39" s="1000" customFormat="1" ht="11.25" customHeight="1" x14ac:dyDescent="0.2">
      <c r="A53" s="996"/>
      <c r="B53" s="997"/>
      <c r="C53" s="1648" t="s">
        <v>417</v>
      </c>
      <c r="D53" s="1648"/>
      <c r="E53" s="1001">
        <v>151</v>
      </c>
      <c r="F53" s="1001">
        <v>41</v>
      </c>
      <c r="G53" s="1001">
        <v>57</v>
      </c>
      <c r="H53" s="1001">
        <v>138</v>
      </c>
      <c r="I53" s="1001">
        <v>75</v>
      </c>
      <c r="J53" s="1001">
        <v>137</v>
      </c>
      <c r="K53" s="1001">
        <v>102</v>
      </c>
      <c r="L53" s="1001">
        <v>118</v>
      </c>
      <c r="M53" s="1001">
        <v>17</v>
      </c>
      <c r="N53" s="1001">
        <v>13</v>
      </c>
      <c r="O53" s="1001">
        <v>9</v>
      </c>
      <c r="P53" s="1001">
        <v>13</v>
      </c>
      <c r="Q53" s="1001">
        <v>37</v>
      </c>
      <c r="R53" s="998"/>
      <c r="S53" s="999"/>
      <c r="T53" s="1433"/>
      <c r="U53" s="1442"/>
      <c r="V53" s="1433"/>
      <c r="W53" s="1433"/>
      <c r="X53" s="1444"/>
      <c r="Y53" s="1444"/>
      <c r="Z53" s="1444"/>
      <c r="AA53" s="1444"/>
      <c r="AB53" s="1444"/>
      <c r="AC53" s="1444"/>
      <c r="AD53" s="1444"/>
      <c r="AE53" s="1444"/>
      <c r="AF53" s="1444"/>
      <c r="AG53" s="1444"/>
      <c r="AH53" s="1444"/>
      <c r="AI53" s="1444"/>
      <c r="AJ53" s="1444"/>
      <c r="AK53" s="1444"/>
      <c r="AL53" s="1444"/>
      <c r="AM53" s="1444"/>
    </row>
    <row r="54" spans="1:39" s="498" customFormat="1" ht="10.5" customHeight="1" x14ac:dyDescent="0.2">
      <c r="A54" s="495"/>
      <c r="B54" s="496"/>
      <c r="C54" s="993"/>
      <c r="D54" s="585" t="s">
        <v>251</v>
      </c>
      <c r="E54" s="1049" t="s">
        <v>9</v>
      </c>
      <c r="F54" s="1049">
        <v>1</v>
      </c>
      <c r="G54" s="1049">
        <v>1</v>
      </c>
      <c r="H54" s="1049">
        <v>1</v>
      </c>
      <c r="I54" s="1049">
        <v>1</v>
      </c>
      <c r="J54" s="1049" t="s">
        <v>9</v>
      </c>
      <c r="K54" s="1049">
        <v>1</v>
      </c>
      <c r="L54" s="1049">
        <v>2</v>
      </c>
      <c r="M54" s="1049" t="s">
        <v>9</v>
      </c>
      <c r="N54" s="1049">
        <v>1</v>
      </c>
      <c r="O54" s="1049" t="s">
        <v>9</v>
      </c>
      <c r="P54" s="1049" t="s">
        <v>9</v>
      </c>
      <c r="Q54" s="1049">
        <v>1</v>
      </c>
      <c r="R54" s="535"/>
      <c r="S54" s="474"/>
      <c r="T54" s="1433"/>
      <c r="U54" s="1442"/>
      <c r="V54" s="1433"/>
      <c r="W54" s="1433"/>
      <c r="X54" s="1431"/>
      <c r="Y54" s="1431"/>
      <c r="Z54" s="1431"/>
      <c r="AA54" s="1431"/>
      <c r="AB54" s="1431"/>
      <c r="AC54" s="1431"/>
      <c r="AD54" s="1431"/>
      <c r="AE54" s="1431"/>
      <c r="AF54" s="1431"/>
      <c r="AG54" s="1431"/>
      <c r="AH54" s="1431"/>
      <c r="AI54" s="1431"/>
      <c r="AJ54" s="1431"/>
      <c r="AK54" s="1431"/>
      <c r="AL54" s="1431"/>
      <c r="AM54" s="1431"/>
    </row>
    <row r="55" spans="1:39" s="498" customFormat="1" ht="10.5" customHeight="1" x14ac:dyDescent="0.2">
      <c r="A55" s="495"/>
      <c r="B55" s="496"/>
      <c r="C55" s="993"/>
      <c r="D55" s="585" t="s">
        <v>252</v>
      </c>
      <c r="E55" s="1049">
        <v>151</v>
      </c>
      <c r="F55" s="1049">
        <v>40</v>
      </c>
      <c r="G55" s="1049">
        <v>56</v>
      </c>
      <c r="H55" s="1049">
        <v>137</v>
      </c>
      <c r="I55" s="1049">
        <v>74</v>
      </c>
      <c r="J55" s="1049">
        <v>137</v>
      </c>
      <c r="K55" s="1049">
        <v>101</v>
      </c>
      <c r="L55" s="1049">
        <v>116</v>
      </c>
      <c r="M55" s="1049">
        <v>17</v>
      </c>
      <c r="N55" s="1049">
        <v>12</v>
      </c>
      <c r="O55" s="1049">
        <v>9</v>
      </c>
      <c r="P55" s="1049">
        <v>13</v>
      </c>
      <c r="Q55" s="1049">
        <v>36</v>
      </c>
      <c r="R55" s="535"/>
      <c r="S55" s="474"/>
      <c r="T55" s="1433"/>
      <c r="U55" s="1442"/>
      <c r="V55" s="1433"/>
      <c r="W55" s="1433"/>
      <c r="X55" s="1431"/>
      <c r="Y55" s="1431"/>
      <c r="Z55" s="1431"/>
      <c r="AA55" s="1431"/>
      <c r="AB55" s="1431"/>
      <c r="AC55" s="1431"/>
      <c r="AD55" s="1431"/>
      <c r="AE55" s="1431"/>
      <c r="AF55" s="1431"/>
      <c r="AG55" s="1431"/>
      <c r="AH55" s="1431"/>
      <c r="AI55" s="1431"/>
      <c r="AJ55" s="1431"/>
      <c r="AK55" s="1431"/>
      <c r="AL55" s="1431"/>
      <c r="AM55" s="1431"/>
    </row>
    <row r="56" spans="1:39" s="803" customFormat="1" ht="13.5" customHeight="1" x14ac:dyDescent="0.2">
      <c r="A56" s="799"/>
      <c r="B56" s="780"/>
      <c r="C56" s="509" t="s">
        <v>441</v>
      </c>
      <c r="D56" s="800"/>
      <c r="E56" s="480"/>
      <c r="F56" s="480"/>
      <c r="G56" s="510"/>
      <c r="H56" s="510"/>
      <c r="I56" s="801"/>
      <c r="J56" s="480"/>
      <c r="K56" s="480"/>
      <c r="L56" s="480"/>
      <c r="M56" s="480"/>
      <c r="N56" s="480"/>
      <c r="O56" s="480"/>
      <c r="P56" s="480" t="s">
        <v>105</v>
      </c>
      <c r="Q56" s="480"/>
      <c r="R56" s="802"/>
      <c r="S56" s="510"/>
      <c r="T56" s="1433"/>
      <c r="U56" s="1442"/>
      <c r="V56" s="1433"/>
      <c r="W56" s="1433"/>
      <c r="X56" s="1445"/>
      <c r="Y56" s="1445"/>
      <c r="Z56" s="1445"/>
      <c r="AA56" s="1445"/>
      <c r="AB56" s="1445"/>
      <c r="AC56" s="1445"/>
      <c r="AD56" s="1445"/>
      <c r="AE56" s="1445"/>
      <c r="AF56" s="1445"/>
      <c r="AG56" s="1445"/>
      <c r="AH56" s="1445"/>
      <c r="AI56" s="1445"/>
      <c r="AJ56" s="1445"/>
      <c r="AK56" s="1445"/>
      <c r="AL56" s="1445"/>
      <c r="AM56" s="1445"/>
    </row>
    <row r="57" spans="1:39" s="466" customFormat="1" ht="14.25" customHeight="1" thickBot="1" x14ac:dyDescent="0.25">
      <c r="A57" s="500"/>
      <c r="B57" s="511"/>
      <c r="C57" s="990"/>
      <c r="D57" s="512"/>
      <c r="E57" s="514"/>
      <c r="F57" s="514"/>
      <c r="G57" s="514"/>
      <c r="H57" s="514"/>
      <c r="I57" s="514"/>
      <c r="J57" s="514"/>
      <c r="K57" s="514"/>
      <c r="L57" s="514"/>
      <c r="M57" s="514"/>
      <c r="N57" s="514"/>
      <c r="O57" s="514"/>
      <c r="P57" s="514"/>
      <c r="Q57" s="481" t="s">
        <v>73</v>
      </c>
      <c r="R57" s="515"/>
      <c r="S57" s="516"/>
      <c r="T57" s="1433"/>
      <c r="U57" s="1442"/>
      <c r="V57" s="1433"/>
      <c r="W57" s="1433"/>
      <c r="X57" s="1446"/>
      <c r="Y57" s="1446"/>
      <c r="Z57" s="1446"/>
      <c r="AA57" s="1446"/>
      <c r="AB57" s="1446"/>
      <c r="AC57" s="1446"/>
      <c r="AD57" s="1446"/>
      <c r="AE57" s="1446"/>
      <c r="AF57" s="1446"/>
      <c r="AG57" s="1446"/>
      <c r="AH57" s="1446"/>
      <c r="AI57" s="1446"/>
      <c r="AJ57" s="1446"/>
      <c r="AK57" s="1446"/>
      <c r="AL57" s="1446"/>
      <c r="AM57" s="1446"/>
    </row>
    <row r="58" spans="1:39" ht="13.5" customHeight="1" thickBot="1" x14ac:dyDescent="0.25">
      <c r="A58" s="410"/>
      <c r="B58" s="511"/>
      <c r="C58" s="1670" t="s">
        <v>302</v>
      </c>
      <c r="D58" s="1671"/>
      <c r="E58" s="1671"/>
      <c r="F58" s="1671"/>
      <c r="G58" s="1671"/>
      <c r="H58" s="1671"/>
      <c r="I58" s="1671"/>
      <c r="J58" s="1671"/>
      <c r="K58" s="1671"/>
      <c r="L58" s="1671"/>
      <c r="M58" s="1671"/>
      <c r="N58" s="1671"/>
      <c r="O58" s="1671"/>
      <c r="P58" s="1671"/>
      <c r="Q58" s="1672"/>
      <c r="R58" s="481"/>
      <c r="S58" s="468"/>
      <c r="T58" s="1433"/>
      <c r="U58" s="1442"/>
      <c r="V58" s="1433"/>
      <c r="W58" s="1433"/>
    </row>
    <row r="59" spans="1:39" ht="3.75" customHeight="1" x14ac:dyDescent="0.2">
      <c r="A59" s="410"/>
      <c r="B59" s="511"/>
      <c r="C59" s="1667" t="s">
        <v>69</v>
      </c>
      <c r="D59" s="1667"/>
      <c r="F59" s="1010"/>
      <c r="G59" s="1010"/>
      <c r="H59" s="1010"/>
      <c r="I59" s="1010"/>
      <c r="J59" s="1010"/>
      <c r="K59" s="1010"/>
      <c r="L59" s="1010"/>
      <c r="M59" s="518"/>
      <c r="N59" s="518"/>
      <c r="O59" s="518"/>
      <c r="P59" s="518"/>
      <c r="Q59" s="518"/>
      <c r="R59" s="515"/>
      <c r="S59" s="468"/>
      <c r="T59" s="1433"/>
      <c r="U59" s="1442"/>
      <c r="V59" s="1433"/>
      <c r="W59" s="1433"/>
    </row>
    <row r="60" spans="1:39" ht="11.25" customHeight="1" x14ac:dyDescent="0.2">
      <c r="A60" s="410"/>
      <c r="B60" s="478"/>
      <c r="C60" s="1668"/>
      <c r="D60" s="1668"/>
      <c r="E60" s="1663">
        <v>2015</v>
      </c>
      <c r="F60" s="1663"/>
      <c r="G60" s="1663"/>
      <c r="H60" s="1664">
        <v>2016</v>
      </c>
      <c r="I60" s="1586"/>
      <c r="J60" s="1586"/>
      <c r="K60" s="1586"/>
      <c r="L60" s="1586"/>
      <c r="M60" s="1586"/>
      <c r="N60" s="1586"/>
      <c r="O60" s="1586"/>
      <c r="P60" s="1586"/>
      <c r="Q60" s="1586"/>
      <c r="R60" s="468"/>
      <c r="S60" s="468"/>
      <c r="T60" s="1433"/>
      <c r="U60" s="1442"/>
      <c r="V60" s="1433"/>
      <c r="W60" s="1433"/>
    </row>
    <row r="61" spans="1:39" ht="12.75" customHeight="1" x14ac:dyDescent="0.2">
      <c r="A61" s="410"/>
      <c r="B61" s="478"/>
      <c r="C61" s="425"/>
      <c r="D61" s="425"/>
      <c r="E61" s="833" t="s">
        <v>96</v>
      </c>
      <c r="F61" s="833" t="s">
        <v>95</v>
      </c>
      <c r="G61" s="833" t="s">
        <v>94</v>
      </c>
      <c r="H61" s="1069" t="s">
        <v>93</v>
      </c>
      <c r="I61" s="1069" t="s">
        <v>104</v>
      </c>
      <c r="J61" s="1069" t="s">
        <v>103</v>
      </c>
      <c r="K61" s="1069" t="s">
        <v>102</v>
      </c>
      <c r="L61" s="1069" t="s">
        <v>101</v>
      </c>
      <c r="M61" s="1069" t="s">
        <v>100</v>
      </c>
      <c r="N61" s="1069" t="s">
        <v>99</v>
      </c>
      <c r="O61" s="1069" t="s">
        <v>98</v>
      </c>
      <c r="P61" s="1069" t="s">
        <v>97</v>
      </c>
      <c r="Q61" s="1069" t="s">
        <v>96</v>
      </c>
      <c r="R61" s="515"/>
      <c r="S61" s="468"/>
      <c r="T61" s="1433"/>
      <c r="U61" s="1442"/>
      <c r="V61" s="1433"/>
      <c r="W61" s="1433"/>
    </row>
    <row r="62" spans="1:39" ht="10.5" customHeight="1" x14ac:dyDescent="0.2">
      <c r="A62" s="410"/>
      <c r="B62" s="511"/>
      <c r="C62" s="1669" t="s">
        <v>92</v>
      </c>
      <c r="D62" s="1669"/>
      <c r="E62" s="1068"/>
      <c r="F62" s="1068"/>
      <c r="G62" s="1050"/>
      <c r="H62" s="1050"/>
      <c r="I62" s="1050"/>
      <c r="J62" s="1050"/>
      <c r="K62" s="1050"/>
      <c r="L62" s="1050"/>
      <c r="M62" s="1050"/>
      <c r="N62" s="1050"/>
      <c r="O62" s="1050"/>
      <c r="P62" s="1050"/>
      <c r="Q62" s="1050"/>
      <c r="R62" s="515"/>
      <c r="S62" s="468"/>
      <c r="T62" s="1433"/>
      <c r="U62" s="1442"/>
      <c r="V62" s="1433"/>
      <c r="W62" s="1433"/>
    </row>
    <row r="63" spans="1:39" s="523" customFormat="1" ht="9.75" customHeight="1" x14ac:dyDescent="0.2">
      <c r="A63" s="520"/>
      <c r="B63" s="521"/>
      <c r="C63" s="522" t="s">
        <v>91</v>
      </c>
      <c r="D63" s="439"/>
      <c r="E63" s="1051">
        <v>0.09</v>
      </c>
      <c r="F63" s="1051">
        <v>-0.2</v>
      </c>
      <c r="G63" s="1051">
        <v>-0.26</v>
      </c>
      <c r="H63" s="1051">
        <v>-1.04</v>
      </c>
      <c r="I63" s="1051">
        <v>-0.45</v>
      </c>
      <c r="J63" s="1051">
        <v>1.94</v>
      </c>
      <c r="K63" s="1051">
        <v>0.35</v>
      </c>
      <c r="L63" s="1051">
        <v>0.28000000000000003</v>
      </c>
      <c r="M63" s="1051">
        <v>0.13</v>
      </c>
      <c r="N63" s="1051">
        <v>-0.66</v>
      </c>
      <c r="O63" s="1051">
        <v>-0.22</v>
      </c>
      <c r="P63" s="1051">
        <v>0.69</v>
      </c>
      <c r="Q63" s="1051">
        <v>0.34</v>
      </c>
      <c r="R63" s="456"/>
      <c r="S63" s="456"/>
      <c r="T63" s="1433"/>
      <c r="U63" s="1442"/>
      <c r="V63" s="1433"/>
      <c r="W63" s="1433"/>
      <c r="X63" s="1441"/>
      <c r="Y63" s="1441"/>
      <c r="Z63" s="1441"/>
      <c r="AA63" s="1441"/>
      <c r="AB63" s="1441"/>
      <c r="AC63" s="1441"/>
      <c r="AD63" s="1441"/>
      <c r="AE63" s="1441"/>
      <c r="AF63" s="1441"/>
      <c r="AG63" s="1441"/>
      <c r="AH63" s="1441"/>
      <c r="AI63" s="1441"/>
      <c r="AJ63" s="1441"/>
      <c r="AK63" s="1441"/>
      <c r="AL63" s="1441"/>
      <c r="AM63" s="1441"/>
    </row>
    <row r="64" spans="1:39" s="523" customFormat="1" ht="9.75" customHeight="1" x14ac:dyDescent="0.2">
      <c r="A64" s="520"/>
      <c r="B64" s="521"/>
      <c r="C64" s="522" t="s">
        <v>90</v>
      </c>
      <c r="D64" s="439"/>
      <c r="E64" s="1051">
        <v>0.63</v>
      </c>
      <c r="F64" s="1051">
        <v>0.64</v>
      </c>
      <c r="G64" s="1051">
        <v>0.4</v>
      </c>
      <c r="H64" s="1051">
        <v>0.78</v>
      </c>
      <c r="I64" s="1051">
        <v>0.4</v>
      </c>
      <c r="J64" s="1051">
        <v>0.45</v>
      </c>
      <c r="K64" s="1051">
        <v>0.48</v>
      </c>
      <c r="L64" s="1051">
        <v>0.33</v>
      </c>
      <c r="M64" s="1051">
        <v>0.55000000000000004</v>
      </c>
      <c r="N64" s="1051">
        <v>0.61</v>
      </c>
      <c r="O64" s="1051">
        <v>0.72</v>
      </c>
      <c r="P64" s="1051">
        <v>0.63</v>
      </c>
      <c r="Q64" s="1051">
        <v>0.88</v>
      </c>
      <c r="R64" s="456"/>
      <c r="S64" s="456"/>
      <c r="T64" s="1433"/>
      <c r="U64" s="1442"/>
      <c r="V64" s="1433"/>
      <c r="W64" s="1433"/>
      <c r="X64" s="1441"/>
      <c r="Y64" s="1441"/>
      <c r="Z64" s="1441"/>
      <c r="AA64" s="1441"/>
      <c r="AB64" s="1441"/>
      <c r="AC64" s="1441"/>
      <c r="AD64" s="1441"/>
      <c r="AE64" s="1441"/>
      <c r="AF64" s="1441"/>
      <c r="AG64" s="1441"/>
      <c r="AH64" s="1441"/>
      <c r="AI64" s="1441"/>
      <c r="AJ64" s="1441"/>
      <c r="AK64" s="1441"/>
      <c r="AL64" s="1441"/>
      <c r="AM64" s="1441"/>
    </row>
    <row r="65" spans="1:39" s="523" customFormat="1" ht="11.25" customHeight="1" x14ac:dyDescent="0.2">
      <c r="A65" s="520"/>
      <c r="B65" s="521"/>
      <c r="C65" s="522" t="s">
        <v>260</v>
      </c>
      <c r="D65" s="439"/>
      <c r="E65" s="1051">
        <v>0.37</v>
      </c>
      <c r="F65" s="1051">
        <v>0.42</v>
      </c>
      <c r="G65" s="1051">
        <v>0.49</v>
      </c>
      <c r="H65" s="1051">
        <v>0.59</v>
      </c>
      <c r="I65" s="1051">
        <v>0.64</v>
      </c>
      <c r="J65" s="1051">
        <v>0.65</v>
      </c>
      <c r="K65" s="1051">
        <v>0.65</v>
      </c>
      <c r="L65" s="1051">
        <v>0.6</v>
      </c>
      <c r="M65" s="1051">
        <v>0.57999999999999996</v>
      </c>
      <c r="N65" s="1051">
        <v>0.56999999999999995</v>
      </c>
      <c r="O65" s="1051">
        <v>0.56999999999999995</v>
      </c>
      <c r="P65" s="1051">
        <v>0.55000000000000004</v>
      </c>
      <c r="Q65" s="1051">
        <v>0.56999999999999995</v>
      </c>
      <c r="R65" s="456"/>
      <c r="S65" s="456"/>
      <c r="T65" s="1433"/>
      <c r="U65" s="1442"/>
      <c r="V65" s="1433"/>
      <c r="W65" s="1433"/>
      <c r="X65" s="1441"/>
      <c r="Y65" s="1441"/>
      <c r="Z65" s="1441"/>
      <c r="AA65" s="1441"/>
      <c r="AB65" s="1441"/>
      <c r="AC65" s="1441"/>
      <c r="AD65" s="1441"/>
      <c r="AE65" s="1441"/>
      <c r="AF65" s="1441"/>
      <c r="AG65" s="1441"/>
      <c r="AH65" s="1441"/>
      <c r="AI65" s="1441"/>
      <c r="AJ65" s="1441"/>
      <c r="AK65" s="1441"/>
      <c r="AL65" s="1441"/>
      <c r="AM65" s="1441"/>
    </row>
    <row r="66" spans="1:39" ht="11.25" customHeight="1" x14ac:dyDescent="0.2">
      <c r="A66" s="410"/>
      <c r="B66" s="511"/>
      <c r="C66" s="986" t="s">
        <v>89</v>
      </c>
      <c r="D66" s="519"/>
      <c r="E66" s="524"/>
      <c r="F66" s="185"/>
      <c r="G66" s="572"/>
      <c r="H66" s="572"/>
      <c r="I66" s="572"/>
      <c r="J66" s="85"/>
      <c r="K66" s="524"/>
      <c r="L66" s="572"/>
      <c r="M66" s="572"/>
      <c r="N66" s="572"/>
      <c r="O66" s="572"/>
      <c r="P66" s="572"/>
      <c r="Q66" s="525"/>
      <c r="R66" s="515"/>
      <c r="S66" s="468"/>
      <c r="T66" s="1433"/>
      <c r="U66" s="1442"/>
      <c r="V66" s="1433"/>
      <c r="W66" s="1433"/>
    </row>
    <row r="67" spans="1:39" ht="9.75" customHeight="1" x14ac:dyDescent="0.2">
      <c r="A67" s="410"/>
      <c r="B67" s="526"/>
      <c r="C67" s="476"/>
      <c r="D67" s="778" t="s">
        <v>548</v>
      </c>
      <c r="E67" s="613"/>
      <c r="F67" s="615"/>
      <c r="G67" s="80"/>
      <c r="H67" s="80"/>
      <c r="I67" s="80"/>
      <c r="J67" s="616">
        <v>10.693364193377652</v>
      </c>
      <c r="K67" s="524"/>
      <c r="L67" s="572"/>
      <c r="M67" s="572"/>
      <c r="N67" s="572"/>
      <c r="O67" s="572"/>
      <c r="P67" s="572"/>
      <c r="Q67" s="994">
        <f>+J67</f>
        <v>10.693364193377652</v>
      </c>
      <c r="R67" s="515"/>
      <c r="S67" s="468"/>
      <c r="T67" s="1433"/>
      <c r="U67" s="1442"/>
      <c r="V67" s="1433"/>
      <c r="W67" s="1433"/>
    </row>
    <row r="68" spans="1:39" ht="9.75" customHeight="1" x14ac:dyDescent="0.2">
      <c r="A68" s="410"/>
      <c r="B68" s="527"/>
      <c r="C68" s="439"/>
      <c r="D68" s="617" t="s">
        <v>549</v>
      </c>
      <c r="E68" s="618"/>
      <c r="F68" s="618"/>
      <c r="G68" s="618"/>
      <c r="H68" s="618"/>
      <c r="I68" s="618"/>
      <c r="J68" s="616">
        <v>4.4936722413756236</v>
      </c>
      <c r="K68" s="524"/>
      <c r="L68" s="204"/>
      <c r="M68" s="572"/>
      <c r="N68" s="572"/>
      <c r="O68" s="572"/>
      <c r="P68" s="572"/>
      <c r="Q68" s="994">
        <f t="shared" ref="Q68:Q71" si="1">+J68</f>
        <v>4.4936722413756236</v>
      </c>
      <c r="R68" s="528"/>
      <c r="S68" s="528"/>
    </row>
    <row r="69" spans="1:39" ht="9.75" customHeight="1" x14ac:dyDescent="0.2">
      <c r="A69" s="410"/>
      <c r="B69" s="527"/>
      <c r="C69" s="439"/>
      <c r="D69" s="617" t="s">
        <v>550</v>
      </c>
      <c r="E69" s="613"/>
      <c r="F69" s="186"/>
      <c r="G69" s="186"/>
      <c r="H69" s="80"/>
      <c r="I69" s="187"/>
      <c r="J69" s="616">
        <v>3.4794321831934427</v>
      </c>
      <c r="K69" s="524"/>
      <c r="L69" s="204"/>
      <c r="M69" s="572"/>
      <c r="N69" s="572"/>
      <c r="O69" s="572"/>
      <c r="P69" s="572"/>
      <c r="Q69" s="994">
        <f t="shared" si="1"/>
        <v>3.4794321831934427</v>
      </c>
      <c r="R69" s="529"/>
      <c r="S69" s="468"/>
    </row>
    <row r="70" spans="1:39" ht="9.75" customHeight="1" x14ac:dyDescent="0.2">
      <c r="A70" s="410"/>
      <c r="B70" s="527"/>
      <c r="C70" s="439"/>
      <c r="D70" s="617" t="s">
        <v>551</v>
      </c>
      <c r="E70" s="619"/>
      <c r="F70" s="617"/>
      <c r="G70" s="617"/>
      <c r="H70" s="617"/>
      <c r="I70" s="617"/>
      <c r="J70" s="616">
        <v>2.8174167581412446</v>
      </c>
      <c r="K70" s="524"/>
      <c r="L70" s="204"/>
      <c r="M70" s="572"/>
      <c r="N70" s="572"/>
      <c r="O70" s="572"/>
      <c r="P70" s="572"/>
      <c r="Q70" s="994">
        <f t="shared" si="1"/>
        <v>2.8174167581412446</v>
      </c>
      <c r="R70" s="529"/>
      <c r="S70" s="468"/>
    </row>
    <row r="71" spans="1:39" ht="9.75" customHeight="1" x14ac:dyDescent="0.2">
      <c r="A71" s="410"/>
      <c r="B71" s="527"/>
      <c r="C71" s="439"/>
      <c r="D71" s="620" t="s">
        <v>552</v>
      </c>
      <c r="E71" s="621"/>
      <c r="F71" s="621"/>
      <c r="G71" s="621"/>
      <c r="H71" s="621"/>
      <c r="I71" s="621"/>
      <c r="J71" s="616">
        <v>2.6704872559794701</v>
      </c>
      <c r="K71" s="524"/>
      <c r="L71" s="204"/>
      <c r="M71" s="572"/>
      <c r="N71" s="572"/>
      <c r="O71" s="572"/>
      <c r="P71" s="572"/>
      <c r="Q71" s="994">
        <f t="shared" si="1"/>
        <v>2.6704872559794701</v>
      </c>
      <c r="R71" s="529"/>
      <c r="S71" s="468"/>
    </row>
    <row r="72" spans="1:39" ht="9.75" customHeight="1" x14ac:dyDescent="0.2">
      <c r="A72" s="410"/>
      <c r="B72" s="527"/>
      <c r="C72" s="439"/>
      <c r="D72" s="617" t="s">
        <v>553</v>
      </c>
      <c r="E72" s="186"/>
      <c r="F72" s="186"/>
      <c r="G72" s="186"/>
      <c r="H72" s="80"/>
      <c r="I72" s="187"/>
      <c r="J72" s="525">
        <v>-14.360527117611221</v>
      </c>
      <c r="K72" s="524"/>
      <c r="L72" s="204"/>
      <c r="M72" s="572"/>
      <c r="N72" s="572"/>
      <c r="O72" s="572"/>
      <c r="P72" s="572"/>
      <c r="Q72" s="524"/>
      <c r="R72" s="529"/>
      <c r="S72" s="468"/>
    </row>
    <row r="73" spans="1:39" ht="9.75" customHeight="1" x14ac:dyDescent="0.2">
      <c r="A73" s="410"/>
      <c r="B73" s="527"/>
      <c r="C73" s="439"/>
      <c r="D73" s="617" t="s">
        <v>554</v>
      </c>
      <c r="E73" s="614"/>
      <c r="F73" s="187"/>
      <c r="G73" s="187"/>
      <c r="H73" s="80"/>
      <c r="I73" s="187"/>
      <c r="J73" s="525">
        <v>-11.487207605917893</v>
      </c>
      <c r="K73" s="524"/>
      <c r="L73" s="204"/>
      <c r="M73" s="572"/>
      <c r="N73" s="572"/>
      <c r="O73" s="572"/>
      <c r="P73" s="572"/>
      <c r="Q73" s="622"/>
      <c r="R73" s="529"/>
      <c r="S73" s="468"/>
    </row>
    <row r="74" spans="1:39" ht="9.75" customHeight="1" x14ac:dyDescent="0.2">
      <c r="A74" s="410"/>
      <c r="B74" s="527"/>
      <c r="C74" s="439"/>
      <c r="D74" s="617" t="s">
        <v>555</v>
      </c>
      <c r="E74" s="614"/>
      <c r="F74" s="187"/>
      <c r="G74" s="187"/>
      <c r="H74" s="80"/>
      <c r="I74" s="187"/>
      <c r="J74" s="525">
        <v>-3.8096464226776372</v>
      </c>
      <c r="K74" s="524"/>
      <c r="L74" s="204"/>
      <c r="M74" s="572"/>
      <c r="N74" s="572"/>
      <c r="O74" s="572"/>
      <c r="P74" s="572"/>
      <c r="Q74" s="622"/>
      <c r="R74" s="529"/>
      <c r="S74" s="468"/>
    </row>
    <row r="75" spans="1:39" ht="9.75" customHeight="1" x14ac:dyDescent="0.2">
      <c r="A75" s="410"/>
      <c r="B75" s="527"/>
      <c r="C75" s="439"/>
      <c r="D75" s="617" t="s">
        <v>556</v>
      </c>
      <c r="E75" s="614"/>
      <c r="F75" s="187"/>
      <c r="G75" s="187"/>
      <c r="H75" s="80"/>
      <c r="I75" s="187"/>
      <c r="J75" s="525">
        <v>-2.9064330997091936</v>
      </c>
      <c r="K75" s="524"/>
      <c r="L75" s="204"/>
      <c r="M75" s="572"/>
      <c r="N75" s="572"/>
      <c r="O75" s="572"/>
      <c r="P75" s="572"/>
      <c r="Q75" s="622"/>
      <c r="R75" s="529"/>
      <c r="S75" s="468"/>
    </row>
    <row r="76" spans="1:39" ht="9.75" customHeight="1" x14ac:dyDescent="0.2">
      <c r="A76" s="410"/>
      <c r="B76" s="527"/>
      <c r="C76" s="439"/>
      <c r="D76" s="617" t="s">
        <v>557</v>
      </c>
      <c r="E76" s="614"/>
      <c r="F76" s="186"/>
      <c r="G76" s="186"/>
      <c r="H76" s="80"/>
      <c r="I76" s="187"/>
      <c r="J76" s="525">
        <v>-2.1681003835484769</v>
      </c>
      <c r="K76" s="524"/>
      <c r="L76" s="204"/>
      <c r="M76" s="572"/>
      <c r="N76" s="572"/>
      <c r="O76" s="572"/>
      <c r="P76" s="572"/>
      <c r="Q76" s="524"/>
      <c r="R76" s="529"/>
      <c r="S76" s="468"/>
    </row>
    <row r="77" spans="1:39" ht="0.75" customHeight="1" x14ac:dyDescent="0.2">
      <c r="A77" s="410"/>
      <c r="B77" s="527"/>
      <c r="C77" s="439"/>
      <c r="D77" s="530"/>
      <c r="E77" s="524"/>
      <c r="F77" s="186"/>
      <c r="G77" s="186"/>
      <c r="H77" s="80"/>
      <c r="I77" s="187"/>
      <c r="J77" s="525"/>
      <c r="K77" s="524"/>
      <c r="L77" s="204"/>
      <c r="M77" s="572"/>
      <c r="N77" s="572"/>
      <c r="O77" s="572"/>
      <c r="P77" s="572"/>
      <c r="Q77" s="524"/>
      <c r="R77" s="529"/>
      <c r="S77" s="468"/>
    </row>
    <row r="78" spans="1:39" ht="13.5" customHeight="1" x14ac:dyDescent="0.2">
      <c r="A78" s="410"/>
      <c r="B78" s="531"/>
      <c r="C78" s="513" t="s">
        <v>241</v>
      </c>
      <c r="D78" s="530"/>
      <c r="E78" s="513"/>
      <c r="F78" s="513"/>
      <c r="G78" s="532" t="s">
        <v>88</v>
      </c>
      <c r="H78" s="513"/>
      <c r="I78" s="513"/>
      <c r="J78" s="513"/>
      <c r="K78" s="513"/>
      <c r="L78" s="513"/>
      <c r="M78" s="513"/>
      <c r="N78" s="513"/>
      <c r="O78" s="188"/>
      <c r="P78" s="188"/>
      <c r="Q78" s="188"/>
      <c r="R78" s="515"/>
      <c r="S78" s="468"/>
    </row>
    <row r="79" spans="1:39" ht="3" customHeight="1" x14ac:dyDescent="0.2">
      <c r="A79" s="410"/>
      <c r="B79" s="531"/>
      <c r="C79" s="513"/>
      <c r="D79" s="530"/>
      <c r="E79" s="513"/>
      <c r="F79" s="513"/>
      <c r="G79" s="532"/>
      <c r="H79" s="513"/>
      <c r="I79" s="513"/>
      <c r="J79" s="513"/>
      <c r="K79" s="513"/>
      <c r="L79" s="513"/>
      <c r="M79" s="513"/>
      <c r="N79" s="513"/>
      <c r="O79" s="188"/>
      <c r="P79" s="188"/>
      <c r="Q79" s="188"/>
      <c r="R79" s="515"/>
      <c r="S79" s="468"/>
    </row>
    <row r="80" spans="1:39" s="136" customFormat="1" ht="13.5" customHeight="1" x14ac:dyDescent="0.2">
      <c r="A80" s="135"/>
      <c r="B80" s="247">
        <v>16</v>
      </c>
      <c r="C80" s="1621">
        <v>42675</v>
      </c>
      <c r="D80" s="1621"/>
      <c r="E80" s="1621"/>
      <c r="F80" s="137"/>
      <c r="G80" s="137"/>
      <c r="H80" s="137"/>
      <c r="I80" s="137"/>
      <c r="J80" s="137"/>
      <c r="K80" s="137"/>
      <c r="L80" s="137"/>
      <c r="M80" s="137"/>
      <c r="N80" s="137"/>
      <c r="P80" s="135"/>
      <c r="R80" s="141"/>
      <c r="T80" s="1447"/>
      <c r="U80" s="1448"/>
      <c r="V80" s="1447"/>
      <c r="W80" s="1447"/>
      <c r="X80" s="1447"/>
      <c r="Y80" s="1447"/>
      <c r="Z80" s="1447"/>
      <c r="AA80" s="1447"/>
      <c r="AB80" s="1447"/>
      <c r="AC80" s="1447"/>
      <c r="AD80" s="1447"/>
      <c r="AE80" s="1447"/>
      <c r="AF80" s="1447"/>
      <c r="AG80" s="1447"/>
      <c r="AH80" s="1447"/>
      <c r="AI80" s="1447"/>
      <c r="AJ80" s="1447"/>
      <c r="AK80" s="1447"/>
      <c r="AL80" s="1447"/>
      <c r="AM80" s="1447"/>
    </row>
  </sheetData>
  <mergeCells count="45">
    <mergeCell ref="E8:G8"/>
    <mergeCell ref="H8:Q8"/>
    <mergeCell ref="E60:G60"/>
    <mergeCell ref="H60:Q60"/>
    <mergeCell ref="C80:E80"/>
    <mergeCell ref="C38:D38"/>
    <mergeCell ref="C39:D39"/>
    <mergeCell ref="C40:D40"/>
    <mergeCell ref="C41:D41"/>
    <mergeCell ref="C42:Q42"/>
    <mergeCell ref="C59:D60"/>
    <mergeCell ref="C62:D62"/>
    <mergeCell ref="C58:Q58"/>
    <mergeCell ref="C53:D53"/>
    <mergeCell ref="C43:Q43"/>
    <mergeCell ref="C47:D47"/>
    <mergeCell ref="C46:D46"/>
    <mergeCell ref="C1:F1"/>
    <mergeCell ref="C4:Q4"/>
    <mergeCell ref="C6:Q6"/>
    <mergeCell ref="C7:D8"/>
    <mergeCell ref="G7:I7"/>
    <mergeCell ref="J7:L7"/>
    <mergeCell ref="M7:O7"/>
    <mergeCell ref="P7:Q7"/>
    <mergeCell ref="J1:P1"/>
    <mergeCell ref="C10:D10"/>
    <mergeCell ref="C32:D32"/>
    <mergeCell ref="C30:D30"/>
    <mergeCell ref="C36:D36"/>
    <mergeCell ref="C37:D37"/>
    <mergeCell ref="C20:D20"/>
    <mergeCell ref="C33:D33"/>
    <mergeCell ref="C31:D31"/>
    <mergeCell ref="C34:D34"/>
    <mergeCell ref="C35:D35"/>
    <mergeCell ref="C21:D21"/>
    <mergeCell ref="C22:D22"/>
    <mergeCell ref="C23:D23"/>
    <mergeCell ref="C29:D29"/>
    <mergeCell ref="C24:D24"/>
    <mergeCell ref="C25:D25"/>
    <mergeCell ref="C26:D26"/>
    <mergeCell ref="C27:D27"/>
    <mergeCell ref="C28:D28"/>
  </mergeCells>
  <conditionalFormatting sqref="E45:Q45 E61:Q61 E9:Q9">
    <cfRule type="cellIs" dxfId="12" priority="40" operator="equal">
      <formula>"jan."</formula>
    </cfRule>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249977111117893"/>
    <pageSetUpPr fitToPage="1"/>
  </sheetPr>
  <dimension ref="A1:T62"/>
  <sheetViews>
    <sheetView workbookViewId="0"/>
  </sheetViews>
  <sheetFormatPr defaultRowHeight="12.75" x14ac:dyDescent="0.2"/>
  <cols>
    <col min="1" max="1" width="1" style="136" customWidth="1"/>
    <col min="2" max="2" width="2.5703125" style="462" customWidth="1"/>
    <col min="3" max="3" width="1" style="136" customWidth="1"/>
    <col min="4" max="4" width="21.42578125" style="136" customWidth="1"/>
    <col min="5" max="5" width="0.5703125" style="136" customWidth="1"/>
    <col min="6" max="6" width="7.42578125" style="136" customWidth="1"/>
    <col min="7" max="7" width="8" style="136" customWidth="1"/>
    <col min="8" max="14" width="8.28515625" style="136" customWidth="1"/>
    <col min="15" max="15" width="2.5703125" style="1006" customWidth="1"/>
    <col min="16" max="16" width="1" style="1006" customWidth="1"/>
    <col min="17" max="17" width="5.5703125" style="136" customWidth="1"/>
    <col min="18" max="18" width="8.7109375" style="1282" bestFit="1" customWidth="1"/>
    <col min="19" max="16384" width="9.140625" style="136"/>
  </cols>
  <sheetData>
    <row r="1" spans="1:20" x14ac:dyDescent="0.2">
      <c r="A1" s="135"/>
      <c r="B1" s="1677" t="s">
        <v>427</v>
      </c>
      <c r="C1" s="1677"/>
      <c r="D1" s="1677"/>
      <c r="E1" s="1677"/>
      <c r="F1" s="1677"/>
      <c r="G1" s="463"/>
      <c r="H1" s="463"/>
      <c r="I1" s="463"/>
      <c r="J1" s="463"/>
      <c r="K1" s="463"/>
      <c r="L1" s="463"/>
      <c r="M1" s="463"/>
      <c r="N1" s="463"/>
      <c r="O1" s="463"/>
      <c r="P1" s="463"/>
    </row>
    <row r="2" spans="1:20" ht="6" customHeight="1" x14ac:dyDescent="0.2">
      <c r="A2" s="135"/>
      <c r="B2" s="1678"/>
      <c r="C2" s="1678"/>
      <c r="D2" s="1678"/>
      <c r="E2" s="1336"/>
      <c r="F2" s="1336"/>
      <c r="G2" s="1336"/>
      <c r="H2" s="1336"/>
      <c r="I2" s="1678"/>
      <c r="J2" s="1678"/>
      <c r="K2" s="1678"/>
      <c r="L2" s="1678"/>
      <c r="M2" s="1678"/>
      <c r="N2" s="1336"/>
      <c r="O2" s="464"/>
      <c r="P2" s="1283"/>
    </row>
    <row r="3" spans="1:20" ht="13.5" thickBot="1" x14ac:dyDescent="0.25">
      <c r="A3" s="135"/>
      <c r="B3" s="405"/>
      <c r="C3" s="137"/>
      <c r="D3" s="137"/>
      <c r="E3" s="137"/>
      <c r="F3" s="137"/>
      <c r="G3" s="137"/>
      <c r="H3" s="137"/>
      <c r="I3" s="137"/>
      <c r="J3" s="137"/>
      <c r="K3" s="137"/>
      <c r="L3" s="137"/>
      <c r="M3" s="137"/>
      <c r="N3" s="578" t="s">
        <v>73</v>
      </c>
      <c r="O3" s="465"/>
      <c r="P3" s="1283"/>
    </row>
    <row r="4" spans="1:20" ht="13.5" thickBot="1" x14ac:dyDescent="0.25">
      <c r="A4" s="135"/>
      <c r="B4" s="405"/>
      <c r="C4" s="1679" t="s">
        <v>523</v>
      </c>
      <c r="D4" s="1680"/>
      <c r="E4" s="1680"/>
      <c r="F4" s="1680"/>
      <c r="G4" s="1680"/>
      <c r="H4" s="1680"/>
      <c r="I4" s="1680"/>
      <c r="J4" s="1680"/>
      <c r="K4" s="1680"/>
      <c r="L4" s="1680"/>
      <c r="M4" s="1680"/>
      <c r="N4" s="1681"/>
      <c r="O4" s="465"/>
      <c r="P4" s="1283"/>
    </row>
    <row r="5" spans="1:20" s="1168" customFormat="1" ht="3.75" customHeight="1" x14ac:dyDescent="0.2">
      <c r="A5" s="1163"/>
      <c r="B5" s="1164"/>
      <c r="C5" s="1165"/>
      <c r="D5" s="1165"/>
      <c r="E5" s="1165"/>
      <c r="F5" s="1165"/>
      <c r="G5" s="1166"/>
      <c r="H5" s="1166"/>
      <c r="I5" s="1166"/>
      <c r="J5" s="1166"/>
      <c r="K5" s="1167"/>
      <c r="L5" s="1167"/>
      <c r="M5" s="1167"/>
      <c r="N5" s="1167"/>
      <c r="O5" s="465"/>
      <c r="P5" s="1167"/>
      <c r="R5" s="1175"/>
    </row>
    <row r="6" spans="1:20" s="1168" customFormat="1" ht="36" customHeight="1" x14ac:dyDescent="0.2">
      <c r="A6" s="1163"/>
      <c r="B6" s="1164"/>
      <c r="C6" s="1682">
        <v>2014</v>
      </c>
      <c r="D6" s="1683"/>
      <c r="E6" s="1338"/>
      <c r="F6" s="1335" t="s">
        <v>506</v>
      </c>
      <c r="G6" s="1339" t="s">
        <v>524</v>
      </c>
      <c r="H6" s="1339" t="s">
        <v>507</v>
      </c>
      <c r="I6" s="1339" t="s">
        <v>508</v>
      </c>
      <c r="J6" s="1339" t="s">
        <v>509</v>
      </c>
      <c r="K6" s="1339" t="s">
        <v>510</v>
      </c>
      <c r="L6" s="1339" t="s">
        <v>511</v>
      </c>
      <c r="M6" s="1339" t="s">
        <v>525</v>
      </c>
      <c r="N6" s="1339" t="s">
        <v>512</v>
      </c>
      <c r="O6" s="465"/>
      <c r="P6" s="1167"/>
      <c r="R6" s="1175"/>
      <c r="S6" s="1340"/>
      <c r="T6" s="1340"/>
    </row>
    <row r="7" spans="1:20" s="1285" customFormat="1" x14ac:dyDescent="0.2">
      <c r="A7" s="1284"/>
      <c r="B7" s="1148"/>
      <c r="C7" s="1674" t="s">
        <v>78</v>
      </c>
      <c r="D7" s="1674"/>
      <c r="E7" s="1332"/>
      <c r="F7" s="1675"/>
      <c r="G7" s="1675"/>
      <c r="H7" s="1341"/>
      <c r="I7" s="1342"/>
      <c r="J7" s="1341"/>
      <c r="K7" s="1341"/>
      <c r="L7" s="1676"/>
      <c r="M7" s="1676"/>
      <c r="N7" s="1341"/>
      <c r="O7" s="465"/>
      <c r="P7" s="1167"/>
      <c r="Q7" s="1168"/>
      <c r="R7" s="1175"/>
      <c r="S7" s="1340"/>
      <c r="T7" s="1340"/>
    </row>
    <row r="8" spans="1:20" s="1285" customFormat="1" ht="4.5" customHeight="1" x14ac:dyDescent="0.2">
      <c r="A8" s="1284"/>
      <c r="B8" s="1148"/>
      <c r="C8" s="1674"/>
      <c r="D8" s="1674"/>
      <c r="E8" s="1332"/>
      <c r="F8" s="1343"/>
      <c r="G8" s="1344"/>
      <c r="H8" s="1341"/>
      <c r="I8" s="1342"/>
      <c r="J8" s="1341"/>
      <c r="K8" s="1341"/>
      <c r="L8" s="1345"/>
      <c r="M8" s="1345"/>
      <c r="N8" s="1341"/>
      <c r="O8" s="465"/>
      <c r="P8" s="1167"/>
      <c r="Q8" s="1168"/>
      <c r="R8" s="1175"/>
      <c r="S8" s="1340"/>
      <c r="T8" s="1340"/>
    </row>
    <row r="9" spans="1:20" s="1171" customFormat="1" x14ac:dyDescent="0.2">
      <c r="A9" s="1169"/>
      <c r="B9" s="1170"/>
      <c r="C9" s="1685" t="s">
        <v>68</v>
      </c>
      <c r="D9" s="1685"/>
      <c r="E9" s="1334"/>
      <c r="F9" s="1346">
        <v>203388.00000000937</v>
      </c>
      <c r="G9" s="1346">
        <v>198.56628797576923</v>
      </c>
      <c r="H9" s="1346">
        <v>16918.562484471982</v>
      </c>
      <c r="I9" s="1346">
        <v>47580.146843158924</v>
      </c>
      <c r="J9" s="1346">
        <v>57501.236236088218</v>
      </c>
      <c r="K9" s="1346">
        <v>50208.029459591526</v>
      </c>
      <c r="L9" s="1346">
        <v>24502.344813643169</v>
      </c>
      <c r="M9" s="1346">
        <v>2389.040024816577</v>
      </c>
      <c r="N9" s="1346">
        <v>4090.0738502545369</v>
      </c>
      <c r="O9" s="465"/>
      <c r="P9" s="1286"/>
      <c r="R9" s="1175"/>
      <c r="S9" s="1340"/>
      <c r="T9" s="1340"/>
    </row>
    <row r="10" spans="1:20" s="1171" customFormat="1" ht="13.5" customHeight="1" x14ac:dyDescent="0.2">
      <c r="A10" s="1169"/>
      <c r="B10" s="1170"/>
      <c r="C10" s="91" t="s">
        <v>62</v>
      </c>
      <c r="D10" s="91"/>
      <c r="E10" s="1162"/>
      <c r="F10" s="1347">
        <v>22586.379411543548</v>
      </c>
      <c r="G10" s="1347">
        <v>0</v>
      </c>
      <c r="H10" s="1347">
        <v>2168.6825422664133</v>
      </c>
      <c r="I10" s="1347">
        <v>4957.048786645174</v>
      </c>
      <c r="J10" s="1347">
        <v>6081.7925992456467</v>
      </c>
      <c r="K10" s="1347">
        <v>5894.9703584823583</v>
      </c>
      <c r="L10" s="1347">
        <v>2920.2638935952655</v>
      </c>
      <c r="M10" s="1347">
        <v>325.19878228264963</v>
      </c>
      <c r="N10" s="1347">
        <v>238.4224490261191</v>
      </c>
      <c r="O10" s="465"/>
      <c r="P10" s="1286"/>
      <c r="R10" s="1175"/>
      <c r="S10" s="1340"/>
      <c r="T10" s="1340"/>
    </row>
    <row r="11" spans="1:20" s="1171" customFormat="1" ht="13.5" customHeight="1" x14ac:dyDescent="0.2">
      <c r="A11" s="1169"/>
      <c r="B11" s="1170"/>
      <c r="C11" s="91" t="s">
        <v>55</v>
      </c>
      <c r="D11" s="91"/>
      <c r="E11" s="1162"/>
      <c r="F11" s="1347">
        <v>1866.4536049861829</v>
      </c>
      <c r="G11" s="1348">
        <v>0</v>
      </c>
      <c r="H11" s="1347">
        <v>142.56587406226598</v>
      </c>
      <c r="I11" s="1347">
        <v>524.5956738199684</v>
      </c>
      <c r="J11" s="1347">
        <v>529.24167249973641</v>
      </c>
      <c r="K11" s="1347">
        <v>417.47498786637891</v>
      </c>
      <c r="L11" s="1347">
        <v>234.79658259422661</v>
      </c>
      <c r="M11" s="1347">
        <v>11.638284612036664</v>
      </c>
      <c r="N11" s="1347">
        <v>6.1405295315682284</v>
      </c>
      <c r="O11" s="465"/>
      <c r="P11" s="1286"/>
      <c r="R11" s="1175"/>
      <c r="S11" s="1340"/>
      <c r="T11" s="1340"/>
    </row>
    <row r="12" spans="1:20" s="1175" customFormat="1" ht="13.5" customHeight="1" x14ac:dyDescent="0.2">
      <c r="A12" s="1172"/>
      <c r="B12" s="1164"/>
      <c r="C12" s="91" t="s">
        <v>64</v>
      </c>
      <c r="D12" s="91"/>
      <c r="E12" s="1173"/>
      <c r="F12" s="1347">
        <v>19331.299652377169</v>
      </c>
      <c r="G12" s="1347">
        <v>17.728303805598674</v>
      </c>
      <c r="H12" s="1347">
        <v>1896.302745153271</v>
      </c>
      <c r="I12" s="1347">
        <v>4630.8152289322552</v>
      </c>
      <c r="J12" s="1347">
        <v>5597.5567383258003</v>
      </c>
      <c r="K12" s="1347">
        <v>4795.953165782701</v>
      </c>
      <c r="L12" s="1347">
        <v>2014.4975319326611</v>
      </c>
      <c r="M12" s="1347">
        <v>150.76997533241257</v>
      </c>
      <c r="N12" s="1347">
        <v>227.67596311242576</v>
      </c>
      <c r="O12" s="1174"/>
      <c r="P12" s="1287"/>
      <c r="S12" s="1340"/>
      <c r="T12" s="1340"/>
    </row>
    <row r="13" spans="1:20" s="1175" customFormat="1" ht="13.5" customHeight="1" x14ac:dyDescent="0.2">
      <c r="A13" s="1172"/>
      <c r="B13" s="1164"/>
      <c r="C13" s="91" t="s">
        <v>66</v>
      </c>
      <c r="D13" s="91"/>
      <c r="E13" s="1173"/>
      <c r="F13" s="1347">
        <v>1675.5394402100058</v>
      </c>
      <c r="G13" s="1347">
        <v>0</v>
      </c>
      <c r="H13" s="1347">
        <v>114.64719457008337</v>
      </c>
      <c r="I13" s="1347">
        <v>268.44000951613702</v>
      </c>
      <c r="J13" s="1347">
        <v>489.86007011435265</v>
      </c>
      <c r="K13" s="1347">
        <v>507.66079090328719</v>
      </c>
      <c r="L13" s="1347">
        <v>238.26563956290269</v>
      </c>
      <c r="M13" s="1347">
        <v>40.989840808317048</v>
      </c>
      <c r="N13" s="1347">
        <v>15.675894734925389</v>
      </c>
      <c r="O13" s="1174"/>
      <c r="P13" s="1287"/>
      <c r="S13" s="1340"/>
      <c r="T13" s="1340"/>
    </row>
    <row r="14" spans="1:20" s="1175" customFormat="1" ht="13.5" customHeight="1" x14ac:dyDescent="0.2">
      <c r="A14" s="1172"/>
      <c r="B14" s="1164"/>
      <c r="C14" s="91" t="s">
        <v>75</v>
      </c>
      <c r="D14" s="91"/>
      <c r="E14" s="1173"/>
      <c r="F14" s="1347">
        <v>2441.0540471984182</v>
      </c>
      <c r="G14" s="1347">
        <v>0</v>
      </c>
      <c r="H14" s="1347">
        <v>187.6469535630938</v>
      </c>
      <c r="I14" s="1347">
        <v>462.61777999445655</v>
      </c>
      <c r="J14" s="1347">
        <v>710.82676601468984</v>
      </c>
      <c r="K14" s="1347">
        <v>716.98866288202976</v>
      </c>
      <c r="L14" s="1347">
        <v>301.14243179623952</v>
      </c>
      <c r="M14" s="1347">
        <v>27.483938080351376</v>
      </c>
      <c r="N14" s="1347">
        <v>34.347514867556797</v>
      </c>
      <c r="O14" s="1174"/>
      <c r="P14" s="1287"/>
      <c r="S14" s="1340"/>
      <c r="T14" s="1340"/>
    </row>
    <row r="15" spans="1:20" s="1175" customFormat="1" ht="13.5" customHeight="1" x14ac:dyDescent="0.2">
      <c r="A15" s="1172"/>
      <c r="B15" s="1164"/>
      <c r="C15" s="91" t="s">
        <v>61</v>
      </c>
      <c r="D15" s="91"/>
      <c r="E15" s="1173"/>
      <c r="F15" s="1347">
        <v>7368.780564518589</v>
      </c>
      <c r="G15" s="1347">
        <v>5.7498383968972204</v>
      </c>
      <c r="H15" s="1347">
        <v>608.01658831560201</v>
      </c>
      <c r="I15" s="1347">
        <v>1628.5089168503162</v>
      </c>
      <c r="J15" s="1347">
        <v>1903.8391543598827</v>
      </c>
      <c r="K15" s="1347">
        <v>1847.516705623397</v>
      </c>
      <c r="L15" s="1347">
        <v>1096.3419002666058</v>
      </c>
      <c r="M15" s="1347">
        <v>134.60741354569311</v>
      </c>
      <c r="N15" s="1347">
        <v>144.20004716018767</v>
      </c>
      <c r="O15" s="1174"/>
      <c r="P15" s="1287"/>
      <c r="S15" s="1340"/>
      <c r="T15" s="1340"/>
    </row>
    <row r="16" spans="1:20" s="1175" customFormat="1" ht="13.5" customHeight="1" x14ac:dyDescent="0.2">
      <c r="A16" s="1172"/>
      <c r="B16" s="1164"/>
      <c r="C16" s="91" t="s">
        <v>56</v>
      </c>
      <c r="D16" s="91"/>
      <c r="E16" s="1173"/>
      <c r="F16" s="1347">
        <v>2166.1089941924402</v>
      </c>
      <c r="G16" s="1347">
        <v>5.8768907563025214</v>
      </c>
      <c r="H16" s="1347">
        <v>172.67573001432237</v>
      </c>
      <c r="I16" s="1347">
        <v>437.79134970419273</v>
      </c>
      <c r="J16" s="1347">
        <v>668.31223111204076</v>
      </c>
      <c r="K16" s="1347">
        <v>543.45887311115905</v>
      </c>
      <c r="L16" s="1347">
        <v>295.74682268006774</v>
      </c>
      <c r="M16" s="1347">
        <v>23.00078956665347</v>
      </c>
      <c r="N16" s="1347">
        <v>19.246307247699267</v>
      </c>
      <c r="O16" s="1174"/>
      <c r="P16" s="1287"/>
      <c r="S16" s="1340"/>
      <c r="T16" s="1340"/>
    </row>
    <row r="17" spans="1:20" s="1175" customFormat="1" ht="13.5" customHeight="1" x14ac:dyDescent="0.2">
      <c r="A17" s="1172"/>
      <c r="B17" s="1164"/>
      <c r="C17" s="91" t="s">
        <v>74</v>
      </c>
      <c r="D17" s="91"/>
      <c r="E17" s="1173"/>
      <c r="F17" s="1347">
        <v>6966.3966827618287</v>
      </c>
      <c r="G17" s="1347">
        <v>11.510085470085471</v>
      </c>
      <c r="H17" s="1347">
        <v>585.04330440203876</v>
      </c>
      <c r="I17" s="1347">
        <v>1665.2565141981254</v>
      </c>
      <c r="J17" s="1347">
        <v>1815.7731555676862</v>
      </c>
      <c r="K17" s="1347">
        <v>1686.8103358945798</v>
      </c>
      <c r="L17" s="1347">
        <v>927.16052982241467</v>
      </c>
      <c r="M17" s="1347">
        <v>120.49631683839766</v>
      </c>
      <c r="N17" s="1347">
        <v>154.34644056849757</v>
      </c>
      <c r="O17" s="1174"/>
      <c r="P17" s="1287"/>
      <c r="S17" s="1340"/>
      <c r="T17" s="1340"/>
    </row>
    <row r="18" spans="1:20" s="1175" customFormat="1" ht="13.5" customHeight="1" x14ac:dyDescent="0.2">
      <c r="A18" s="1172"/>
      <c r="B18" s="1164"/>
      <c r="C18" s="91" t="s">
        <v>76</v>
      </c>
      <c r="D18" s="91"/>
      <c r="E18" s="1173"/>
      <c r="F18" s="1347">
        <v>1685.8290689796956</v>
      </c>
      <c r="G18" s="1348">
        <v>0</v>
      </c>
      <c r="H18" s="1347">
        <v>126.30157605119857</v>
      </c>
      <c r="I18" s="1347">
        <v>373.9197486366657</v>
      </c>
      <c r="J18" s="1347">
        <v>408.72553021256203</v>
      </c>
      <c r="K18" s="1347">
        <v>421.86536729019514</v>
      </c>
      <c r="L18" s="1347">
        <v>319.7471350637515</v>
      </c>
      <c r="M18" s="1347">
        <v>22.858587275540966</v>
      </c>
      <c r="N18" s="1347">
        <v>12.411124449779912</v>
      </c>
      <c r="O18" s="1174"/>
      <c r="P18" s="1287"/>
      <c r="S18" s="1340"/>
      <c r="T18" s="1340"/>
    </row>
    <row r="19" spans="1:20" s="1175" customFormat="1" ht="13.5" customHeight="1" x14ac:dyDescent="0.2">
      <c r="A19" s="1172"/>
      <c r="B19" s="1164"/>
      <c r="C19" s="91" t="s">
        <v>60</v>
      </c>
      <c r="D19" s="91"/>
      <c r="E19" s="1173"/>
      <c r="F19" s="1347">
        <v>13066.034581802192</v>
      </c>
      <c r="G19" s="1347">
        <v>39.633883344924421</v>
      </c>
      <c r="H19" s="1347">
        <v>1282.4489032491547</v>
      </c>
      <c r="I19" s="1347">
        <v>2781.5475506085832</v>
      </c>
      <c r="J19" s="1347">
        <v>3596.5596058802175</v>
      </c>
      <c r="K19" s="1347">
        <v>3417.677531706599</v>
      </c>
      <c r="L19" s="1347">
        <v>1592.1285988730265</v>
      </c>
      <c r="M19" s="1347">
        <v>220.07546162860567</v>
      </c>
      <c r="N19" s="1347">
        <v>135.96304651104398</v>
      </c>
      <c r="O19" s="1174"/>
      <c r="P19" s="1287"/>
      <c r="S19" s="1340"/>
      <c r="T19" s="1340"/>
    </row>
    <row r="20" spans="1:20" s="1175" customFormat="1" ht="13.5" customHeight="1" x14ac:dyDescent="0.2">
      <c r="A20" s="1172"/>
      <c r="B20" s="1164"/>
      <c r="C20" s="91" t="s">
        <v>59</v>
      </c>
      <c r="D20" s="91"/>
      <c r="E20" s="1173"/>
      <c r="F20" s="1347">
        <v>38437.955517664792</v>
      </c>
      <c r="G20" s="1347">
        <v>42.980248713836218</v>
      </c>
      <c r="H20" s="1347">
        <v>2802.318189587686</v>
      </c>
      <c r="I20" s="1347">
        <v>10262.540572077969</v>
      </c>
      <c r="J20" s="1347">
        <v>10969.156533457923</v>
      </c>
      <c r="K20" s="1347">
        <v>8427.9839668823679</v>
      </c>
      <c r="L20" s="1347">
        <v>4219.1987054229712</v>
      </c>
      <c r="M20" s="1347">
        <v>476.79825937765065</v>
      </c>
      <c r="N20" s="1347">
        <v>1236.9790421447935</v>
      </c>
      <c r="O20" s="1174"/>
      <c r="P20" s="1287"/>
      <c r="S20" s="1340"/>
      <c r="T20" s="1340"/>
    </row>
    <row r="21" spans="1:20" s="1175" customFormat="1" ht="13.5" customHeight="1" x14ac:dyDescent="0.2">
      <c r="A21" s="1172"/>
      <c r="B21" s="1164"/>
      <c r="C21" s="91" t="s">
        <v>57</v>
      </c>
      <c r="D21" s="91"/>
      <c r="E21" s="1173"/>
      <c r="F21" s="1347">
        <v>1531.6383490053549</v>
      </c>
      <c r="G21" s="1347">
        <v>0</v>
      </c>
      <c r="H21" s="1347">
        <v>104.76109462008314</v>
      </c>
      <c r="I21" s="1347">
        <v>330.92408166457733</v>
      </c>
      <c r="J21" s="1347">
        <v>429.2657353767795</v>
      </c>
      <c r="K21" s="1347">
        <v>391.56500053953357</v>
      </c>
      <c r="L21" s="1347">
        <v>246.87315190299464</v>
      </c>
      <c r="M21" s="1347">
        <v>5.7498383968972204</v>
      </c>
      <c r="N21" s="1347">
        <v>22.499446504489086</v>
      </c>
      <c r="O21" s="1174"/>
      <c r="P21" s="1287"/>
      <c r="S21" s="1340"/>
      <c r="T21" s="1340"/>
    </row>
    <row r="22" spans="1:20" s="1175" customFormat="1" ht="13.5" customHeight="1" x14ac:dyDescent="0.2">
      <c r="A22" s="1172"/>
      <c r="B22" s="1164"/>
      <c r="C22" s="91" t="s">
        <v>63</v>
      </c>
      <c r="D22" s="91"/>
      <c r="E22" s="1173"/>
      <c r="F22" s="1347">
        <v>42391.421162482759</v>
      </c>
      <c r="G22" s="1347">
        <v>40.976422995439478</v>
      </c>
      <c r="H22" s="1347">
        <v>3484.8077971479411</v>
      </c>
      <c r="I22" s="1347">
        <v>9916.8879340376297</v>
      </c>
      <c r="J22" s="1347">
        <v>12092.684539297341</v>
      </c>
      <c r="K22" s="1347">
        <v>10889.458663727526</v>
      </c>
      <c r="L22" s="1347">
        <v>4834.1366604526238</v>
      </c>
      <c r="M22" s="1347">
        <v>356.62275444928611</v>
      </c>
      <c r="N22" s="1347">
        <v>775.84639037507304</v>
      </c>
      <c r="O22" s="1174"/>
      <c r="P22" s="1287"/>
      <c r="S22" s="1340"/>
      <c r="T22" s="1340"/>
    </row>
    <row r="23" spans="1:20" s="1175" customFormat="1" ht="13.5" customHeight="1" x14ac:dyDescent="0.2">
      <c r="A23" s="1172"/>
      <c r="B23" s="1164"/>
      <c r="C23" s="91" t="s">
        <v>79</v>
      </c>
      <c r="D23" s="91"/>
      <c r="E23" s="1173"/>
      <c r="F23" s="1347">
        <v>7710.7684208772689</v>
      </c>
      <c r="G23" s="1347">
        <v>5.389380530973451</v>
      </c>
      <c r="H23" s="1347">
        <v>683.35454519551649</v>
      </c>
      <c r="I23" s="1347">
        <v>1736.1181897246881</v>
      </c>
      <c r="J23" s="1347">
        <v>2074.5636830802032</v>
      </c>
      <c r="K23" s="1347">
        <v>1984.4844196051126</v>
      </c>
      <c r="L23" s="1347">
        <v>1038.8890869914533</v>
      </c>
      <c r="M23" s="1347">
        <v>96.208751008200707</v>
      </c>
      <c r="N23" s="1347">
        <v>91.760364741118082</v>
      </c>
      <c r="O23" s="1174"/>
      <c r="P23" s="1287"/>
      <c r="S23" s="1340"/>
      <c r="T23" s="1340"/>
    </row>
    <row r="24" spans="1:20" s="1175" customFormat="1" ht="13.5" customHeight="1" x14ac:dyDescent="0.2">
      <c r="A24" s="1172"/>
      <c r="B24" s="1164"/>
      <c r="C24" s="91" t="s">
        <v>58</v>
      </c>
      <c r="D24" s="91"/>
      <c r="E24" s="1173"/>
      <c r="F24" s="1347">
        <v>10951.199047746046</v>
      </c>
      <c r="G24" s="1347">
        <v>13.942233961711755</v>
      </c>
      <c r="H24" s="1347">
        <v>811.74516122473653</v>
      </c>
      <c r="I24" s="1347">
        <v>2602.5086951596013</v>
      </c>
      <c r="J24" s="1347">
        <v>3362.1553602561762</v>
      </c>
      <c r="K24" s="1347">
        <v>2511.8109137848187</v>
      </c>
      <c r="L24" s="1347">
        <v>1295.7127258462788</v>
      </c>
      <c r="M24" s="1347">
        <v>147.01004261622631</v>
      </c>
      <c r="N24" s="1347">
        <v>206.31391489648286</v>
      </c>
      <c r="O24" s="1174"/>
      <c r="P24" s="1287"/>
      <c r="S24" s="1340"/>
      <c r="T24" s="1340"/>
    </row>
    <row r="25" spans="1:20" s="1175" customFormat="1" ht="13.5" customHeight="1" x14ac:dyDescent="0.2">
      <c r="A25" s="1172"/>
      <c r="B25" s="1164"/>
      <c r="C25" s="91" t="s">
        <v>65</v>
      </c>
      <c r="D25" s="91"/>
      <c r="E25" s="1173"/>
      <c r="F25" s="1347">
        <v>4147.5246371072853</v>
      </c>
      <c r="G25" s="1347">
        <v>0</v>
      </c>
      <c r="H25" s="1347">
        <v>338.8119198388315</v>
      </c>
      <c r="I25" s="1347">
        <v>822.76902127437654</v>
      </c>
      <c r="J25" s="1347">
        <v>1347.4380753357582</v>
      </c>
      <c r="K25" s="1347">
        <v>947.27309894311168</v>
      </c>
      <c r="L25" s="1347">
        <v>593.76234726501195</v>
      </c>
      <c r="M25" s="1347">
        <v>46.140798995243408</v>
      </c>
      <c r="N25" s="1347">
        <v>51.32937545494481</v>
      </c>
      <c r="O25" s="1174"/>
      <c r="P25" s="1287"/>
      <c r="S25" s="1340"/>
      <c r="T25" s="1340"/>
    </row>
    <row r="26" spans="1:20" s="1175" customFormat="1" ht="13.5" customHeight="1" x14ac:dyDescent="0.2">
      <c r="A26" s="1172"/>
      <c r="B26" s="1164"/>
      <c r="C26" s="91" t="s">
        <v>67</v>
      </c>
      <c r="D26" s="91"/>
      <c r="E26" s="1173"/>
      <c r="F26" s="1347">
        <v>2549.0210436736475</v>
      </c>
      <c r="G26" s="1348">
        <v>0</v>
      </c>
      <c r="H26" s="1347">
        <v>190.37867311347449</v>
      </c>
      <c r="I26" s="1347">
        <v>506.35981564378773</v>
      </c>
      <c r="J26" s="1347">
        <v>650.82327940709422</v>
      </c>
      <c r="K26" s="1347">
        <v>697.02522393899574</v>
      </c>
      <c r="L26" s="1347">
        <v>420.50081795829027</v>
      </c>
      <c r="M26" s="1347">
        <v>51.711852964250937</v>
      </c>
      <c r="N26" s="1347">
        <v>32.221380647749818</v>
      </c>
      <c r="O26" s="1174"/>
      <c r="P26" s="1287"/>
      <c r="S26" s="1340"/>
      <c r="T26" s="1340"/>
    </row>
    <row r="27" spans="1:20" s="1175" customFormat="1" ht="13.5" customHeight="1" x14ac:dyDescent="0.2">
      <c r="A27" s="1172"/>
      <c r="B27" s="1164"/>
      <c r="C27" s="91" t="s">
        <v>77</v>
      </c>
      <c r="D27" s="91"/>
      <c r="E27" s="1173"/>
      <c r="F27" s="1347">
        <v>6342.5957728726708</v>
      </c>
      <c r="G27" s="1347">
        <v>5.7789999999999999</v>
      </c>
      <c r="H27" s="1347">
        <v>564.05369209615321</v>
      </c>
      <c r="I27" s="1347">
        <v>1313.4969746707886</v>
      </c>
      <c r="J27" s="1347">
        <v>1641.6615065438491</v>
      </c>
      <c r="K27" s="1347">
        <v>1643.0513926270921</v>
      </c>
      <c r="L27" s="1347">
        <v>996.18025161655419</v>
      </c>
      <c r="M27" s="1347">
        <v>81.678337038161217</v>
      </c>
      <c r="N27" s="1347">
        <v>96.694618280072149</v>
      </c>
      <c r="O27" s="1174"/>
      <c r="P27" s="1287"/>
      <c r="S27" s="1340"/>
      <c r="T27" s="1340"/>
    </row>
    <row r="28" spans="1:20" s="1175" customFormat="1" ht="13.5" customHeight="1" x14ac:dyDescent="0.2">
      <c r="A28" s="1172"/>
      <c r="B28" s="1164"/>
      <c r="C28" s="91" t="s">
        <v>526</v>
      </c>
      <c r="D28" s="91"/>
      <c r="E28" s="1173"/>
      <c r="F28" s="1347">
        <v>2198</v>
      </c>
      <c r="G28" s="1347">
        <v>2</v>
      </c>
      <c r="H28" s="1347">
        <v>178</v>
      </c>
      <c r="I28" s="1347">
        <v>600</v>
      </c>
      <c r="J28" s="1347">
        <v>627</v>
      </c>
      <c r="K28" s="1347">
        <v>507</v>
      </c>
      <c r="L28" s="1347">
        <v>164</v>
      </c>
      <c r="M28" s="1347">
        <v>9</v>
      </c>
      <c r="N28" s="1347">
        <v>111</v>
      </c>
      <c r="O28" s="1174"/>
      <c r="P28" s="1287"/>
      <c r="S28" s="1340"/>
      <c r="T28" s="1340"/>
    </row>
    <row r="29" spans="1:20" s="1175" customFormat="1" ht="13.5" customHeight="1" x14ac:dyDescent="0.2">
      <c r="A29" s="1172"/>
      <c r="B29" s="1164"/>
      <c r="C29" s="91" t="s">
        <v>527</v>
      </c>
      <c r="D29" s="91"/>
      <c r="E29" s="1173"/>
      <c r="F29" s="1347">
        <v>3543</v>
      </c>
      <c r="G29" s="1347">
        <v>4</v>
      </c>
      <c r="H29" s="1347">
        <v>240</v>
      </c>
      <c r="I29" s="1347">
        <v>883</v>
      </c>
      <c r="J29" s="1347">
        <v>1055</v>
      </c>
      <c r="K29" s="1347">
        <v>900</v>
      </c>
      <c r="L29" s="1347">
        <v>391</v>
      </c>
      <c r="M29" s="1347">
        <v>17</v>
      </c>
      <c r="N29" s="1347">
        <v>53</v>
      </c>
      <c r="O29" s="1174"/>
      <c r="P29" s="1287"/>
      <c r="S29" s="1340"/>
      <c r="T29" s="1340"/>
    </row>
    <row r="30" spans="1:20" s="1175" customFormat="1" ht="13.5" customHeight="1" x14ac:dyDescent="0.2">
      <c r="A30" s="1172"/>
      <c r="B30" s="1164"/>
      <c r="C30" s="91" t="s">
        <v>528</v>
      </c>
      <c r="D30" s="91"/>
      <c r="E30" s="1173"/>
      <c r="F30" s="1347">
        <v>4056</v>
      </c>
      <c r="G30" s="1348">
        <v>3</v>
      </c>
      <c r="H30" s="1347">
        <v>236</v>
      </c>
      <c r="I30" s="1347">
        <v>875</v>
      </c>
      <c r="J30" s="1347">
        <v>1449</v>
      </c>
      <c r="K30" s="1347">
        <v>1058</v>
      </c>
      <c r="L30" s="1347">
        <v>362</v>
      </c>
      <c r="M30" s="1347">
        <v>24</v>
      </c>
      <c r="N30" s="1347">
        <v>49</v>
      </c>
      <c r="O30" s="1174"/>
      <c r="P30" s="1287"/>
      <c r="S30" s="1340"/>
      <c r="T30" s="1340"/>
    </row>
    <row r="31" spans="1:20" s="1180" customFormat="1" ht="21.75" customHeight="1" thickBot="1" x14ac:dyDescent="0.25">
      <c r="A31" s="1176"/>
      <c r="B31" s="1176"/>
      <c r="C31" s="1177"/>
      <c r="D31" s="1178"/>
      <c r="E31" s="1178"/>
      <c r="F31" s="1349"/>
      <c r="G31" s="1349"/>
      <c r="H31" s="1349"/>
      <c r="I31" s="1349"/>
      <c r="J31" s="1349"/>
      <c r="K31" s="1349"/>
      <c r="L31" s="1349"/>
      <c r="M31" s="1349"/>
      <c r="N31" s="1349"/>
      <c r="O31" s="465"/>
      <c r="P31" s="1179"/>
      <c r="R31" s="1186"/>
    </row>
    <row r="32" spans="1:20" s="141" customFormat="1" ht="13.5" thickBot="1" x14ac:dyDescent="0.25">
      <c r="A32" s="139"/>
      <c r="B32" s="140"/>
      <c r="C32" s="1679" t="s">
        <v>529</v>
      </c>
      <c r="D32" s="1680"/>
      <c r="E32" s="1680"/>
      <c r="F32" s="1680"/>
      <c r="G32" s="1680"/>
      <c r="H32" s="1680"/>
      <c r="I32" s="1680"/>
      <c r="J32" s="1680"/>
      <c r="K32" s="1680"/>
      <c r="L32" s="1680"/>
      <c r="M32" s="1680"/>
      <c r="N32" s="1681"/>
      <c r="O32" s="465"/>
      <c r="P32" s="1283"/>
      <c r="Q32" s="1181"/>
      <c r="R32" s="1288"/>
    </row>
    <row r="33" spans="1:20" s="1180" customFormat="1" ht="3.75" customHeight="1" x14ac:dyDescent="0.2">
      <c r="A33" s="1176"/>
      <c r="B33" s="1176"/>
      <c r="C33" s="1177"/>
      <c r="D33" s="1182"/>
      <c r="E33" s="1182"/>
      <c r="F33" s="1183"/>
      <c r="G33" s="1183"/>
      <c r="H33" s="1183"/>
      <c r="I33" s="1183"/>
      <c r="J33" s="1183"/>
      <c r="K33" s="1177"/>
      <c r="L33" s="1184"/>
      <c r="N33" s="1185"/>
      <c r="O33" s="465"/>
      <c r="P33" s="1179"/>
      <c r="R33" s="1186"/>
    </row>
    <row r="34" spans="1:20" s="1180" customFormat="1" ht="36" customHeight="1" x14ac:dyDescent="0.2">
      <c r="A34" s="1176"/>
      <c r="B34" s="1176"/>
      <c r="C34" s="1682">
        <v>2014</v>
      </c>
      <c r="D34" s="1683"/>
      <c r="E34" s="1338"/>
      <c r="F34" s="1335" t="s">
        <v>506</v>
      </c>
      <c r="G34" s="1339" t="s">
        <v>524</v>
      </c>
      <c r="H34" s="1339" t="s">
        <v>507</v>
      </c>
      <c r="I34" s="1339" t="s">
        <v>508</v>
      </c>
      <c r="J34" s="1339" t="s">
        <v>509</v>
      </c>
      <c r="K34" s="1339" t="s">
        <v>510</v>
      </c>
      <c r="L34" s="1339" t="s">
        <v>511</v>
      </c>
      <c r="M34" s="1339" t="s">
        <v>525</v>
      </c>
      <c r="N34" s="1339" t="s">
        <v>512</v>
      </c>
      <c r="O34" s="465"/>
      <c r="P34" s="1179"/>
      <c r="R34" s="1186"/>
    </row>
    <row r="35" spans="1:20" s="1285" customFormat="1" x14ac:dyDescent="0.2">
      <c r="A35" s="1284"/>
      <c r="B35" s="1148"/>
      <c r="C35" s="1674" t="s">
        <v>78</v>
      </c>
      <c r="D35" s="1674"/>
      <c r="E35" s="1332"/>
      <c r="F35" s="1343"/>
      <c r="G35" s="1344"/>
      <c r="H35" s="1341"/>
      <c r="I35" s="1342"/>
      <c r="J35" s="1341"/>
      <c r="K35" s="1341"/>
      <c r="L35" s="1676"/>
      <c r="M35" s="1676"/>
      <c r="N35" s="1341"/>
      <c r="O35" s="465"/>
      <c r="P35" s="1167"/>
      <c r="Q35" s="1168"/>
      <c r="R35" s="1175"/>
      <c r="S35" s="1350"/>
      <c r="T35" s="1350"/>
    </row>
    <row r="36" spans="1:20" s="1285" customFormat="1" ht="4.5" customHeight="1" x14ac:dyDescent="0.2">
      <c r="A36" s="1284"/>
      <c r="B36" s="1148"/>
      <c r="C36" s="1674"/>
      <c r="D36" s="1674"/>
      <c r="E36" s="1332"/>
      <c r="F36" s="1343"/>
      <c r="G36" s="1344"/>
      <c r="H36" s="1341"/>
      <c r="I36" s="1342"/>
      <c r="J36" s="1341"/>
      <c r="K36" s="1341"/>
      <c r="L36" s="1345"/>
      <c r="M36" s="1345"/>
      <c r="N36" s="1341"/>
      <c r="O36" s="465"/>
      <c r="P36" s="1167"/>
      <c r="Q36" s="1168"/>
      <c r="R36" s="1175"/>
      <c r="S36" s="1350"/>
      <c r="T36" s="1350"/>
    </row>
    <row r="37" spans="1:20" s="1171" customFormat="1" x14ac:dyDescent="0.2">
      <c r="A37" s="1169"/>
      <c r="B37" s="1170"/>
      <c r="C37" s="1587" t="s">
        <v>68</v>
      </c>
      <c r="D37" s="1587"/>
      <c r="E37" s="1334"/>
      <c r="F37" s="1346">
        <v>160</v>
      </c>
      <c r="G37" s="1351">
        <v>1</v>
      </c>
      <c r="H37" s="1346">
        <v>3</v>
      </c>
      <c r="I37" s="1346">
        <v>14</v>
      </c>
      <c r="J37" s="1346">
        <v>39</v>
      </c>
      <c r="K37" s="1346">
        <v>65</v>
      </c>
      <c r="L37" s="1346">
        <v>33</v>
      </c>
      <c r="M37" s="1346">
        <v>3</v>
      </c>
      <c r="N37" s="1351">
        <v>2</v>
      </c>
      <c r="O37" s="465"/>
      <c r="P37" s="1286"/>
      <c r="R37" s="1175"/>
      <c r="S37" s="1352"/>
      <c r="T37" s="1352"/>
    </row>
    <row r="38" spans="1:20" s="1171" customFormat="1" ht="13.5" customHeight="1" x14ac:dyDescent="0.2">
      <c r="A38" s="1169"/>
      <c r="B38" s="1170"/>
      <c r="C38" s="91" t="s">
        <v>62</v>
      </c>
      <c r="D38" s="91"/>
      <c r="E38" s="1162"/>
      <c r="F38" s="1347">
        <v>7</v>
      </c>
      <c r="G38" s="1348">
        <v>0</v>
      </c>
      <c r="H38" s="1347">
        <v>1</v>
      </c>
      <c r="I38" s="1347">
        <v>0</v>
      </c>
      <c r="J38" s="1347">
        <v>2</v>
      </c>
      <c r="K38" s="1347">
        <v>2</v>
      </c>
      <c r="L38" s="1347">
        <v>2</v>
      </c>
      <c r="M38" s="1347">
        <v>0</v>
      </c>
      <c r="N38" s="1348">
        <v>0</v>
      </c>
      <c r="O38" s="465"/>
      <c r="P38" s="1286"/>
      <c r="R38" s="1175"/>
      <c r="S38" s="1352"/>
      <c r="T38" s="1352"/>
    </row>
    <row r="39" spans="1:20" s="1171" customFormat="1" ht="13.5" customHeight="1" x14ac:dyDescent="0.2">
      <c r="A39" s="1169"/>
      <c r="B39" s="1170"/>
      <c r="C39" s="91" t="s">
        <v>55</v>
      </c>
      <c r="D39" s="91"/>
      <c r="E39" s="1162"/>
      <c r="F39" s="1347">
        <v>6</v>
      </c>
      <c r="G39" s="1348">
        <v>0</v>
      </c>
      <c r="H39" s="1348">
        <v>0</v>
      </c>
      <c r="I39" s="1347">
        <v>1</v>
      </c>
      <c r="J39" s="1347">
        <v>0</v>
      </c>
      <c r="K39" s="1348">
        <v>2</v>
      </c>
      <c r="L39" s="1348">
        <v>3</v>
      </c>
      <c r="M39" s="1348">
        <v>0</v>
      </c>
      <c r="N39" s="1348">
        <v>0</v>
      </c>
      <c r="O39" s="465"/>
      <c r="P39" s="1286"/>
      <c r="R39" s="1175"/>
      <c r="S39" s="1352"/>
      <c r="T39" s="1352"/>
    </row>
    <row r="40" spans="1:20" s="1175" customFormat="1" ht="13.5" customHeight="1" x14ac:dyDescent="0.2">
      <c r="A40" s="1172"/>
      <c r="B40" s="1164"/>
      <c r="C40" s="91" t="s">
        <v>64</v>
      </c>
      <c r="D40" s="91"/>
      <c r="E40" s="1173"/>
      <c r="F40" s="1347">
        <v>8</v>
      </c>
      <c r="G40" s="1348">
        <v>0</v>
      </c>
      <c r="H40" s="1348">
        <v>0</v>
      </c>
      <c r="I40" s="1347">
        <v>2</v>
      </c>
      <c r="J40" s="1347">
        <v>1</v>
      </c>
      <c r="K40" s="1347">
        <v>5</v>
      </c>
      <c r="L40" s="1347">
        <v>0</v>
      </c>
      <c r="M40" s="1348">
        <v>0</v>
      </c>
      <c r="N40" s="1348">
        <v>0</v>
      </c>
      <c r="O40" s="1174"/>
      <c r="P40" s="1287"/>
      <c r="S40" s="1352"/>
      <c r="T40" s="1352"/>
    </row>
    <row r="41" spans="1:20" s="1175" customFormat="1" ht="13.5" customHeight="1" x14ac:dyDescent="0.2">
      <c r="A41" s="1172"/>
      <c r="B41" s="1164"/>
      <c r="C41" s="91" t="s">
        <v>66</v>
      </c>
      <c r="D41" s="91"/>
      <c r="E41" s="1173"/>
      <c r="F41" s="1347">
        <v>1</v>
      </c>
      <c r="G41" s="1348">
        <v>0</v>
      </c>
      <c r="H41" s="1347">
        <v>0</v>
      </c>
      <c r="I41" s="1347">
        <v>0</v>
      </c>
      <c r="J41" s="1348">
        <v>0</v>
      </c>
      <c r="K41" s="1347">
        <v>1</v>
      </c>
      <c r="L41" s="1348">
        <v>0</v>
      </c>
      <c r="M41" s="1347">
        <v>0</v>
      </c>
      <c r="N41" s="1348">
        <v>0</v>
      </c>
      <c r="O41" s="1174"/>
      <c r="P41" s="1287"/>
      <c r="S41" s="1352"/>
      <c r="T41" s="1352"/>
    </row>
    <row r="42" spans="1:20" s="1175" customFormat="1" ht="13.5" customHeight="1" x14ac:dyDescent="0.2">
      <c r="A42" s="1172"/>
      <c r="B42" s="1164"/>
      <c r="C42" s="91" t="s">
        <v>75</v>
      </c>
      <c r="D42" s="91"/>
      <c r="E42" s="1173"/>
      <c r="F42" s="1347">
        <v>1</v>
      </c>
      <c r="G42" s="1348">
        <v>0</v>
      </c>
      <c r="H42" s="1347">
        <v>0</v>
      </c>
      <c r="I42" s="1348">
        <v>0</v>
      </c>
      <c r="J42" s="1348">
        <v>0</v>
      </c>
      <c r="K42" s="1347">
        <v>1</v>
      </c>
      <c r="L42" s="1347">
        <v>0</v>
      </c>
      <c r="M42" s="1348">
        <v>0</v>
      </c>
      <c r="N42" s="1348">
        <v>0</v>
      </c>
      <c r="O42" s="1174"/>
      <c r="P42" s="1287"/>
      <c r="S42" s="1352"/>
      <c r="T42" s="1352"/>
    </row>
    <row r="43" spans="1:20" s="1175" customFormat="1" ht="13.5" customHeight="1" x14ac:dyDescent="0.2">
      <c r="A43" s="1172"/>
      <c r="B43" s="1164"/>
      <c r="C43" s="91" t="s">
        <v>61</v>
      </c>
      <c r="D43" s="91"/>
      <c r="E43" s="1173"/>
      <c r="F43" s="1347">
        <v>4</v>
      </c>
      <c r="G43" s="1348">
        <v>0</v>
      </c>
      <c r="H43" s="1348">
        <v>1</v>
      </c>
      <c r="I43" s="1347">
        <v>1</v>
      </c>
      <c r="J43" s="1348">
        <v>0</v>
      </c>
      <c r="K43" s="1347">
        <v>1</v>
      </c>
      <c r="L43" s="1348">
        <v>1</v>
      </c>
      <c r="M43" s="1347">
        <v>0</v>
      </c>
      <c r="N43" s="1348">
        <v>0</v>
      </c>
      <c r="O43" s="1174"/>
      <c r="P43" s="1287"/>
      <c r="S43" s="1352"/>
      <c r="T43" s="1352"/>
    </row>
    <row r="44" spans="1:20" s="1175" customFormat="1" ht="13.5" customHeight="1" x14ac:dyDescent="0.2">
      <c r="A44" s="1172"/>
      <c r="B44" s="1164"/>
      <c r="C44" s="91" t="s">
        <v>56</v>
      </c>
      <c r="D44" s="91"/>
      <c r="E44" s="1173"/>
      <c r="F44" s="1347">
        <v>5</v>
      </c>
      <c r="G44" s="1348">
        <v>0</v>
      </c>
      <c r="H44" s="1348">
        <v>0</v>
      </c>
      <c r="I44" s="1347">
        <v>0</v>
      </c>
      <c r="J44" s="1347">
        <v>2</v>
      </c>
      <c r="K44" s="1347">
        <v>3</v>
      </c>
      <c r="L44" s="1348">
        <v>0</v>
      </c>
      <c r="M44" s="1347">
        <v>0</v>
      </c>
      <c r="N44" s="1348">
        <v>0</v>
      </c>
      <c r="O44" s="1174"/>
      <c r="P44" s="1287"/>
      <c r="S44" s="1352"/>
      <c r="T44" s="1352"/>
    </row>
    <row r="45" spans="1:20" s="1175" customFormat="1" ht="13.5" customHeight="1" x14ac:dyDescent="0.2">
      <c r="A45" s="1172"/>
      <c r="B45" s="1164"/>
      <c r="C45" s="91" t="s">
        <v>74</v>
      </c>
      <c r="D45" s="91"/>
      <c r="E45" s="1173"/>
      <c r="F45" s="1347">
        <v>7</v>
      </c>
      <c r="G45" s="1348">
        <v>0</v>
      </c>
      <c r="H45" s="1347">
        <v>0</v>
      </c>
      <c r="I45" s="1347">
        <v>0</v>
      </c>
      <c r="J45" s="1347">
        <v>3</v>
      </c>
      <c r="K45" s="1347">
        <v>2</v>
      </c>
      <c r="L45" s="1347">
        <v>2</v>
      </c>
      <c r="M45" s="1347">
        <v>0</v>
      </c>
      <c r="N45" s="1348">
        <v>0</v>
      </c>
      <c r="O45" s="1174"/>
      <c r="P45" s="1287"/>
      <c r="S45" s="1352"/>
      <c r="T45" s="1352"/>
    </row>
    <row r="46" spans="1:20" s="1175" customFormat="1" ht="13.5" customHeight="1" x14ac:dyDescent="0.2">
      <c r="A46" s="1172"/>
      <c r="B46" s="1164"/>
      <c r="C46" s="91" t="s">
        <v>76</v>
      </c>
      <c r="D46" s="91"/>
      <c r="E46" s="1173"/>
      <c r="F46" s="1347">
        <v>5</v>
      </c>
      <c r="G46" s="1348">
        <v>0</v>
      </c>
      <c r="H46" s="1347">
        <v>0</v>
      </c>
      <c r="I46" s="1347">
        <v>0</v>
      </c>
      <c r="J46" s="1348">
        <v>0</v>
      </c>
      <c r="K46" s="1347">
        <v>3</v>
      </c>
      <c r="L46" s="1348">
        <v>2</v>
      </c>
      <c r="M46" s="1347">
        <v>0</v>
      </c>
      <c r="N46" s="1348">
        <v>0</v>
      </c>
      <c r="O46" s="1174"/>
      <c r="P46" s="1287"/>
      <c r="S46" s="1352"/>
      <c r="T46" s="1352"/>
    </row>
    <row r="47" spans="1:20" s="1175" customFormat="1" ht="13.5" customHeight="1" x14ac:dyDescent="0.2">
      <c r="A47" s="1172"/>
      <c r="B47" s="1164"/>
      <c r="C47" s="91" t="s">
        <v>60</v>
      </c>
      <c r="D47" s="91"/>
      <c r="E47" s="1173"/>
      <c r="F47" s="1347">
        <v>9</v>
      </c>
      <c r="G47" s="1348">
        <v>0</v>
      </c>
      <c r="H47" s="1347">
        <v>1</v>
      </c>
      <c r="I47" s="1347">
        <v>1</v>
      </c>
      <c r="J47" s="1347">
        <v>2</v>
      </c>
      <c r="K47" s="1347">
        <v>4</v>
      </c>
      <c r="L47" s="1347">
        <v>1</v>
      </c>
      <c r="M47" s="1347">
        <v>0</v>
      </c>
      <c r="N47" s="1348">
        <v>0</v>
      </c>
      <c r="O47" s="1174"/>
      <c r="P47" s="1287"/>
      <c r="S47" s="1352"/>
      <c r="T47" s="1352"/>
    </row>
    <row r="48" spans="1:20" s="1175" customFormat="1" ht="13.5" customHeight="1" x14ac:dyDescent="0.2">
      <c r="A48" s="1172"/>
      <c r="B48" s="1164"/>
      <c r="C48" s="91" t="s">
        <v>59</v>
      </c>
      <c r="D48" s="91"/>
      <c r="E48" s="1173"/>
      <c r="F48" s="1347">
        <v>17</v>
      </c>
      <c r="G48" s="1348">
        <v>0</v>
      </c>
      <c r="H48" s="1348">
        <v>0</v>
      </c>
      <c r="I48" s="1347">
        <v>1</v>
      </c>
      <c r="J48" s="1347">
        <v>7</v>
      </c>
      <c r="K48" s="1347">
        <v>4</v>
      </c>
      <c r="L48" s="1347">
        <v>2</v>
      </c>
      <c r="M48" s="1347">
        <v>3</v>
      </c>
      <c r="N48" s="1348">
        <v>0</v>
      </c>
      <c r="O48" s="1174"/>
      <c r="P48" s="1287"/>
      <c r="S48" s="1352"/>
      <c r="T48" s="1352"/>
    </row>
    <row r="49" spans="1:20" s="1175" customFormat="1" ht="13.5" customHeight="1" x14ac:dyDescent="0.2">
      <c r="A49" s="1172"/>
      <c r="B49" s="1164"/>
      <c r="C49" s="91" t="s">
        <v>57</v>
      </c>
      <c r="D49" s="91"/>
      <c r="E49" s="1173"/>
      <c r="F49" s="1347">
        <v>3</v>
      </c>
      <c r="G49" s="1348">
        <v>0</v>
      </c>
      <c r="H49" s="1348">
        <v>0</v>
      </c>
      <c r="I49" s="1348">
        <v>0</v>
      </c>
      <c r="J49" s="1348">
        <v>1</v>
      </c>
      <c r="K49" s="1347">
        <v>0</v>
      </c>
      <c r="L49" s="1347">
        <v>2</v>
      </c>
      <c r="M49" s="1348">
        <v>0</v>
      </c>
      <c r="N49" s="1348">
        <v>0</v>
      </c>
      <c r="O49" s="1174"/>
      <c r="P49" s="1287"/>
      <c r="S49" s="1352"/>
      <c r="T49" s="1352"/>
    </row>
    <row r="50" spans="1:20" s="1175" customFormat="1" ht="13.5" customHeight="1" x14ac:dyDescent="0.2">
      <c r="A50" s="1172"/>
      <c r="B50" s="1164"/>
      <c r="C50" s="91" t="s">
        <v>63</v>
      </c>
      <c r="D50" s="91"/>
      <c r="E50" s="1173"/>
      <c r="F50" s="1347">
        <v>30</v>
      </c>
      <c r="G50" s="1348">
        <v>1</v>
      </c>
      <c r="H50" s="1348">
        <v>0</v>
      </c>
      <c r="I50" s="1347">
        <v>2</v>
      </c>
      <c r="J50" s="1347">
        <v>11</v>
      </c>
      <c r="K50" s="1347">
        <v>13</v>
      </c>
      <c r="L50" s="1347">
        <v>3</v>
      </c>
      <c r="M50" s="1348">
        <v>0</v>
      </c>
      <c r="N50" s="1348">
        <v>0</v>
      </c>
      <c r="O50" s="1174"/>
      <c r="P50" s="1287"/>
      <c r="S50" s="1352"/>
      <c r="T50" s="1352"/>
    </row>
    <row r="51" spans="1:20" s="1175" customFormat="1" ht="13.5" customHeight="1" x14ac:dyDescent="0.2">
      <c r="A51" s="1172"/>
      <c r="B51" s="1164"/>
      <c r="C51" s="91" t="s">
        <v>79</v>
      </c>
      <c r="D51" s="91"/>
      <c r="E51" s="1173"/>
      <c r="F51" s="1347">
        <v>9</v>
      </c>
      <c r="G51" s="1348">
        <v>0</v>
      </c>
      <c r="H51" s="1347">
        <v>0</v>
      </c>
      <c r="I51" s="1348">
        <v>4</v>
      </c>
      <c r="J51" s="1347">
        <v>0</v>
      </c>
      <c r="K51" s="1347">
        <v>3</v>
      </c>
      <c r="L51" s="1347">
        <v>0</v>
      </c>
      <c r="M51" s="1347">
        <v>0</v>
      </c>
      <c r="N51" s="1348">
        <v>2</v>
      </c>
      <c r="O51" s="1174"/>
      <c r="P51" s="1287"/>
      <c r="S51" s="1352"/>
      <c r="T51" s="1352"/>
    </row>
    <row r="52" spans="1:20" s="1175" customFormat="1" ht="13.5" customHeight="1" x14ac:dyDescent="0.2">
      <c r="A52" s="1172"/>
      <c r="B52" s="1164"/>
      <c r="C52" s="91" t="s">
        <v>58</v>
      </c>
      <c r="D52" s="91"/>
      <c r="E52" s="1173"/>
      <c r="F52" s="1347">
        <v>5</v>
      </c>
      <c r="G52" s="1348">
        <v>0</v>
      </c>
      <c r="H52" s="1347">
        <v>0</v>
      </c>
      <c r="I52" s="1347">
        <v>0</v>
      </c>
      <c r="J52" s="1347">
        <v>0</v>
      </c>
      <c r="K52" s="1347">
        <v>3</v>
      </c>
      <c r="L52" s="1347">
        <v>2</v>
      </c>
      <c r="M52" s="1348">
        <v>0</v>
      </c>
      <c r="N52" s="1348">
        <v>0</v>
      </c>
      <c r="O52" s="1174"/>
      <c r="P52" s="1287"/>
      <c r="S52" s="1352"/>
      <c r="T52" s="1352"/>
    </row>
    <row r="53" spans="1:20" s="1175" customFormat="1" ht="13.5" customHeight="1" x14ac:dyDescent="0.2">
      <c r="A53" s="1172"/>
      <c r="B53" s="1164"/>
      <c r="C53" s="91" t="s">
        <v>65</v>
      </c>
      <c r="D53" s="91"/>
      <c r="E53" s="1173"/>
      <c r="F53" s="1347">
        <v>10</v>
      </c>
      <c r="G53" s="1348">
        <v>0</v>
      </c>
      <c r="H53" s="1348">
        <v>0</v>
      </c>
      <c r="I53" s="1348">
        <v>0</v>
      </c>
      <c r="J53" s="1347">
        <v>2</v>
      </c>
      <c r="K53" s="1347">
        <v>4</v>
      </c>
      <c r="L53" s="1348">
        <v>4</v>
      </c>
      <c r="M53" s="1348">
        <v>0</v>
      </c>
      <c r="N53" s="1348">
        <v>0</v>
      </c>
      <c r="O53" s="1174"/>
      <c r="P53" s="1287"/>
      <c r="S53" s="1352"/>
      <c r="T53" s="1352"/>
    </row>
    <row r="54" spans="1:20" s="1175" customFormat="1" ht="13.5" customHeight="1" x14ac:dyDescent="0.2">
      <c r="A54" s="1172"/>
      <c r="B54" s="1164"/>
      <c r="C54" s="91" t="s">
        <v>67</v>
      </c>
      <c r="D54" s="91"/>
      <c r="E54" s="1173"/>
      <c r="F54" s="1347">
        <v>6</v>
      </c>
      <c r="G54" s="1348">
        <v>0</v>
      </c>
      <c r="H54" s="1348">
        <v>0</v>
      </c>
      <c r="I54" s="1348">
        <v>0</v>
      </c>
      <c r="J54" s="1348">
        <v>1</v>
      </c>
      <c r="K54" s="1347">
        <v>5</v>
      </c>
      <c r="L54" s="1348">
        <v>0</v>
      </c>
      <c r="M54" s="1348">
        <v>0</v>
      </c>
      <c r="N54" s="1348">
        <v>0</v>
      </c>
      <c r="O54" s="1174"/>
      <c r="P54" s="1287"/>
      <c r="S54" s="1352"/>
      <c r="T54" s="1352"/>
    </row>
    <row r="55" spans="1:20" s="1175" customFormat="1" ht="13.5" customHeight="1" x14ac:dyDescent="0.2">
      <c r="A55" s="1172"/>
      <c r="B55" s="1164"/>
      <c r="C55" s="91" t="s">
        <v>77</v>
      </c>
      <c r="D55" s="91"/>
      <c r="E55" s="1173"/>
      <c r="F55" s="1347">
        <v>5</v>
      </c>
      <c r="G55" s="1348">
        <v>0</v>
      </c>
      <c r="H55" s="1347">
        <v>0</v>
      </c>
      <c r="I55" s="1347">
        <v>0</v>
      </c>
      <c r="J55" s="1347">
        <v>2</v>
      </c>
      <c r="K55" s="1347">
        <v>2</v>
      </c>
      <c r="L55" s="1347">
        <v>1</v>
      </c>
      <c r="M55" s="1347">
        <v>0</v>
      </c>
      <c r="N55" s="1348">
        <v>0</v>
      </c>
      <c r="O55" s="1174"/>
      <c r="P55" s="1287"/>
      <c r="S55" s="1352"/>
      <c r="T55" s="1352"/>
    </row>
    <row r="56" spans="1:20" s="1175" customFormat="1" ht="13.5" customHeight="1" x14ac:dyDescent="0.2">
      <c r="A56" s="1172"/>
      <c r="B56" s="1164"/>
      <c r="C56" s="91" t="s">
        <v>526</v>
      </c>
      <c r="D56" s="91"/>
      <c r="E56" s="1173"/>
      <c r="F56" s="1347">
        <v>3</v>
      </c>
      <c r="G56" s="1348">
        <v>0</v>
      </c>
      <c r="H56" s="1348">
        <v>0</v>
      </c>
      <c r="I56" s="1347">
        <v>0</v>
      </c>
      <c r="J56" s="1347">
        <v>1</v>
      </c>
      <c r="K56" s="1347">
        <v>1</v>
      </c>
      <c r="L56" s="1348">
        <v>1</v>
      </c>
      <c r="M56" s="1348">
        <v>0</v>
      </c>
      <c r="N56" s="1348">
        <v>0</v>
      </c>
      <c r="O56" s="1174"/>
      <c r="P56" s="1287"/>
      <c r="S56" s="1352"/>
      <c r="T56" s="1352"/>
    </row>
    <row r="57" spans="1:20" s="1175" customFormat="1" ht="13.5" customHeight="1" x14ac:dyDescent="0.2">
      <c r="A57" s="1172"/>
      <c r="B57" s="1164"/>
      <c r="C57" s="91" t="s">
        <v>527</v>
      </c>
      <c r="D57" s="91"/>
      <c r="E57" s="1173"/>
      <c r="F57" s="1347">
        <v>4</v>
      </c>
      <c r="G57" s="1348">
        <v>0</v>
      </c>
      <c r="H57" s="1348">
        <v>0</v>
      </c>
      <c r="I57" s="1347">
        <v>0</v>
      </c>
      <c r="J57" s="1348">
        <v>1</v>
      </c>
      <c r="K57" s="1348">
        <v>2</v>
      </c>
      <c r="L57" s="1348">
        <v>1</v>
      </c>
      <c r="M57" s="1348">
        <v>0</v>
      </c>
      <c r="N57" s="1348">
        <v>0</v>
      </c>
      <c r="O57" s="1174"/>
      <c r="P57" s="1287"/>
      <c r="S57" s="1352"/>
      <c r="T57" s="1352"/>
    </row>
    <row r="58" spans="1:20" s="1175" customFormat="1" ht="13.5" customHeight="1" x14ac:dyDescent="0.2">
      <c r="A58" s="1172"/>
      <c r="B58" s="1164"/>
      <c r="C58" s="91" t="s">
        <v>528</v>
      </c>
      <c r="D58" s="91"/>
      <c r="E58" s="1173"/>
      <c r="F58" s="1347">
        <v>15</v>
      </c>
      <c r="G58" s="1348">
        <v>0</v>
      </c>
      <c r="H58" s="1347">
        <v>0</v>
      </c>
      <c r="I58" s="1347">
        <v>2</v>
      </c>
      <c r="J58" s="1347">
        <v>3</v>
      </c>
      <c r="K58" s="1347">
        <v>4</v>
      </c>
      <c r="L58" s="1347">
        <v>6</v>
      </c>
      <c r="M58" s="1348">
        <v>0</v>
      </c>
      <c r="N58" s="1348">
        <v>0</v>
      </c>
      <c r="O58" s="1174"/>
      <c r="P58" s="1287"/>
      <c r="S58" s="1352"/>
      <c r="T58" s="1352"/>
    </row>
    <row r="59" spans="1:20" s="1180" customFormat="1" ht="9" customHeight="1" x14ac:dyDescent="0.2">
      <c r="A59" s="1176"/>
      <c r="B59" s="1176"/>
      <c r="C59" s="1177"/>
      <c r="D59" s="1332"/>
      <c r="E59" s="1332"/>
      <c r="F59" s="1349"/>
      <c r="G59" s="1349"/>
      <c r="H59" s="1349"/>
      <c r="I59" s="1349"/>
      <c r="J59" s="1349"/>
      <c r="K59" s="1349"/>
      <c r="L59" s="1349"/>
      <c r="M59" s="1349"/>
      <c r="N59" s="1349"/>
      <c r="O59" s="1174"/>
      <c r="P59" s="1179"/>
      <c r="R59" s="1186"/>
    </row>
    <row r="60" spans="1:20" s="1180" customFormat="1" ht="11.25" customHeight="1" x14ac:dyDescent="0.2">
      <c r="A60" s="1176"/>
      <c r="B60" s="1176"/>
      <c r="C60" s="1684" t="s">
        <v>530</v>
      </c>
      <c r="D60" s="1684"/>
      <c r="E60" s="1684"/>
      <c r="F60" s="1684"/>
      <c r="G60" s="1684"/>
      <c r="H60" s="1684"/>
      <c r="I60" s="1684"/>
      <c r="J60" s="1353"/>
      <c r="K60" s="1353"/>
      <c r="L60" s="1353"/>
      <c r="M60" s="1353"/>
      <c r="N60" s="1353"/>
      <c r="O60" s="1174"/>
      <c r="P60" s="1354"/>
      <c r="R60" s="1186"/>
    </row>
    <row r="61" spans="1:20" ht="11.25" customHeight="1" x14ac:dyDescent="0.2">
      <c r="A61" s="137"/>
      <c r="B61" s="159"/>
      <c r="C61" s="1187" t="s">
        <v>513</v>
      </c>
      <c r="D61" s="151"/>
      <c r="E61" s="151"/>
      <c r="F61" s="1188"/>
      <c r="H61" s="151"/>
      <c r="I61" s="1355" t="s">
        <v>480</v>
      </c>
      <c r="J61" s="1188"/>
      <c r="K61" s="1356" t="s">
        <v>531</v>
      </c>
      <c r="L61" s="151"/>
      <c r="M61" s="151"/>
      <c r="N61" s="1357"/>
      <c r="O61" s="465"/>
      <c r="P61" s="1289"/>
    </row>
    <row r="62" spans="1:20" ht="13.5" customHeight="1" x14ac:dyDescent="0.2">
      <c r="A62" s="135"/>
      <c r="B62" s="137"/>
      <c r="C62" s="137"/>
      <c r="D62" s="137"/>
      <c r="E62" s="137"/>
      <c r="F62" s="137"/>
      <c r="G62" s="137"/>
      <c r="H62" s="137"/>
      <c r="I62" s="137"/>
      <c r="J62" s="137"/>
      <c r="K62" s="1643">
        <v>42675</v>
      </c>
      <c r="L62" s="1643"/>
      <c r="M62" s="1643"/>
      <c r="N62" s="1643"/>
      <c r="O62" s="262">
        <v>17</v>
      </c>
      <c r="P62" s="1290"/>
    </row>
  </sheetData>
  <mergeCells count="16">
    <mergeCell ref="C60:I60"/>
    <mergeCell ref="K62:N62"/>
    <mergeCell ref="C9:D9"/>
    <mergeCell ref="C32:N32"/>
    <mergeCell ref="C34:D34"/>
    <mergeCell ref="C35:D36"/>
    <mergeCell ref="L35:M35"/>
    <mergeCell ref="C37:D37"/>
    <mergeCell ref="C7:D8"/>
    <mergeCell ref="F7:G7"/>
    <mergeCell ref="L7:M7"/>
    <mergeCell ref="B1:F1"/>
    <mergeCell ref="B2:D2"/>
    <mergeCell ref="I2:M2"/>
    <mergeCell ref="C4:N4"/>
    <mergeCell ref="C6:D6"/>
  </mergeCells>
  <hyperlinks>
    <hyperlink ref="K61" r:id="rId1"/>
  </hyperlinks>
  <printOptions horizontalCentered="1"/>
  <pageMargins left="0.15748031496062992" right="0.15748031496062992" top="0.19685039370078741" bottom="0.19685039370078741" header="0" footer="0"/>
  <pageSetup paperSize="9" orientation="portrait" r:id="rId2"/>
  <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olha16">
    <tabColor theme="3"/>
  </sheetPr>
  <dimension ref="A1:AO69"/>
  <sheetViews>
    <sheetView zoomScaleNormal="100" workbookViewId="0"/>
  </sheetViews>
  <sheetFormatPr defaultRowHeight="12.75" x14ac:dyDescent="0.2"/>
  <cols>
    <col min="1" max="1" width="1" style="415" customWidth="1"/>
    <col min="2" max="2" width="2.5703125" style="415" customWidth="1"/>
    <col min="3" max="3" width="2" style="415" customWidth="1"/>
    <col min="4" max="4" width="13.28515625" style="415" customWidth="1"/>
    <col min="5" max="5" width="6.28515625" style="415" customWidth="1"/>
    <col min="6" max="8" width="7.140625" style="415" customWidth="1"/>
    <col min="9" max="9" width="6.42578125" style="415" customWidth="1"/>
    <col min="10" max="10" width="6.5703125" style="415" customWidth="1"/>
    <col min="11" max="11" width="7.28515625" style="415" customWidth="1"/>
    <col min="12" max="12" width="28.42578125" style="415" customWidth="1"/>
    <col min="13" max="13" width="2.5703125" style="415" customWidth="1"/>
    <col min="14" max="14" width="1" style="415" customWidth="1"/>
    <col min="15" max="29" width="9.140625" style="415"/>
    <col min="30" max="30" width="15.140625" style="415" customWidth="1"/>
    <col min="31" max="34" width="6.42578125" style="415" customWidth="1"/>
    <col min="35" max="36" width="2.140625" style="415" customWidth="1"/>
    <col min="37" max="38" width="6.42578125" style="415" customWidth="1"/>
    <col min="39" max="39" width="15.140625" style="415" customWidth="1"/>
    <col min="40" max="41" width="6.42578125" style="415" customWidth="1"/>
    <col min="42" max="16384" width="9.140625" style="415"/>
  </cols>
  <sheetData>
    <row r="1" spans="1:41" ht="13.5" customHeight="1" x14ac:dyDescent="0.2">
      <c r="A1" s="410"/>
      <c r="B1" s="414"/>
      <c r="C1" s="414"/>
      <c r="D1" s="414"/>
      <c r="E1" s="414"/>
      <c r="F1" s="411"/>
      <c r="G1" s="411"/>
      <c r="H1" s="411"/>
      <c r="I1" s="411"/>
      <c r="J1" s="411"/>
      <c r="K1" s="411"/>
      <c r="L1" s="1590" t="s">
        <v>337</v>
      </c>
      <c r="M1" s="1590"/>
      <c r="N1" s="410"/>
    </row>
    <row r="2" spans="1:41" ht="6" customHeight="1" x14ac:dyDescent="0.2">
      <c r="A2" s="410"/>
      <c r="B2" s="1686"/>
      <c r="C2" s="1687"/>
      <c r="D2" s="1687"/>
      <c r="E2" s="534"/>
      <c r="F2" s="534"/>
      <c r="G2" s="534"/>
      <c r="H2" s="534"/>
      <c r="I2" s="534"/>
      <c r="J2" s="534"/>
      <c r="K2" s="534"/>
      <c r="L2" s="467"/>
      <c r="M2" s="420"/>
      <c r="N2" s="410"/>
      <c r="O2" s="477"/>
      <c r="P2" s="477"/>
      <c r="Q2" s="477"/>
      <c r="R2" s="477"/>
      <c r="S2" s="477"/>
      <c r="T2" s="477"/>
      <c r="U2" s="477"/>
      <c r="V2" s="477"/>
      <c r="W2" s="477"/>
      <c r="X2" s="477"/>
      <c r="Y2" s="477"/>
      <c r="Z2" s="477"/>
      <c r="AA2" s="477"/>
      <c r="AB2" s="477"/>
      <c r="AC2" s="477"/>
      <c r="AD2" s="477"/>
      <c r="AE2" s="477"/>
      <c r="AF2" s="477"/>
      <c r="AG2" s="477"/>
      <c r="AH2" s="477"/>
      <c r="AI2" s="477"/>
      <c r="AJ2" s="477"/>
      <c r="AK2" s="477"/>
      <c r="AL2" s="477"/>
      <c r="AM2" s="477"/>
      <c r="AN2" s="477"/>
      <c r="AO2" s="477"/>
    </row>
    <row r="3" spans="1:41" ht="11.25" customHeight="1" thickBot="1" x14ac:dyDescent="0.25">
      <c r="A3" s="410"/>
      <c r="B3" s="478"/>
      <c r="C3" s="420"/>
      <c r="D3" s="420"/>
      <c r="E3" s="420"/>
      <c r="F3" s="420"/>
      <c r="G3" s="420"/>
      <c r="H3" s="420"/>
      <c r="I3" s="420"/>
      <c r="J3" s="420"/>
      <c r="K3" s="420"/>
      <c r="L3" s="587" t="s">
        <v>73</v>
      </c>
      <c r="M3" s="420"/>
      <c r="N3" s="410"/>
      <c r="O3" s="477"/>
      <c r="P3" s="477"/>
      <c r="Q3" s="477"/>
      <c r="R3" s="477"/>
      <c r="S3" s="477"/>
      <c r="T3" s="477"/>
      <c r="U3" s="477"/>
      <c r="V3" s="477"/>
      <c r="W3" s="477"/>
      <c r="X3" s="477"/>
      <c r="Y3" s="477"/>
      <c r="Z3" s="477"/>
      <c r="AA3" s="477"/>
      <c r="AB3" s="477"/>
      <c r="AC3" s="477"/>
      <c r="AD3" s="477"/>
      <c r="AE3" s="477"/>
      <c r="AF3" s="477"/>
      <c r="AG3" s="477"/>
      <c r="AH3" s="477"/>
      <c r="AI3" s="477"/>
      <c r="AJ3" s="477"/>
      <c r="AK3" s="477"/>
      <c r="AL3" s="477"/>
      <c r="AM3" s="477"/>
      <c r="AN3" s="477"/>
      <c r="AO3" s="477"/>
    </row>
    <row r="4" spans="1:41" s="424" customFormat="1" ht="13.5" customHeight="1" thickBot="1" x14ac:dyDescent="0.25">
      <c r="A4" s="422"/>
      <c r="B4" s="581"/>
      <c r="C4" s="1688" t="s">
        <v>133</v>
      </c>
      <c r="D4" s="1689"/>
      <c r="E4" s="1689"/>
      <c r="F4" s="1689"/>
      <c r="G4" s="1689"/>
      <c r="H4" s="1689"/>
      <c r="I4" s="1689"/>
      <c r="J4" s="1689"/>
      <c r="K4" s="1689"/>
      <c r="L4" s="1690"/>
      <c r="M4" s="420"/>
      <c r="N4" s="422"/>
      <c r="O4" s="645"/>
      <c r="P4" s="645"/>
      <c r="Q4" s="645"/>
      <c r="R4" s="645"/>
      <c r="S4" s="645"/>
      <c r="T4" s="645"/>
      <c r="U4" s="645"/>
      <c r="V4" s="645"/>
      <c r="W4" s="645"/>
      <c r="X4" s="645"/>
      <c r="Y4" s="645"/>
      <c r="Z4" s="645"/>
      <c r="AA4" s="645"/>
      <c r="AB4" s="645"/>
      <c r="AC4" s="645"/>
      <c r="AD4" s="759"/>
      <c r="AE4" s="759"/>
      <c r="AF4" s="759"/>
      <c r="AG4" s="759"/>
      <c r="AH4" s="759"/>
      <c r="AI4" s="759"/>
      <c r="AJ4" s="759"/>
      <c r="AK4" s="759"/>
      <c r="AL4" s="759"/>
      <c r="AM4" s="759"/>
      <c r="AN4" s="759"/>
      <c r="AO4" s="759"/>
    </row>
    <row r="5" spans="1:41" s="765" customFormat="1" x14ac:dyDescent="0.2">
      <c r="B5" s="766"/>
      <c r="C5" s="1691" t="s">
        <v>134</v>
      </c>
      <c r="D5" s="1691"/>
      <c r="E5" s="591"/>
      <c r="F5" s="517"/>
      <c r="G5" s="517"/>
      <c r="H5" s="517"/>
      <c r="I5" s="517"/>
      <c r="J5" s="517"/>
      <c r="K5" s="517"/>
      <c r="L5" s="468"/>
      <c r="M5" s="468"/>
      <c r="N5" s="769"/>
      <c r="O5" s="767"/>
      <c r="P5" s="767"/>
      <c r="Q5" s="767"/>
      <c r="R5" s="767"/>
      <c r="S5" s="767"/>
      <c r="T5" s="767"/>
      <c r="U5" s="767"/>
      <c r="V5" s="767"/>
      <c r="W5" s="767"/>
      <c r="X5" s="767"/>
      <c r="Y5" s="767"/>
      <c r="Z5" s="767"/>
      <c r="AA5" s="767"/>
      <c r="AB5" s="767"/>
      <c r="AC5" s="767"/>
      <c r="AD5" s="768"/>
      <c r="AE5" s="768"/>
      <c r="AF5" s="768"/>
      <c r="AG5" s="768"/>
      <c r="AH5" s="768"/>
      <c r="AI5" s="768"/>
      <c r="AJ5" s="768"/>
      <c r="AK5" s="768"/>
      <c r="AL5" s="768"/>
      <c r="AM5" s="768"/>
      <c r="AO5" s="768"/>
    </row>
    <row r="6" spans="1:41" ht="13.5" customHeight="1" x14ac:dyDescent="0.2">
      <c r="A6" s="410"/>
      <c r="B6" s="478"/>
      <c r="C6" s="1691"/>
      <c r="D6" s="1691"/>
      <c r="E6" s="1694">
        <v>2016</v>
      </c>
      <c r="F6" s="1694"/>
      <c r="G6" s="1694"/>
      <c r="H6" s="1694"/>
      <c r="I6" s="1694"/>
      <c r="J6" s="1694"/>
      <c r="K6" s="1692" t="str">
        <f xml:space="preserve"> CONCATENATE("valor médio de ",J7,F6)</f>
        <v>valor médio de out.</v>
      </c>
      <c r="L6" s="517"/>
      <c r="M6" s="468"/>
      <c r="N6" s="586"/>
      <c r="O6" s="477"/>
      <c r="P6" s="477"/>
      <c r="Q6" s="477"/>
      <c r="R6" s="477"/>
      <c r="S6" s="477"/>
      <c r="T6" s="477"/>
      <c r="U6" s="477"/>
      <c r="V6" s="477"/>
      <c r="W6" s="477"/>
      <c r="X6" s="477"/>
      <c r="Y6" s="477"/>
      <c r="Z6" s="477"/>
      <c r="AA6" s="477"/>
      <c r="AB6" s="477"/>
      <c r="AC6" s="477"/>
      <c r="AD6" s="760"/>
      <c r="AE6" s="772" t="s">
        <v>350</v>
      </c>
      <c r="AF6" s="772"/>
      <c r="AG6" s="772" t="s">
        <v>351</v>
      </c>
      <c r="AH6" s="772"/>
      <c r="AI6" s="760"/>
      <c r="AJ6" s="760"/>
      <c r="AK6" s="760"/>
      <c r="AL6" s="760"/>
      <c r="AM6" s="760"/>
      <c r="AN6" s="773" t="str">
        <f>VLOOKUP(AI8,AJ8:AK9,2,FALSE)</f>
        <v>beneficiário</v>
      </c>
      <c r="AO6" s="772"/>
    </row>
    <row r="7" spans="1:41" ht="13.5" customHeight="1" x14ac:dyDescent="0.2">
      <c r="A7" s="410"/>
      <c r="B7" s="478"/>
      <c r="C7" s="456"/>
      <c r="D7" s="456"/>
      <c r="E7" s="1133" t="s">
        <v>101</v>
      </c>
      <c r="F7" s="1133" t="s">
        <v>100</v>
      </c>
      <c r="G7" s="1133" t="s">
        <v>99</v>
      </c>
      <c r="H7" s="1133" t="s">
        <v>98</v>
      </c>
      <c r="I7" s="1133" t="s">
        <v>97</v>
      </c>
      <c r="J7" s="1133" t="s">
        <v>96</v>
      </c>
      <c r="K7" s="1693" t="e">
        <f xml:space="preserve"> CONCATENATE("valor médio de ",#REF!,#REF!)</f>
        <v>#REF!</v>
      </c>
      <c r="L7" s="468"/>
      <c r="M7" s="515"/>
      <c r="N7" s="586"/>
      <c r="O7" s="477"/>
      <c r="P7" s="477"/>
      <c r="Q7" s="477"/>
      <c r="R7" s="477"/>
      <c r="S7" s="477"/>
      <c r="T7" s="477"/>
      <c r="U7" s="477"/>
      <c r="V7" s="477"/>
      <c r="W7" s="477"/>
      <c r="X7" s="477"/>
      <c r="Y7" s="477"/>
      <c r="Z7" s="477"/>
      <c r="AA7" s="477"/>
      <c r="AB7" s="477"/>
      <c r="AC7" s="477"/>
      <c r="AD7" s="760"/>
      <c r="AE7" s="761" t="s">
        <v>352</v>
      </c>
      <c r="AF7" s="760" t="s">
        <v>68</v>
      </c>
      <c r="AG7" s="761" t="s">
        <v>352</v>
      </c>
      <c r="AH7" s="760" t="s">
        <v>68</v>
      </c>
      <c r="AI7" s="762"/>
      <c r="AJ7" s="760"/>
      <c r="AK7" s="760"/>
      <c r="AL7" s="760"/>
      <c r="AM7" s="760"/>
      <c r="AN7" s="761" t="s">
        <v>352</v>
      </c>
      <c r="AO7" s="760" t="s">
        <v>68</v>
      </c>
    </row>
    <row r="8" spans="1:41" s="698" customFormat="1" x14ac:dyDescent="0.2">
      <c r="A8" s="694"/>
      <c r="B8" s="695"/>
      <c r="C8" s="696" t="s">
        <v>68</v>
      </c>
      <c r="D8" s="697"/>
      <c r="E8" s="386">
        <v>96341</v>
      </c>
      <c r="F8" s="386">
        <v>96731</v>
      </c>
      <c r="G8" s="386">
        <v>97434</v>
      </c>
      <c r="H8" s="386">
        <v>98043</v>
      </c>
      <c r="I8" s="386">
        <v>97246</v>
      </c>
      <c r="J8" s="386">
        <v>96140</v>
      </c>
      <c r="K8" s="774">
        <v>253.63</v>
      </c>
      <c r="L8" s="699"/>
      <c r="M8" s="700"/>
      <c r="N8" s="694"/>
      <c r="O8" s="809"/>
      <c r="P8" s="808"/>
      <c r="Q8" s="809"/>
      <c r="R8" s="809"/>
      <c r="S8" s="701"/>
      <c r="T8" s="701"/>
      <c r="U8" s="701"/>
      <c r="V8" s="701"/>
      <c r="W8" s="701"/>
      <c r="X8" s="701"/>
      <c r="Y8" s="701"/>
      <c r="Z8" s="701"/>
      <c r="AA8" s="701"/>
      <c r="AB8" s="701"/>
      <c r="AC8" s="701"/>
      <c r="AD8" s="759" t="str">
        <f>+C9</f>
        <v>Aveiro</v>
      </c>
      <c r="AE8" s="763">
        <f>+K9</f>
        <v>251.71</v>
      </c>
      <c r="AF8" s="763">
        <f>+$K$8</f>
        <v>253.63</v>
      </c>
      <c r="AG8" s="763">
        <f>+K46</f>
        <v>118.757887413605</v>
      </c>
      <c r="AH8" s="763">
        <f t="shared" ref="AH8:AH27" si="0">+$K$45</f>
        <v>111.98</v>
      </c>
      <c r="AI8" s="759">
        <v>2</v>
      </c>
      <c r="AJ8" s="759">
        <v>1</v>
      </c>
      <c r="AK8" s="759" t="s">
        <v>350</v>
      </c>
      <c r="AL8" s="759"/>
      <c r="AM8" s="759" t="str">
        <f>+AD8</f>
        <v>Aveiro</v>
      </c>
      <c r="AN8" s="764">
        <f>INDEX($AD$7:$AH$27,MATCH($AM8,$AD$7:$AD$27,0),MATCH(AN$7,$AD$7:$AH$7,0)+2*($AI$8-1))</f>
        <v>118.757887413605</v>
      </c>
      <c r="AO8" s="764">
        <f>INDEX($AD$7:$AH$27,MATCH($AM8,$AD$7:$AD$27,0),MATCH(AO$7,$AD$7:$AH$7,0)+2*($AI$8-1))</f>
        <v>111.98</v>
      </c>
    </row>
    <row r="9" spans="1:41" x14ac:dyDescent="0.2">
      <c r="A9" s="410"/>
      <c r="B9" s="478"/>
      <c r="C9" s="99" t="s">
        <v>62</v>
      </c>
      <c r="D9" s="418"/>
      <c r="E9" s="338">
        <v>5025</v>
      </c>
      <c r="F9" s="338">
        <v>5057</v>
      </c>
      <c r="G9" s="338">
        <v>5172</v>
      </c>
      <c r="H9" s="338">
        <v>5189</v>
      </c>
      <c r="I9" s="338">
        <v>5207</v>
      </c>
      <c r="J9" s="338">
        <v>5190</v>
      </c>
      <c r="K9" s="775">
        <v>251.71</v>
      </c>
      <c r="L9" s="468"/>
      <c r="M9" s="515"/>
      <c r="N9" s="410"/>
      <c r="O9" s="477"/>
      <c r="P9" s="477"/>
      <c r="Q9" s="477"/>
      <c r="R9" s="477"/>
      <c r="S9" s="477"/>
      <c r="T9" s="477"/>
      <c r="U9" s="477"/>
      <c r="V9" s="477"/>
      <c r="W9" s="477"/>
      <c r="X9" s="477"/>
      <c r="Y9" s="477"/>
      <c r="Z9" s="477"/>
      <c r="AA9" s="477"/>
      <c r="AB9" s="477"/>
      <c r="AC9" s="477"/>
      <c r="AD9" s="759" t="str">
        <f t="shared" ref="AD9:AD26" si="1">+C10</f>
        <v>Beja</v>
      </c>
      <c r="AE9" s="763">
        <f t="shared" ref="AE9:AE26" si="2">+K10</f>
        <v>306.58999999999997</v>
      </c>
      <c r="AF9" s="763">
        <f t="shared" ref="AF9:AF27" si="3">+$K$8</f>
        <v>253.63</v>
      </c>
      <c r="AG9" s="763">
        <f t="shared" ref="AG9:AG26" si="4">+K47</f>
        <v>110.237272917539</v>
      </c>
      <c r="AH9" s="763">
        <f t="shared" si="0"/>
        <v>111.98</v>
      </c>
      <c r="AI9" s="760"/>
      <c r="AJ9" s="760">
        <v>2</v>
      </c>
      <c r="AK9" s="760" t="s">
        <v>351</v>
      </c>
      <c r="AL9" s="760"/>
      <c r="AM9" s="759" t="str">
        <f t="shared" ref="AM9:AM27" si="5">+AD9</f>
        <v>Beja</v>
      </c>
      <c r="AN9" s="764">
        <f t="shared" ref="AN9:AO27" si="6">INDEX($AD$7:$AH$27,MATCH($AM9,$AD$7:$AD$27,0),MATCH(AN$7,$AD$7:$AH$7,0)+2*($AI$8-1))</f>
        <v>110.237272917539</v>
      </c>
      <c r="AO9" s="764">
        <f t="shared" si="6"/>
        <v>111.98</v>
      </c>
    </row>
    <row r="10" spans="1:41" x14ac:dyDescent="0.2">
      <c r="A10" s="410"/>
      <c r="B10" s="478"/>
      <c r="C10" s="99" t="s">
        <v>55</v>
      </c>
      <c r="D10" s="418"/>
      <c r="E10" s="338">
        <v>1742</v>
      </c>
      <c r="F10" s="338">
        <v>1743</v>
      </c>
      <c r="G10" s="338">
        <v>1769</v>
      </c>
      <c r="H10" s="338">
        <v>1781</v>
      </c>
      <c r="I10" s="338">
        <v>1757</v>
      </c>
      <c r="J10" s="338">
        <v>1719</v>
      </c>
      <c r="K10" s="775">
        <v>306.58999999999997</v>
      </c>
      <c r="L10" s="468"/>
      <c r="M10" s="515"/>
      <c r="N10" s="410"/>
      <c r="O10" s="477"/>
      <c r="P10" s="477"/>
      <c r="Q10" s="477"/>
      <c r="R10" s="477"/>
      <c r="S10" s="477"/>
      <c r="T10" s="477"/>
      <c r="U10" s="477"/>
      <c r="V10" s="477"/>
      <c r="W10" s="477"/>
      <c r="X10" s="477"/>
      <c r="Y10" s="477"/>
      <c r="Z10" s="477"/>
      <c r="AA10" s="477"/>
      <c r="AB10" s="477"/>
      <c r="AC10" s="477"/>
      <c r="AD10" s="759" t="str">
        <f t="shared" si="1"/>
        <v>Braga</v>
      </c>
      <c r="AE10" s="763">
        <f t="shared" si="2"/>
        <v>241.12</v>
      </c>
      <c r="AF10" s="763">
        <f t="shared" si="3"/>
        <v>253.63</v>
      </c>
      <c r="AG10" s="763">
        <f t="shared" si="4"/>
        <v>116.80253736089</v>
      </c>
      <c r="AH10" s="763">
        <f t="shared" si="0"/>
        <v>111.98</v>
      </c>
      <c r="AI10" s="760"/>
      <c r="AJ10" s="760"/>
      <c r="AK10" s="760"/>
      <c r="AL10" s="760"/>
      <c r="AM10" s="759" t="str">
        <f t="shared" si="5"/>
        <v>Braga</v>
      </c>
      <c r="AN10" s="764">
        <f t="shared" si="6"/>
        <v>116.80253736089</v>
      </c>
      <c r="AO10" s="764">
        <f t="shared" si="6"/>
        <v>111.98</v>
      </c>
    </row>
    <row r="11" spans="1:41" x14ac:dyDescent="0.2">
      <c r="A11" s="410"/>
      <c r="B11" s="478"/>
      <c r="C11" s="99" t="s">
        <v>64</v>
      </c>
      <c r="D11" s="418"/>
      <c r="E11" s="338">
        <v>3184</v>
      </c>
      <c r="F11" s="338">
        <v>3148</v>
      </c>
      <c r="G11" s="338">
        <v>3198</v>
      </c>
      <c r="H11" s="338">
        <v>3216</v>
      </c>
      <c r="I11" s="338">
        <v>3131</v>
      </c>
      <c r="J11" s="338">
        <v>3047</v>
      </c>
      <c r="K11" s="775">
        <v>241.12</v>
      </c>
      <c r="L11" s="468"/>
      <c r="M11" s="515"/>
      <c r="N11" s="410"/>
      <c r="O11" s="477"/>
      <c r="P11" s="477"/>
      <c r="Q11" s="477"/>
      <c r="R11" s="477"/>
      <c r="S11" s="477"/>
      <c r="T11" s="477"/>
      <c r="U11" s="477"/>
      <c r="V11" s="477"/>
      <c r="W11" s="477"/>
      <c r="X11" s="477"/>
      <c r="Y11" s="477"/>
      <c r="Z11" s="477"/>
      <c r="AA11" s="477"/>
      <c r="AB11" s="477"/>
      <c r="AC11" s="477"/>
      <c r="AD11" s="759" t="str">
        <f t="shared" si="1"/>
        <v>Bragança</v>
      </c>
      <c r="AE11" s="763">
        <f t="shared" si="2"/>
        <v>260.04000000000002</v>
      </c>
      <c r="AF11" s="763">
        <f t="shared" si="3"/>
        <v>253.63</v>
      </c>
      <c r="AG11" s="763">
        <f t="shared" si="4"/>
        <v>117.95752293578001</v>
      </c>
      <c r="AH11" s="763">
        <f t="shared" si="0"/>
        <v>111.98</v>
      </c>
      <c r="AI11" s="760"/>
      <c r="AJ11" s="760"/>
      <c r="AK11" s="760"/>
      <c r="AL11" s="760"/>
      <c r="AM11" s="759" t="str">
        <f t="shared" si="5"/>
        <v>Bragança</v>
      </c>
      <c r="AN11" s="764">
        <f t="shared" si="6"/>
        <v>117.95752293578001</v>
      </c>
      <c r="AO11" s="764">
        <f t="shared" si="6"/>
        <v>111.98</v>
      </c>
    </row>
    <row r="12" spans="1:41" x14ac:dyDescent="0.2">
      <c r="A12" s="410"/>
      <c r="B12" s="478"/>
      <c r="C12" s="99" t="s">
        <v>66</v>
      </c>
      <c r="D12" s="418"/>
      <c r="E12" s="338">
        <v>877</v>
      </c>
      <c r="F12" s="338">
        <v>900</v>
      </c>
      <c r="G12" s="338">
        <v>903</v>
      </c>
      <c r="H12" s="338">
        <v>896</v>
      </c>
      <c r="I12" s="338">
        <v>888</v>
      </c>
      <c r="J12" s="338">
        <v>890</v>
      </c>
      <c r="K12" s="775">
        <v>260.04000000000002</v>
      </c>
      <c r="L12" s="468"/>
      <c r="M12" s="515"/>
      <c r="N12" s="410"/>
      <c r="AD12" s="759" t="str">
        <f t="shared" si="1"/>
        <v>Castelo Branco</v>
      </c>
      <c r="AE12" s="763">
        <f t="shared" si="2"/>
        <v>245.81</v>
      </c>
      <c r="AF12" s="763">
        <f t="shared" si="3"/>
        <v>253.63</v>
      </c>
      <c r="AG12" s="763">
        <f t="shared" si="4"/>
        <v>112.65946183094501</v>
      </c>
      <c r="AH12" s="763">
        <f t="shared" si="0"/>
        <v>111.98</v>
      </c>
      <c r="AI12" s="762"/>
      <c r="AJ12" s="762"/>
      <c r="AK12" s="762"/>
      <c r="AL12" s="762"/>
      <c r="AM12" s="759" t="str">
        <f t="shared" si="5"/>
        <v>Castelo Branco</v>
      </c>
      <c r="AN12" s="764">
        <f t="shared" si="6"/>
        <v>112.65946183094501</v>
      </c>
      <c r="AO12" s="764">
        <f t="shared" si="6"/>
        <v>111.98</v>
      </c>
    </row>
    <row r="13" spans="1:41" x14ac:dyDescent="0.2">
      <c r="A13" s="410"/>
      <c r="B13" s="478"/>
      <c r="C13" s="99" t="s">
        <v>75</v>
      </c>
      <c r="D13" s="418"/>
      <c r="E13" s="338">
        <v>1592</v>
      </c>
      <c r="F13" s="338">
        <v>1564</v>
      </c>
      <c r="G13" s="338">
        <v>1591</v>
      </c>
      <c r="H13" s="338">
        <v>1628</v>
      </c>
      <c r="I13" s="338">
        <v>1622</v>
      </c>
      <c r="J13" s="338">
        <v>1568</v>
      </c>
      <c r="K13" s="775">
        <v>245.81</v>
      </c>
      <c r="L13" s="468"/>
      <c r="M13" s="515"/>
      <c r="N13" s="410"/>
      <c r="AD13" s="759" t="str">
        <f t="shared" si="1"/>
        <v>Coimbra</v>
      </c>
      <c r="AE13" s="763">
        <f t="shared" si="2"/>
        <v>222.03</v>
      </c>
      <c r="AF13" s="763">
        <f t="shared" si="3"/>
        <v>253.63</v>
      </c>
      <c r="AG13" s="763">
        <f t="shared" si="4"/>
        <v>121.541081081081</v>
      </c>
      <c r="AH13" s="763">
        <f t="shared" si="0"/>
        <v>111.98</v>
      </c>
      <c r="AI13" s="762"/>
      <c r="AJ13" s="762"/>
      <c r="AK13" s="762"/>
      <c r="AL13" s="762"/>
      <c r="AM13" s="759" t="str">
        <f t="shared" si="5"/>
        <v>Coimbra</v>
      </c>
      <c r="AN13" s="764">
        <f t="shared" si="6"/>
        <v>121.541081081081</v>
      </c>
      <c r="AO13" s="764">
        <f t="shared" si="6"/>
        <v>111.98</v>
      </c>
    </row>
    <row r="14" spans="1:41" x14ac:dyDescent="0.2">
      <c r="A14" s="410"/>
      <c r="B14" s="478"/>
      <c r="C14" s="99" t="s">
        <v>61</v>
      </c>
      <c r="D14" s="418"/>
      <c r="E14" s="338">
        <v>3592</v>
      </c>
      <c r="F14" s="338">
        <v>3562</v>
      </c>
      <c r="G14" s="338">
        <v>3601</v>
      </c>
      <c r="H14" s="338">
        <v>3534</v>
      </c>
      <c r="I14" s="338">
        <v>3549</v>
      </c>
      <c r="J14" s="338">
        <v>3585</v>
      </c>
      <c r="K14" s="775">
        <v>222.03</v>
      </c>
      <c r="L14" s="468"/>
      <c r="M14" s="515"/>
      <c r="N14" s="410"/>
      <c r="AD14" s="759" t="str">
        <f t="shared" si="1"/>
        <v>Évora</v>
      </c>
      <c r="AE14" s="763">
        <f t="shared" si="2"/>
        <v>275.49</v>
      </c>
      <c r="AF14" s="763">
        <f t="shared" si="3"/>
        <v>253.63</v>
      </c>
      <c r="AG14" s="763">
        <f t="shared" si="4"/>
        <v>108.74341501976301</v>
      </c>
      <c r="AH14" s="763">
        <f t="shared" si="0"/>
        <v>111.98</v>
      </c>
      <c r="AI14" s="762"/>
      <c r="AJ14" s="762"/>
      <c r="AK14" s="762"/>
      <c r="AL14" s="762"/>
      <c r="AM14" s="759" t="str">
        <f t="shared" si="5"/>
        <v>Évora</v>
      </c>
      <c r="AN14" s="764">
        <f t="shared" si="6"/>
        <v>108.74341501976301</v>
      </c>
      <c r="AO14" s="764">
        <f t="shared" si="6"/>
        <v>111.98</v>
      </c>
    </row>
    <row r="15" spans="1:41" x14ac:dyDescent="0.2">
      <c r="A15" s="410"/>
      <c r="B15" s="478"/>
      <c r="C15" s="99" t="s">
        <v>56</v>
      </c>
      <c r="D15" s="418"/>
      <c r="E15" s="338">
        <v>1506</v>
      </c>
      <c r="F15" s="338">
        <v>1502</v>
      </c>
      <c r="G15" s="338">
        <v>1538</v>
      </c>
      <c r="H15" s="338">
        <v>1525</v>
      </c>
      <c r="I15" s="338">
        <v>1498</v>
      </c>
      <c r="J15" s="338">
        <v>1500</v>
      </c>
      <c r="K15" s="775">
        <v>275.49</v>
      </c>
      <c r="L15" s="468"/>
      <c r="M15" s="515"/>
      <c r="N15" s="410"/>
      <c r="AD15" s="759" t="str">
        <f t="shared" si="1"/>
        <v>Faro</v>
      </c>
      <c r="AE15" s="763">
        <f t="shared" si="2"/>
        <v>247.25</v>
      </c>
      <c r="AF15" s="763">
        <f t="shared" si="3"/>
        <v>253.63</v>
      </c>
      <c r="AG15" s="763">
        <f t="shared" si="4"/>
        <v>116.642293853073</v>
      </c>
      <c r="AH15" s="763">
        <f t="shared" si="0"/>
        <v>111.98</v>
      </c>
      <c r="AI15" s="762"/>
      <c r="AJ15" s="762"/>
      <c r="AK15" s="762"/>
      <c r="AL15" s="762"/>
      <c r="AM15" s="759" t="str">
        <f t="shared" si="5"/>
        <v>Faro</v>
      </c>
      <c r="AN15" s="764">
        <f t="shared" si="6"/>
        <v>116.642293853073</v>
      </c>
      <c r="AO15" s="764">
        <f t="shared" si="6"/>
        <v>111.98</v>
      </c>
    </row>
    <row r="16" spans="1:41" x14ac:dyDescent="0.2">
      <c r="A16" s="410"/>
      <c r="B16" s="478"/>
      <c r="C16" s="99" t="s">
        <v>74</v>
      </c>
      <c r="D16" s="418"/>
      <c r="E16" s="338">
        <v>2960</v>
      </c>
      <c r="F16" s="338">
        <v>2962</v>
      </c>
      <c r="G16" s="338">
        <v>2940</v>
      </c>
      <c r="H16" s="338">
        <v>2934</v>
      </c>
      <c r="I16" s="338">
        <v>2871</v>
      </c>
      <c r="J16" s="338">
        <v>2832</v>
      </c>
      <c r="K16" s="775">
        <v>247.25</v>
      </c>
      <c r="L16" s="468"/>
      <c r="M16" s="515"/>
      <c r="N16" s="410"/>
      <c r="AD16" s="759" t="str">
        <f t="shared" si="1"/>
        <v>Guarda</v>
      </c>
      <c r="AE16" s="763">
        <f t="shared" si="2"/>
        <v>252.09</v>
      </c>
      <c r="AF16" s="763">
        <f t="shared" si="3"/>
        <v>253.63</v>
      </c>
      <c r="AG16" s="763">
        <f t="shared" si="4"/>
        <v>109.194248071979</v>
      </c>
      <c r="AH16" s="763">
        <f t="shared" si="0"/>
        <v>111.98</v>
      </c>
      <c r="AI16" s="762"/>
      <c r="AJ16" s="762"/>
      <c r="AK16" s="762"/>
      <c r="AL16" s="762"/>
      <c r="AM16" s="759" t="str">
        <f t="shared" si="5"/>
        <v>Guarda</v>
      </c>
      <c r="AN16" s="764">
        <f t="shared" si="6"/>
        <v>109.194248071979</v>
      </c>
      <c r="AO16" s="764">
        <f t="shared" si="6"/>
        <v>111.98</v>
      </c>
    </row>
    <row r="17" spans="1:41" x14ac:dyDescent="0.2">
      <c r="A17" s="410"/>
      <c r="B17" s="478"/>
      <c r="C17" s="99" t="s">
        <v>76</v>
      </c>
      <c r="D17" s="418"/>
      <c r="E17" s="338">
        <v>1302</v>
      </c>
      <c r="F17" s="338">
        <v>1298</v>
      </c>
      <c r="G17" s="338">
        <v>1319</v>
      </c>
      <c r="H17" s="338">
        <v>1335</v>
      </c>
      <c r="I17" s="338">
        <v>1367</v>
      </c>
      <c r="J17" s="338">
        <v>1348</v>
      </c>
      <c r="K17" s="775">
        <v>252.09</v>
      </c>
      <c r="L17" s="468"/>
      <c r="M17" s="515"/>
      <c r="N17" s="410"/>
      <c r="AD17" s="759" t="str">
        <f t="shared" si="1"/>
        <v>Leiria</v>
      </c>
      <c r="AE17" s="763">
        <f t="shared" si="2"/>
        <v>237.65</v>
      </c>
      <c r="AF17" s="763">
        <f t="shared" si="3"/>
        <v>253.63</v>
      </c>
      <c r="AG17" s="763">
        <f t="shared" si="4"/>
        <v>116.07328456474001</v>
      </c>
      <c r="AH17" s="763">
        <f t="shared" si="0"/>
        <v>111.98</v>
      </c>
      <c r="AI17" s="762"/>
      <c r="AJ17" s="762"/>
      <c r="AK17" s="762"/>
      <c r="AL17" s="762"/>
      <c r="AM17" s="759" t="str">
        <f t="shared" si="5"/>
        <v>Leiria</v>
      </c>
      <c r="AN17" s="764">
        <f t="shared" si="6"/>
        <v>116.07328456474001</v>
      </c>
      <c r="AO17" s="764">
        <f t="shared" si="6"/>
        <v>111.98</v>
      </c>
    </row>
    <row r="18" spans="1:41" x14ac:dyDescent="0.2">
      <c r="A18" s="410"/>
      <c r="B18" s="478"/>
      <c r="C18" s="99" t="s">
        <v>60</v>
      </c>
      <c r="D18" s="418"/>
      <c r="E18" s="338">
        <v>2119</v>
      </c>
      <c r="F18" s="338">
        <v>2144</v>
      </c>
      <c r="G18" s="338">
        <v>2122</v>
      </c>
      <c r="H18" s="338">
        <v>2056</v>
      </c>
      <c r="I18" s="338">
        <v>2028</v>
      </c>
      <c r="J18" s="338">
        <v>2004</v>
      </c>
      <c r="K18" s="775">
        <v>237.65</v>
      </c>
      <c r="L18" s="468"/>
      <c r="M18" s="515"/>
      <c r="N18" s="410"/>
      <c r="AD18" s="759" t="str">
        <f t="shared" si="1"/>
        <v>Lisboa</v>
      </c>
      <c r="AE18" s="763">
        <f t="shared" si="2"/>
        <v>258.07</v>
      </c>
      <c r="AF18" s="763">
        <f t="shared" si="3"/>
        <v>253.63</v>
      </c>
      <c r="AG18" s="763">
        <f t="shared" si="4"/>
        <v>115.740030435975</v>
      </c>
      <c r="AH18" s="763">
        <f t="shared" si="0"/>
        <v>111.98</v>
      </c>
      <c r="AI18" s="762"/>
      <c r="AJ18" s="762"/>
      <c r="AK18" s="762"/>
      <c r="AL18" s="762"/>
      <c r="AM18" s="759" t="str">
        <f t="shared" si="5"/>
        <v>Lisboa</v>
      </c>
      <c r="AN18" s="764">
        <f t="shared" si="6"/>
        <v>115.740030435975</v>
      </c>
      <c r="AO18" s="764">
        <f t="shared" si="6"/>
        <v>111.98</v>
      </c>
    </row>
    <row r="19" spans="1:41" x14ac:dyDescent="0.2">
      <c r="A19" s="410"/>
      <c r="B19" s="478"/>
      <c r="C19" s="99" t="s">
        <v>59</v>
      </c>
      <c r="D19" s="418"/>
      <c r="E19" s="338">
        <v>16643</v>
      </c>
      <c r="F19" s="338">
        <v>16748</v>
      </c>
      <c r="G19" s="338">
        <v>16711</v>
      </c>
      <c r="H19" s="338">
        <v>16850</v>
      </c>
      <c r="I19" s="338">
        <v>16676</v>
      </c>
      <c r="J19" s="338">
        <v>16364</v>
      </c>
      <c r="K19" s="775">
        <v>258.07</v>
      </c>
      <c r="L19" s="468"/>
      <c r="M19" s="515"/>
      <c r="N19" s="410"/>
      <c r="AD19" s="759" t="str">
        <f t="shared" si="1"/>
        <v>Portalegre</v>
      </c>
      <c r="AE19" s="763">
        <f t="shared" si="2"/>
        <v>289.60000000000002</v>
      </c>
      <c r="AF19" s="763">
        <f t="shared" si="3"/>
        <v>253.63</v>
      </c>
      <c r="AG19" s="763">
        <f t="shared" si="4"/>
        <v>113.102759146341</v>
      </c>
      <c r="AH19" s="763">
        <f t="shared" si="0"/>
        <v>111.98</v>
      </c>
      <c r="AI19" s="762"/>
      <c r="AJ19" s="762"/>
      <c r="AK19" s="762"/>
      <c r="AL19" s="762"/>
      <c r="AM19" s="759" t="str">
        <f t="shared" si="5"/>
        <v>Portalegre</v>
      </c>
      <c r="AN19" s="764">
        <f t="shared" si="6"/>
        <v>113.102759146341</v>
      </c>
      <c r="AO19" s="764">
        <f t="shared" si="6"/>
        <v>111.98</v>
      </c>
    </row>
    <row r="20" spans="1:41" x14ac:dyDescent="0.2">
      <c r="A20" s="410"/>
      <c r="B20" s="478"/>
      <c r="C20" s="99" t="s">
        <v>57</v>
      </c>
      <c r="D20" s="418"/>
      <c r="E20" s="338">
        <v>1259</v>
      </c>
      <c r="F20" s="338">
        <v>1268</v>
      </c>
      <c r="G20" s="338">
        <v>1285</v>
      </c>
      <c r="H20" s="338">
        <v>1289</v>
      </c>
      <c r="I20" s="338">
        <v>1317</v>
      </c>
      <c r="J20" s="338">
        <v>1281</v>
      </c>
      <c r="K20" s="775">
        <v>289.60000000000002</v>
      </c>
      <c r="L20" s="468"/>
      <c r="M20" s="515"/>
      <c r="N20" s="410"/>
      <c r="AD20" s="759" t="str">
        <f t="shared" si="1"/>
        <v>Porto</v>
      </c>
      <c r="AE20" s="763">
        <f t="shared" si="2"/>
        <v>248.74</v>
      </c>
      <c r="AF20" s="763">
        <f t="shared" si="3"/>
        <v>253.63</v>
      </c>
      <c r="AG20" s="763">
        <f t="shared" si="4"/>
        <v>113.625980710497</v>
      </c>
      <c r="AH20" s="763">
        <f t="shared" si="0"/>
        <v>111.98</v>
      </c>
      <c r="AI20" s="762"/>
      <c r="AJ20" s="762"/>
      <c r="AK20" s="762"/>
      <c r="AL20" s="762"/>
      <c r="AM20" s="759" t="str">
        <f t="shared" si="5"/>
        <v>Porto</v>
      </c>
      <c r="AN20" s="764">
        <f t="shared" si="6"/>
        <v>113.625980710497</v>
      </c>
      <c r="AO20" s="764">
        <f t="shared" si="6"/>
        <v>111.98</v>
      </c>
    </row>
    <row r="21" spans="1:41" x14ac:dyDescent="0.2">
      <c r="A21" s="410"/>
      <c r="B21" s="478"/>
      <c r="C21" s="99" t="s">
        <v>63</v>
      </c>
      <c r="D21" s="418"/>
      <c r="E21" s="338">
        <v>28173</v>
      </c>
      <c r="F21" s="338">
        <v>28156</v>
      </c>
      <c r="G21" s="338">
        <v>28575</v>
      </c>
      <c r="H21" s="338">
        <v>28983</v>
      </c>
      <c r="I21" s="338">
        <v>28748</v>
      </c>
      <c r="J21" s="338">
        <v>28440</v>
      </c>
      <c r="K21" s="775">
        <v>248.74</v>
      </c>
      <c r="L21" s="468"/>
      <c r="M21" s="515"/>
      <c r="N21" s="410"/>
      <c r="AD21" s="759" t="str">
        <f t="shared" si="1"/>
        <v>Santarém</v>
      </c>
      <c r="AE21" s="763">
        <f t="shared" si="2"/>
        <v>252.48</v>
      </c>
      <c r="AF21" s="763">
        <f t="shared" si="3"/>
        <v>253.63</v>
      </c>
      <c r="AG21" s="763">
        <f t="shared" si="4"/>
        <v>112.724252954666</v>
      </c>
      <c r="AH21" s="763">
        <f t="shared" si="0"/>
        <v>111.98</v>
      </c>
      <c r="AI21" s="762"/>
      <c r="AJ21" s="762"/>
      <c r="AK21" s="762"/>
      <c r="AL21" s="762"/>
      <c r="AM21" s="759" t="str">
        <f t="shared" si="5"/>
        <v>Santarém</v>
      </c>
      <c r="AN21" s="764">
        <f t="shared" si="6"/>
        <v>112.724252954666</v>
      </c>
      <c r="AO21" s="764">
        <f t="shared" si="6"/>
        <v>111.98</v>
      </c>
    </row>
    <row r="22" spans="1:41" x14ac:dyDescent="0.2">
      <c r="A22" s="410"/>
      <c r="B22" s="478"/>
      <c r="C22" s="99" t="s">
        <v>79</v>
      </c>
      <c r="D22" s="418"/>
      <c r="E22" s="338">
        <v>2650</v>
      </c>
      <c r="F22" s="338">
        <v>2713</v>
      </c>
      <c r="G22" s="338">
        <v>2651</v>
      </c>
      <c r="H22" s="338">
        <v>2619</v>
      </c>
      <c r="I22" s="338">
        <v>2538</v>
      </c>
      <c r="J22" s="338">
        <v>2536</v>
      </c>
      <c r="K22" s="775">
        <v>252.48</v>
      </c>
      <c r="L22" s="468"/>
      <c r="M22" s="515"/>
      <c r="N22" s="410"/>
      <c r="AD22" s="759" t="str">
        <f t="shared" si="1"/>
        <v>Setúbal</v>
      </c>
      <c r="AE22" s="763">
        <f t="shared" si="2"/>
        <v>269.26</v>
      </c>
      <c r="AF22" s="763">
        <f t="shared" si="3"/>
        <v>253.63</v>
      </c>
      <c r="AG22" s="763">
        <f t="shared" si="4"/>
        <v>120.34049546406099</v>
      </c>
      <c r="AH22" s="763">
        <f t="shared" si="0"/>
        <v>111.98</v>
      </c>
      <c r="AI22" s="762"/>
      <c r="AJ22" s="762"/>
      <c r="AK22" s="762"/>
      <c r="AL22" s="762"/>
      <c r="AM22" s="759" t="str">
        <f t="shared" si="5"/>
        <v>Setúbal</v>
      </c>
      <c r="AN22" s="764">
        <f t="shared" si="6"/>
        <v>120.34049546406099</v>
      </c>
      <c r="AO22" s="764">
        <f t="shared" si="6"/>
        <v>111.98</v>
      </c>
    </row>
    <row r="23" spans="1:41" x14ac:dyDescent="0.2">
      <c r="A23" s="410"/>
      <c r="B23" s="478"/>
      <c r="C23" s="99" t="s">
        <v>58</v>
      </c>
      <c r="D23" s="418"/>
      <c r="E23" s="338">
        <v>8316</v>
      </c>
      <c r="F23" s="338">
        <v>8498</v>
      </c>
      <c r="G23" s="338">
        <v>8592</v>
      </c>
      <c r="H23" s="338">
        <v>8625</v>
      </c>
      <c r="I23" s="338">
        <v>8506</v>
      </c>
      <c r="J23" s="338">
        <v>8327</v>
      </c>
      <c r="K23" s="775">
        <v>269.26</v>
      </c>
      <c r="L23" s="468"/>
      <c r="M23" s="515"/>
      <c r="N23" s="410"/>
      <c r="AD23" s="759" t="str">
        <f t="shared" si="1"/>
        <v>Viana do Castelo</v>
      </c>
      <c r="AE23" s="763">
        <f t="shared" si="2"/>
        <v>219.32</v>
      </c>
      <c r="AF23" s="763">
        <f t="shared" si="3"/>
        <v>253.63</v>
      </c>
      <c r="AG23" s="763">
        <f t="shared" si="4"/>
        <v>118.39252140411</v>
      </c>
      <c r="AH23" s="763">
        <f t="shared" si="0"/>
        <v>111.98</v>
      </c>
      <c r="AI23" s="762"/>
      <c r="AJ23" s="762"/>
      <c r="AK23" s="762"/>
      <c r="AL23" s="762"/>
      <c r="AM23" s="759" t="str">
        <f t="shared" si="5"/>
        <v>Viana do Castelo</v>
      </c>
      <c r="AN23" s="764">
        <f t="shared" si="6"/>
        <v>118.39252140411</v>
      </c>
      <c r="AO23" s="764">
        <f t="shared" si="6"/>
        <v>111.98</v>
      </c>
    </row>
    <row r="24" spans="1:41" x14ac:dyDescent="0.2">
      <c r="A24" s="410"/>
      <c r="B24" s="478"/>
      <c r="C24" s="99" t="s">
        <v>65</v>
      </c>
      <c r="D24" s="418"/>
      <c r="E24" s="338">
        <v>1300</v>
      </c>
      <c r="F24" s="338">
        <v>1297</v>
      </c>
      <c r="G24" s="338">
        <v>1269</v>
      </c>
      <c r="H24" s="338">
        <v>1277</v>
      </c>
      <c r="I24" s="338">
        <v>1276</v>
      </c>
      <c r="J24" s="338">
        <v>1261</v>
      </c>
      <c r="K24" s="775">
        <v>219.32</v>
      </c>
      <c r="L24" s="468"/>
      <c r="M24" s="515"/>
      <c r="N24" s="410"/>
      <c r="AD24" s="759" t="str">
        <f t="shared" si="1"/>
        <v>Vila Real</v>
      </c>
      <c r="AE24" s="763">
        <f t="shared" si="2"/>
        <v>236.9</v>
      </c>
      <c r="AF24" s="763">
        <f t="shared" si="3"/>
        <v>253.63</v>
      </c>
      <c r="AG24" s="763">
        <f t="shared" si="4"/>
        <v>117.726355416128</v>
      </c>
      <c r="AH24" s="763">
        <f t="shared" si="0"/>
        <v>111.98</v>
      </c>
      <c r="AI24" s="762"/>
      <c r="AJ24" s="762"/>
      <c r="AK24" s="762"/>
      <c r="AL24" s="762"/>
      <c r="AM24" s="759" t="str">
        <f t="shared" si="5"/>
        <v>Vila Real</v>
      </c>
      <c r="AN24" s="764">
        <f t="shared" si="6"/>
        <v>117.726355416128</v>
      </c>
      <c r="AO24" s="764">
        <f t="shared" si="6"/>
        <v>111.98</v>
      </c>
    </row>
    <row r="25" spans="1:41" x14ac:dyDescent="0.2">
      <c r="A25" s="410"/>
      <c r="B25" s="478"/>
      <c r="C25" s="99" t="s">
        <v>67</v>
      </c>
      <c r="D25" s="418"/>
      <c r="E25" s="338">
        <v>2664</v>
      </c>
      <c r="F25" s="338">
        <v>2697</v>
      </c>
      <c r="G25" s="338">
        <v>2712</v>
      </c>
      <c r="H25" s="338">
        <v>2716</v>
      </c>
      <c r="I25" s="338">
        <v>2713</v>
      </c>
      <c r="J25" s="338">
        <v>2695</v>
      </c>
      <c r="K25" s="775">
        <v>236.9</v>
      </c>
      <c r="L25" s="468"/>
      <c r="M25" s="515"/>
      <c r="N25" s="410"/>
      <c r="AD25" s="759" t="str">
        <f t="shared" si="1"/>
        <v>Viseu</v>
      </c>
      <c r="AE25" s="763">
        <f t="shared" si="2"/>
        <v>242.8</v>
      </c>
      <c r="AF25" s="763">
        <f t="shared" si="3"/>
        <v>253.63</v>
      </c>
      <c r="AG25" s="763">
        <f t="shared" si="4"/>
        <v>112.034850846547</v>
      </c>
      <c r="AH25" s="763">
        <f t="shared" si="0"/>
        <v>111.98</v>
      </c>
      <c r="AI25" s="762"/>
      <c r="AJ25" s="762"/>
      <c r="AK25" s="762"/>
      <c r="AL25" s="762"/>
      <c r="AM25" s="759" t="str">
        <f t="shared" si="5"/>
        <v>Viseu</v>
      </c>
      <c r="AN25" s="764">
        <f t="shared" si="6"/>
        <v>112.034850846547</v>
      </c>
      <c r="AO25" s="764">
        <f t="shared" si="6"/>
        <v>111.98</v>
      </c>
    </row>
    <row r="26" spans="1:41" x14ac:dyDescent="0.2">
      <c r="A26" s="410"/>
      <c r="B26" s="478"/>
      <c r="C26" s="99" t="s">
        <v>77</v>
      </c>
      <c r="D26" s="418"/>
      <c r="E26" s="338">
        <v>3394</v>
      </c>
      <c r="F26" s="338">
        <v>3445</v>
      </c>
      <c r="G26" s="338">
        <v>3450</v>
      </c>
      <c r="H26" s="338">
        <v>3469</v>
      </c>
      <c r="I26" s="338">
        <v>3444</v>
      </c>
      <c r="J26" s="338">
        <v>3436</v>
      </c>
      <c r="K26" s="775">
        <v>242.8</v>
      </c>
      <c r="L26" s="468"/>
      <c r="M26" s="515"/>
      <c r="N26" s="410"/>
      <c r="AD26" s="759" t="str">
        <f t="shared" si="1"/>
        <v>Açores</v>
      </c>
      <c r="AE26" s="763">
        <f t="shared" si="2"/>
        <v>270.76</v>
      </c>
      <c r="AF26" s="763">
        <f t="shared" si="3"/>
        <v>253.63</v>
      </c>
      <c r="AG26" s="763">
        <f t="shared" si="4"/>
        <v>81.505802689286199</v>
      </c>
      <c r="AH26" s="763">
        <f t="shared" si="0"/>
        <v>111.98</v>
      </c>
      <c r="AI26" s="762"/>
      <c r="AJ26" s="762"/>
      <c r="AK26" s="762"/>
      <c r="AL26" s="762"/>
      <c r="AM26" s="759" t="str">
        <f t="shared" si="5"/>
        <v>Açores</v>
      </c>
      <c r="AN26" s="764">
        <f t="shared" si="6"/>
        <v>81.505802689286199</v>
      </c>
      <c r="AO26" s="764">
        <f t="shared" si="6"/>
        <v>111.98</v>
      </c>
    </row>
    <row r="27" spans="1:41" x14ac:dyDescent="0.2">
      <c r="A27" s="410"/>
      <c r="B27" s="478"/>
      <c r="C27" s="99" t="s">
        <v>131</v>
      </c>
      <c r="D27" s="418"/>
      <c r="E27" s="338">
        <v>6207</v>
      </c>
      <c r="F27" s="338">
        <v>6175</v>
      </c>
      <c r="G27" s="338">
        <v>6188</v>
      </c>
      <c r="H27" s="338">
        <v>6257</v>
      </c>
      <c r="I27" s="338">
        <v>6270</v>
      </c>
      <c r="J27" s="338">
        <v>6248</v>
      </c>
      <c r="K27" s="775">
        <v>270.76</v>
      </c>
      <c r="L27" s="468"/>
      <c r="M27" s="515"/>
      <c r="N27" s="410"/>
      <c r="AD27" s="759" t="str">
        <f>+C28</f>
        <v>Madeira</v>
      </c>
      <c r="AE27" s="763">
        <f>+K28</f>
        <v>258.06</v>
      </c>
      <c r="AF27" s="763">
        <f t="shared" si="3"/>
        <v>253.63</v>
      </c>
      <c r="AG27" s="763">
        <f>+K65</f>
        <v>108.688133906356</v>
      </c>
      <c r="AH27" s="763">
        <f t="shared" si="0"/>
        <v>111.98</v>
      </c>
      <c r="AI27" s="762"/>
      <c r="AJ27" s="762"/>
      <c r="AK27" s="762"/>
      <c r="AL27" s="762"/>
      <c r="AM27" s="759" t="str">
        <f t="shared" si="5"/>
        <v>Madeira</v>
      </c>
      <c r="AN27" s="764">
        <f t="shared" si="6"/>
        <v>108.688133906356</v>
      </c>
      <c r="AO27" s="764">
        <f t="shared" si="6"/>
        <v>111.98</v>
      </c>
    </row>
    <row r="28" spans="1:41" x14ac:dyDescent="0.2">
      <c r="A28" s="410"/>
      <c r="B28" s="478"/>
      <c r="C28" s="99" t="s">
        <v>132</v>
      </c>
      <c r="D28" s="418"/>
      <c r="E28" s="338">
        <v>1836</v>
      </c>
      <c r="F28" s="338">
        <v>1854</v>
      </c>
      <c r="G28" s="338">
        <v>1848</v>
      </c>
      <c r="H28" s="338">
        <v>1864</v>
      </c>
      <c r="I28" s="338">
        <v>1840</v>
      </c>
      <c r="J28" s="338">
        <v>1869</v>
      </c>
      <c r="K28" s="775">
        <v>258.06</v>
      </c>
      <c r="L28" s="468"/>
      <c r="M28" s="515"/>
      <c r="N28" s="410"/>
      <c r="AD28" s="701"/>
      <c r="AE28" s="749"/>
      <c r="AG28" s="749"/>
    </row>
    <row r="29" spans="1:41" ht="3.75" customHeight="1" x14ac:dyDescent="0.2">
      <c r="A29" s="410"/>
      <c r="B29" s="478"/>
      <c r="C29" s="99"/>
      <c r="D29" s="418"/>
      <c r="E29" s="338"/>
      <c r="F29" s="338"/>
      <c r="G29" s="338"/>
      <c r="H29" s="338"/>
      <c r="I29" s="338"/>
      <c r="J29" s="338"/>
      <c r="K29" s="339"/>
      <c r="L29" s="468"/>
      <c r="M29" s="515"/>
      <c r="N29" s="410"/>
      <c r="AD29" s="701"/>
      <c r="AE29" s="749"/>
      <c r="AG29" s="749"/>
    </row>
    <row r="30" spans="1:41" ht="15.75" customHeight="1" x14ac:dyDescent="0.2">
      <c r="A30" s="410"/>
      <c r="B30" s="478"/>
      <c r="C30" s="751"/>
      <c r="D30" s="791" t="s">
        <v>388</v>
      </c>
      <c r="E30" s="751"/>
      <c r="F30" s="751"/>
      <c r="G30" s="1698" t="s">
        <v>558</v>
      </c>
      <c r="H30" s="1698"/>
      <c r="I30" s="1698"/>
      <c r="J30" s="1698"/>
      <c r="K30" s="753"/>
      <c r="L30" s="753"/>
      <c r="M30" s="754"/>
      <c r="N30" s="410"/>
      <c r="AD30" s="701"/>
      <c r="AE30" s="749"/>
      <c r="AG30" s="749"/>
    </row>
    <row r="31" spans="1:41" x14ac:dyDescent="0.2">
      <c r="A31" s="410"/>
      <c r="B31" s="750"/>
      <c r="C31" s="751"/>
      <c r="D31" s="751"/>
      <c r="E31" s="751"/>
      <c r="F31" s="751"/>
      <c r="G31" s="751"/>
      <c r="H31" s="751"/>
      <c r="I31" s="752"/>
      <c r="J31" s="752"/>
      <c r="K31" s="753"/>
      <c r="L31" s="753"/>
      <c r="M31" s="754"/>
      <c r="N31" s="410"/>
    </row>
    <row r="32" spans="1:41" ht="12" customHeight="1" x14ac:dyDescent="0.2">
      <c r="A32" s="410"/>
      <c r="B32" s="478"/>
      <c r="C32" s="751"/>
      <c r="D32" s="751"/>
      <c r="E32" s="751"/>
      <c r="F32" s="751"/>
      <c r="G32" s="751"/>
      <c r="H32" s="751"/>
      <c r="I32" s="752"/>
      <c r="J32" s="752"/>
      <c r="K32" s="753"/>
      <c r="L32" s="753"/>
      <c r="M32" s="754"/>
      <c r="N32" s="410"/>
    </row>
    <row r="33" spans="1:41" ht="12" customHeight="1" x14ac:dyDescent="0.2">
      <c r="A33" s="410"/>
      <c r="B33" s="478"/>
      <c r="C33" s="751"/>
      <c r="D33" s="751"/>
      <c r="E33" s="751"/>
      <c r="F33" s="751"/>
      <c r="G33" s="751"/>
      <c r="H33" s="751"/>
      <c r="I33" s="752"/>
      <c r="J33" s="752"/>
      <c r="K33" s="753"/>
      <c r="L33" s="753"/>
      <c r="M33" s="754"/>
      <c r="N33" s="410"/>
    </row>
    <row r="34" spans="1:41" ht="12" customHeight="1" x14ac:dyDescent="0.2">
      <c r="A34" s="410"/>
      <c r="B34" s="478"/>
      <c r="C34" s="751"/>
      <c r="D34" s="751"/>
      <c r="E34" s="751"/>
      <c r="F34" s="751"/>
      <c r="G34" s="751"/>
      <c r="H34" s="751"/>
      <c r="I34" s="752"/>
      <c r="J34" s="752"/>
      <c r="K34" s="753"/>
      <c r="L34" s="753"/>
      <c r="M34" s="754"/>
      <c r="N34" s="410"/>
    </row>
    <row r="35" spans="1:41" ht="12" customHeight="1" x14ac:dyDescent="0.2">
      <c r="A35" s="410"/>
      <c r="B35" s="478"/>
      <c r="C35" s="751"/>
      <c r="D35" s="751"/>
      <c r="E35" s="751"/>
      <c r="F35" s="751"/>
      <c r="G35" s="751"/>
      <c r="H35" s="751"/>
      <c r="I35" s="752"/>
      <c r="J35" s="752"/>
      <c r="K35" s="753"/>
      <c r="L35" s="753"/>
      <c r="M35" s="754"/>
      <c r="N35" s="410"/>
    </row>
    <row r="36" spans="1:41" ht="27" customHeight="1" x14ac:dyDescent="0.2">
      <c r="A36" s="410"/>
      <c r="B36" s="478"/>
      <c r="C36" s="751"/>
      <c r="D36" s="751"/>
      <c r="E36" s="751"/>
      <c r="F36" s="751"/>
      <c r="G36" s="751"/>
      <c r="H36" s="751"/>
      <c r="I36" s="752"/>
      <c r="J36" s="752"/>
      <c r="K36" s="753"/>
      <c r="L36" s="753"/>
      <c r="M36" s="754"/>
      <c r="N36" s="410"/>
      <c r="AK36" s="440"/>
      <c r="AL36" s="440"/>
      <c r="AM36" s="440"/>
      <c r="AN36" s="440"/>
      <c r="AO36" s="440"/>
    </row>
    <row r="37" spans="1:41" ht="12" customHeight="1" x14ac:dyDescent="0.2">
      <c r="A37" s="410"/>
      <c r="B37" s="478"/>
      <c r="C37" s="751"/>
      <c r="D37" s="751"/>
      <c r="E37" s="751"/>
      <c r="F37" s="751"/>
      <c r="G37" s="751"/>
      <c r="H37" s="751"/>
      <c r="I37" s="752"/>
      <c r="J37" s="752"/>
      <c r="K37" s="753"/>
      <c r="L37" s="753"/>
      <c r="M37" s="754"/>
      <c r="N37" s="410"/>
      <c r="AK37" s="440"/>
      <c r="AL37" s="440"/>
      <c r="AM37" s="440"/>
      <c r="AN37" s="440"/>
      <c r="AO37" s="440"/>
    </row>
    <row r="38" spans="1:41" ht="12" customHeight="1" x14ac:dyDescent="0.2">
      <c r="A38" s="410"/>
      <c r="B38" s="478"/>
      <c r="C38" s="751"/>
      <c r="D38" s="751"/>
      <c r="E38" s="751"/>
      <c r="F38" s="751"/>
      <c r="G38" s="751"/>
      <c r="H38" s="751"/>
      <c r="I38" s="752"/>
      <c r="J38" s="752"/>
      <c r="K38" s="753"/>
      <c r="L38" s="753"/>
      <c r="M38" s="754"/>
      <c r="N38" s="410"/>
      <c r="AK38" s="440"/>
      <c r="AL38" s="440"/>
      <c r="AM38" s="440"/>
      <c r="AN38" s="440"/>
      <c r="AO38" s="440"/>
    </row>
    <row r="39" spans="1:41" ht="12" customHeight="1" x14ac:dyDescent="0.2">
      <c r="A39" s="410"/>
      <c r="B39" s="478"/>
      <c r="C39" s="755"/>
      <c r="D39" s="755"/>
      <c r="E39" s="755"/>
      <c r="F39" s="755"/>
      <c r="G39" s="755"/>
      <c r="H39" s="755"/>
      <c r="I39" s="755"/>
      <c r="J39" s="755"/>
      <c r="K39" s="756"/>
      <c r="L39" s="757"/>
      <c r="M39" s="758"/>
      <c r="N39" s="410"/>
      <c r="AK39" s="440"/>
      <c r="AL39" s="440"/>
      <c r="AM39" s="440"/>
      <c r="AN39" s="440"/>
      <c r="AO39" s="440"/>
    </row>
    <row r="40" spans="1:41" ht="3" customHeight="1" thickBot="1" x14ac:dyDescent="0.25">
      <c r="A40" s="410"/>
      <c r="B40" s="478"/>
      <c r="C40" s="468"/>
      <c r="D40" s="468"/>
      <c r="E40" s="468"/>
      <c r="F40" s="468"/>
      <c r="G40" s="468"/>
      <c r="H40" s="468"/>
      <c r="I40" s="468"/>
      <c r="J40" s="468"/>
      <c r="K40" s="702"/>
      <c r="L40" s="481"/>
      <c r="M40" s="535"/>
      <c r="N40" s="410"/>
      <c r="AK40" s="440"/>
      <c r="AL40" s="440"/>
      <c r="AM40" s="440"/>
      <c r="AN40" s="440"/>
      <c r="AO40" s="440"/>
    </row>
    <row r="41" spans="1:41" ht="13.5" customHeight="1" thickBot="1" x14ac:dyDescent="0.25">
      <c r="A41" s="410"/>
      <c r="B41" s="478"/>
      <c r="C41" s="1688" t="s">
        <v>314</v>
      </c>
      <c r="D41" s="1689"/>
      <c r="E41" s="1689"/>
      <c r="F41" s="1689"/>
      <c r="G41" s="1689"/>
      <c r="H41" s="1689"/>
      <c r="I41" s="1689"/>
      <c r="J41" s="1689"/>
      <c r="K41" s="1689"/>
      <c r="L41" s="1690"/>
      <c r="M41" s="535"/>
      <c r="N41" s="410"/>
      <c r="AK41" s="440"/>
      <c r="AL41" s="440"/>
      <c r="AM41" s="440"/>
      <c r="AN41" s="440"/>
      <c r="AO41" s="440"/>
    </row>
    <row r="42" spans="1:41" s="410" customFormat="1" ht="6.75" customHeight="1" x14ac:dyDescent="0.2">
      <c r="B42" s="478"/>
      <c r="C42" s="1583" t="s">
        <v>134</v>
      </c>
      <c r="D42" s="1583"/>
      <c r="E42" s="703"/>
      <c r="F42" s="703"/>
      <c r="G42" s="703"/>
      <c r="H42" s="703"/>
      <c r="I42" s="703"/>
      <c r="J42" s="703"/>
      <c r="K42" s="704"/>
      <c r="L42" s="704"/>
      <c r="M42" s="535"/>
      <c r="O42" s="415"/>
      <c r="P42" s="415"/>
      <c r="Q42" s="415"/>
      <c r="R42" s="415"/>
      <c r="S42" s="415"/>
      <c r="T42" s="415"/>
      <c r="U42" s="415"/>
      <c r="V42" s="415"/>
      <c r="W42" s="415"/>
      <c r="X42" s="415"/>
      <c r="Y42" s="415"/>
      <c r="Z42" s="415"/>
      <c r="AA42" s="415"/>
      <c r="AB42" s="415"/>
      <c r="AC42" s="415"/>
      <c r="AD42" s="415"/>
      <c r="AE42" s="415"/>
      <c r="AF42" s="415"/>
      <c r="AG42" s="415"/>
      <c r="AH42" s="415"/>
      <c r="AI42" s="415"/>
      <c r="AJ42" s="415"/>
      <c r="AK42" s="440"/>
      <c r="AL42" s="440"/>
      <c r="AM42" s="440"/>
      <c r="AN42" s="440"/>
      <c r="AO42" s="440"/>
    </row>
    <row r="43" spans="1:41" ht="10.5" customHeight="1" x14ac:dyDescent="0.2">
      <c r="A43" s="410"/>
      <c r="B43" s="478"/>
      <c r="C43" s="1583"/>
      <c r="D43" s="1583"/>
      <c r="E43" s="1694">
        <v>2016</v>
      </c>
      <c r="F43" s="1694"/>
      <c r="G43" s="1694"/>
      <c r="H43" s="1694"/>
      <c r="I43" s="1694"/>
      <c r="J43" s="1694"/>
      <c r="K43" s="1696" t="str">
        <f xml:space="preserve"> CONCATENATE("valor médio de ",J7,F6)</f>
        <v>valor médio de out.</v>
      </c>
      <c r="L43" s="428"/>
      <c r="M43" s="420"/>
      <c r="N43" s="410"/>
      <c r="AK43" s="440"/>
      <c r="AL43" s="440"/>
      <c r="AM43" s="440"/>
      <c r="AN43" s="440"/>
      <c r="AO43" s="440"/>
    </row>
    <row r="44" spans="1:41" ht="15" customHeight="1" x14ac:dyDescent="0.2">
      <c r="A44" s="410"/>
      <c r="B44" s="478"/>
      <c r="C44" s="425"/>
      <c r="D44" s="425"/>
      <c r="E44" s="770" t="str">
        <f t="shared" ref="E44:J44" si="7">+E7</f>
        <v>mai.</v>
      </c>
      <c r="F44" s="770" t="str">
        <f t="shared" si="7"/>
        <v>jun.</v>
      </c>
      <c r="G44" s="770" t="str">
        <f t="shared" si="7"/>
        <v>jul.</v>
      </c>
      <c r="H44" s="770" t="str">
        <f t="shared" si="7"/>
        <v>ago.</v>
      </c>
      <c r="I44" s="770" t="str">
        <f t="shared" si="7"/>
        <v>set.</v>
      </c>
      <c r="J44" s="770" t="str">
        <f t="shared" si="7"/>
        <v>out.</v>
      </c>
      <c r="K44" s="1697" t="e">
        <f xml:space="preserve"> CONCATENATE("valor médio de ",#REF!,#REF!)</f>
        <v>#REF!</v>
      </c>
      <c r="L44" s="428"/>
      <c r="M44" s="535"/>
      <c r="N44" s="410"/>
      <c r="AK44" s="440"/>
      <c r="AL44" s="440"/>
      <c r="AM44" s="440"/>
      <c r="AN44" s="440"/>
      <c r="AO44" s="440"/>
    </row>
    <row r="45" spans="1:41" s="433" customFormat="1" ht="13.5" customHeight="1" x14ac:dyDescent="0.2">
      <c r="A45" s="430"/>
      <c r="B45" s="705"/>
      <c r="C45" s="693" t="s">
        <v>68</v>
      </c>
      <c r="D45" s="502"/>
      <c r="E45" s="386">
        <v>212099</v>
      </c>
      <c r="F45" s="386">
        <v>212824</v>
      </c>
      <c r="G45" s="386">
        <v>215221</v>
      </c>
      <c r="H45" s="386">
        <v>217093</v>
      </c>
      <c r="I45" s="386">
        <v>215606</v>
      </c>
      <c r="J45" s="386">
        <v>213481</v>
      </c>
      <c r="K45" s="792">
        <v>111.98</v>
      </c>
      <c r="L45" s="341"/>
      <c r="M45" s="706"/>
      <c r="N45" s="430"/>
      <c r="O45" s="809"/>
      <c r="P45" s="808"/>
      <c r="Q45" s="809"/>
      <c r="R45" s="809"/>
      <c r="S45" s="415"/>
      <c r="T45" s="415"/>
      <c r="U45" s="415"/>
      <c r="V45" s="415"/>
      <c r="W45" s="415"/>
      <c r="X45" s="415"/>
      <c r="Y45" s="415"/>
      <c r="Z45" s="415"/>
      <c r="AA45" s="415"/>
      <c r="AB45" s="415"/>
      <c r="AC45" s="415"/>
      <c r="AD45" s="415"/>
      <c r="AE45" s="415"/>
      <c r="AF45" s="415"/>
      <c r="AG45" s="415"/>
      <c r="AH45" s="415"/>
      <c r="AI45" s="415"/>
      <c r="AJ45" s="415"/>
      <c r="AK45" s="440"/>
      <c r="AL45" s="440"/>
      <c r="AM45" s="440"/>
      <c r="AN45" s="771"/>
      <c r="AO45" s="771"/>
    </row>
    <row r="46" spans="1:41" ht="15" customHeight="1" x14ac:dyDescent="0.2">
      <c r="A46" s="410"/>
      <c r="B46" s="478"/>
      <c r="C46" s="99" t="s">
        <v>62</v>
      </c>
      <c r="D46" s="418"/>
      <c r="E46" s="338">
        <v>10565</v>
      </c>
      <c r="F46" s="338">
        <v>10612</v>
      </c>
      <c r="G46" s="338">
        <v>10923</v>
      </c>
      <c r="H46" s="338">
        <v>10983</v>
      </c>
      <c r="I46" s="338">
        <v>10990</v>
      </c>
      <c r="J46" s="338">
        <v>10940</v>
      </c>
      <c r="K46" s="776">
        <v>118.757887413605</v>
      </c>
      <c r="L46" s="341"/>
      <c r="M46" s="535"/>
      <c r="N46" s="410"/>
      <c r="AK46" s="440"/>
      <c r="AL46" s="440"/>
      <c r="AM46" s="440"/>
      <c r="AN46" s="440"/>
      <c r="AO46" s="440"/>
    </row>
    <row r="47" spans="1:41" ht="11.65" customHeight="1" x14ac:dyDescent="0.2">
      <c r="A47" s="410"/>
      <c r="B47" s="478"/>
      <c r="C47" s="99" t="s">
        <v>55</v>
      </c>
      <c r="D47" s="418"/>
      <c r="E47" s="338">
        <v>4625</v>
      </c>
      <c r="F47" s="338">
        <v>4648</v>
      </c>
      <c r="G47" s="338">
        <v>4762</v>
      </c>
      <c r="H47" s="338">
        <v>4847</v>
      </c>
      <c r="I47" s="338">
        <v>4796</v>
      </c>
      <c r="J47" s="338">
        <v>4676</v>
      </c>
      <c r="K47" s="776">
        <v>110.237272917539</v>
      </c>
      <c r="L47" s="341"/>
      <c r="M47" s="535"/>
      <c r="N47" s="410"/>
      <c r="AK47" s="440"/>
      <c r="AL47" s="440"/>
      <c r="AM47" s="440"/>
      <c r="AN47" s="440"/>
      <c r="AO47" s="440"/>
    </row>
    <row r="48" spans="1:41" ht="11.65" customHeight="1" x14ac:dyDescent="0.2">
      <c r="A48" s="410"/>
      <c r="B48" s="478"/>
      <c r="C48" s="99" t="s">
        <v>64</v>
      </c>
      <c r="D48" s="418"/>
      <c r="E48" s="338">
        <v>6576</v>
      </c>
      <c r="F48" s="338">
        <v>6553</v>
      </c>
      <c r="G48" s="338">
        <v>6603</v>
      </c>
      <c r="H48" s="338">
        <v>6605</v>
      </c>
      <c r="I48" s="338">
        <v>6461</v>
      </c>
      <c r="J48" s="338">
        <v>6275</v>
      </c>
      <c r="K48" s="776">
        <v>116.80253736089</v>
      </c>
      <c r="L48" s="341"/>
      <c r="M48" s="535"/>
      <c r="N48" s="410"/>
      <c r="AK48" s="440"/>
      <c r="AL48" s="440"/>
      <c r="AM48" s="440"/>
      <c r="AN48" s="440"/>
      <c r="AO48" s="440"/>
    </row>
    <row r="49" spans="1:41" ht="11.65" customHeight="1" x14ac:dyDescent="0.2">
      <c r="A49" s="410"/>
      <c r="B49" s="478"/>
      <c r="C49" s="99" t="s">
        <v>66</v>
      </c>
      <c r="D49" s="418"/>
      <c r="E49" s="338">
        <v>1907</v>
      </c>
      <c r="F49" s="338">
        <v>1935</v>
      </c>
      <c r="G49" s="338">
        <v>1972</v>
      </c>
      <c r="H49" s="338">
        <v>1983</v>
      </c>
      <c r="I49" s="338">
        <v>1927</v>
      </c>
      <c r="J49" s="338">
        <v>1954</v>
      </c>
      <c r="K49" s="776">
        <v>117.95752293578001</v>
      </c>
      <c r="L49" s="707"/>
      <c r="M49" s="410"/>
      <c r="N49" s="410"/>
      <c r="AK49" s="440"/>
      <c r="AL49" s="440"/>
      <c r="AM49" s="440"/>
      <c r="AN49" s="440"/>
      <c r="AO49" s="440"/>
    </row>
    <row r="50" spans="1:41" ht="11.65" customHeight="1" x14ac:dyDescent="0.2">
      <c r="A50" s="410"/>
      <c r="B50" s="478"/>
      <c r="C50" s="99" t="s">
        <v>75</v>
      </c>
      <c r="D50" s="418"/>
      <c r="E50" s="338">
        <v>3362</v>
      </c>
      <c r="F50" s="338">
        <v>3293</v>
      </c>
      <c r="G50" s="338">
        <v>3368</v>
      </c>
      <c r="H50" s="338">
        <v>3477</v>
      </c>
      <c r="I50" s="338">
        <v>3482</v>
      </c>
      <c r="J50" s="338">
        <v>3325</v>
      </c>
      <c r="K50" s="776">
        <v>112.65946183094501</v>
      </c>
      <c r="L50" s="707"/>
      <c r="M50" s="410"/>
      <c r="N50" s="410"/>
      <c r="AK50" s="440"/>
      <c r="AL50" s="440"/>
      <c r="AM50" s="440"/>
      <c r="AN50" s="440"/>
      <c r="AO50" s="440"/>
    </row>
    <row r="51" spans="1:41" ht="11.65" customHeight="1" x14ac:dyDescent="0.2">
      <c r="A51" s="410"/>
      <c r="B51" s="478"/>
      <c r="C51" s="99" t="s">
        <v>61</v>
      </c>
      <c r="D51" s="418"/>
      <c r="E51" s="338">
        <v>6446</v>
      </c>
      <c r="F51" s="338">
        <v>6360</v>
      </c>
      <c r="G51" s="338">
        <v>6432</v>
      </c>
      <c r="H51" s="338">
        <v>6369</v>
      </c>
      <c r="I51" s="338">
        <v>6394</v>
      </c>
      <c r="J51" s="338">
        <v>6492</v>
      </c>
      <c r="K51" s="776">
        <v>121.541081081081</v>
      </c>
      <c r="L51" s="707"/>
      <c r="M51" s="410"/>
      <c r="N51" s="410"/>
      <c r="AK51" s="440"/>
      <c r="AL51" s="440"/>
      <c r="AM51" s="440"/>
      <c r="AN51" s="440"/>
      <c r="AO51" s="440"/>
    </row>
    <row r="52" spans="1:41" ht="11.65" customHeight="1" x14ac:dyDescent="0.2">
      <c r="A52" s="410"/>
      <c r="B52" s="478"/>
      <c r="C52" s="99" t="s">
        <v>56</v>
      </c>
      <c r="D52" s="418"/>
      <c r="E52" s="338">
        <v>3679</v>
      </c>
      <c r="F52" s="338">
        <v>3665</v>
      </c>
      <c r="G52" s="338">
        <v>3796</v>
      </c>
      <c r="H52" s="338">
        <v>3743</v>
      </c>
      <c r="I52" s="338">
        <v>3685</v>
      </c>
      <c r="J52" s="338">
        <v>3746</v>
      </c>
      <c r="K52" s="776">
        <v>108.74341501976301</v>
      </c>
      <c r="L52" s="707"/>
      <c r="M52" s="410"/>
      <c r="N52" s="410"/>
    </row>
    <row r="53" spans="1:41" ht="11.65" customHeight="1" x14ac:dyDescent="0.2">
      <c r="A53" s="410"/>
      <c r="B53" s="478"/>
      <c r="C53" s="99" t="s">
        <v>74</v>
      </c>
      <c r="D53" s="418"/>
      <c r="E53" s="338">
        <v>5997</v>
      </c>
      <c r="F53" s="338">
        <v>6054</v>
      </c>
      <c r="G53" s="338">
        <v>5999</v>
      </c>
      <c r="H53" s="338">
        <v>6056</v>
      </c>
      <c r="I53" s="338">
        <v>5993</v>
      </c>
      <c r="J53" s="338">
        <v>5947</v>
      </c>
      <c r="K53" s="776">
        <v>116.642293853073</v>
      </c>
      <c r="L53" s="707"/>
      <c r="M53" s="410"/>
      <c r="N53" s="410"/>
    </row>
    <row r="54" spans="1:41" ht="11.65" customHeight="1" x14ac:dyDescent="0.2">
      <c r="A54" s="410"/>
      <c r="B54" s="478"/>
      <c r="C54" s="99" t="s">
        <v>76</v>
      </c>
      <c r="D54" s="418"/>
      <c r="E54" s="338">
        <v>2916</v>
      </c>
      <c r="F54" s="338">
        <v>2881</v>
      </c>
      <c r="G54" s="338">
        <v>2947</v>
      </c>
      <c r="H54" s="338">
        <v>3035</v>
      </c>
      <c r="I54" s="338">
        <v>3097</v>
      </c>
      <c r="J54" s="338">
        <v>2970</v>
      </c>
      <c r="K54" s="776">
        <v>109.194248071979</v>
      </c>
      <c r="L54" s="707"/>
      <c r="M54" s="410"/>
      <c r="N54" s="410"/>
    </row>
    <row r="55" spans="1:41" ht="11.65" customHeight="1" x14ac:dyDescent="0.2">
      <c r="A55" s="410"/>
      <c r="B55" s="478"/>
      <c r="C55" s="99" t="s">
        <v>60</v>
      </c>
      <c r="D55" s="418"/>
      <c r="E55" s="338">
        <v>4293</v>
      </c>
      <c r="F55" s="338">
        <v>4302</v>
      </c>
      <c r="G55" s="338">
        <v>4219</v>
      </c>
      <c r="H55" s="338">
        <v>4119</v>
      </c>
      <c r="I55" s="338">
        <v>4133</v>
      </c>
      <c r="J55" s="338">
        <v>4018</v>
      </c>
      <c r="K55" s="776">
        <v>116.07328456474001</v>
      </c>
      <c r="L55" s="707"/>
      <c r="M55" s="410"/>
      <c r="N55" s="410"/>
    </row>
    <row r="56" spans="1:41" ht="11.65" customHeight="1" x14ac:dyDescent="0.2">
      <c r="A56" s="410"/>
      <c r="B56" s="478"/>
      <c r="C56" s="99" t="s">
        <v>59</v>
      </c>
      <c r="D56" s="418"/>
      <c r="E56" s="338">
        <v>35888</v>
      </c>
      <c r="F56" s="338">
        <v>36167</v>
      </c>
      <c r="G56" s="338">
        <v>36421</v>
      </c>
      <c r="H56" s="338">
        <v>36818</v>
      </c>
      <c r="I56" s="338">
        <v>36602</v>
      </c>
      <c r="J56" s="338">
        <v>36061</v>
      </c>
      <c r="K56" s="776">
        <v>115.740030435975</v>
      </c>
      <c r="L56" s="707"/>
      <c r="M56" s="410"/>
      <c r="N56" s="410"/>
    </row>
    <row r="57" spans="1:41" ht="11.65" customHeight="1" x14ac:dyDescent="0.2">
      <c r="A57" s="410"/>
      <c r="B57" s="478"/>
      <c r="C57" s="99" t="s">
        <v>57</v>
      </c>
      <c r="D57" s="418"/>
      <c r="E57" s="338">
        <v>3079</v>
      </c>
      <c r="F57" s="338">
        <v>3098</v>
      </c>
      <c r="G57" s="338">
        <v>3197</v>
      </c>
      <c r="H57" s="338">
        <v>3236</v>
      </c>
      <c r="I57" s="338">
        <v>3280</v>
      </c>
      <c r="J57" s="338">
        <v>3247</v>
      </c>
      <c r="K57" s="776">
        <v>113.102759146341</v>
      </c>
      <c r="L57" s="707"/>
      <c r="M57" s="410"/>
      <c r="N57" s="410"/>
    </row>
    <row r="58" spans="1:41" ht="11.65" customHeight="1" x14ac:dyDescent="0.2">
      <c r="A58" s="410"/>
      <c r="B58" s="478"/>
      <c r="C58" s="99" t="s">
        <v>63</v>
      </c>
      <c r="D58" s="418"/>
      <c r="E58" s="338">
        <v>61549</v>
      </c>
      <c r="F58" s="338">
        <v>61375</v>
      </c>
      <c r="G58" s="338">
        <v>62259</v>
      </c>
      <c r="H58" s="338">
        <v>63065</v>
      </c>
      <c r="I58" s="338">
        <v>62696</v>
      </c>
      <c r="J58" s="338">
        <v>61954</v>
      </c>
      <c r="K58" s="776">
        <v>113.625980710497</v>
      </c>
      <c r="L58" s="707"/>
      <c r="M58" s="410"/>
      <c r="N58" s="410"/>
    </row>
    <row r="59" spans="1:41" ht="11.65" customHeight="1" x14ac:dyDescent="0.2">
      <c r="A59" s="410"/>
      <c r="B59" s="478"/>
      <c r="C59" s="99" t="s">
        <v>79</v>
      </c>
      <c r="D59" s="418"/>
      <c r="E59" s="338">
        <v>5717</v>
      </c>
      <c r="F59" s="338">
        <v>5779</v>
      </c>
      <c r="G59" s="338">
        <v>5727</v>
      </c>
      <c r="H59" s="338">
        <v>5757</v>
      </c>
      <c r="I59" s="338">
        <v>5504</v>
      </c>
      <c r="J59" s="338">
        <v>5556</v>
      </c>
      <c r="K59" s="776">
        <v>112.724252954666</v>
      </c>
      <c r="L59" s="707"/>
      <c r="M59" s="410"/>
      <c r="N59" s="410"/>
    </row>
    <row r="60" spans="1:41" ht="11.65" customHeight="1" x14ac:dyDescent="0.2">
      <c r="A60" s="410"/>
      <c r="B60" s="478"/>
      <c r="C60" s="99" t="s">
        <v>58</v>
      </c>
      <c r="D60" s="418"/>
      <c r="E60" s="338">
        <v>18298</v>
      </c>
      <c r="F60" s="338">
        <v>18710</v>
      </c>
      <c r="G60" s="338">
        <v>18992</v>
      </c>
      <c r="H60" s="338">
        <v>19011</v>
      </c>
      <c r="I60" s="338">
        <v>18717</v>
      </c>
      <c r="J60" s="338">
        <v>18492</v>
      </c>
      <c r="K60" s="776">
        <v>120.34049546406099</v>
      </c>
      <c r="L60" s="707"/>
      <c r="M60" s="410"/>
      <c r="N60" s="410"/>
    </row>
    <row r="61" spans="1:41" ht="11.65" customHeight="1" x14ac:dyDescent="0.2">
      <c r="A61" s="410"/>
      <c r="B61" s="478"/>
      <c r="C61" s="99" t="s">
        <v>65</v>
      </c>
      <c r="D61" s="418"/>
      <c r="E61" s="338">
        <v>2390</v>
      </c>
      <c r="F61" s="338">
        <v>2348</v>
      </c>
      <c r="G61" s="338">
        <v>2273</v>
      </c>
      <c r="H61" s="338">
        <v>2328</v>
      </c>
      <c r="I61" s="338">
        <v>2327</v>
      </c>
      <c r="J61" s="338">
        <v>2319</v>
      </c>
      <c r="K61" s="776">
        <v>118.39252140411</v>
      </c>
      <c r="L61" s="707"/>
      <c r="M61" s="410"/>
      <c r="N61" s="410"/>
    </row>
    <row r="62" spans="1:41" ht="11.65" customHeight="1" x14ac:dyDescent="0.2">
      <c r="A62" s="410"/>
      <c r="B62" s="478"/>
      <c r="C62" s="99" t="s">
        <v>67</v>
      </c>
      <c r="D62" s="418"/>
      <c r="E62" s="338">
        <v>5280</v>
      </c>
      <c r="F62" s="338">
        <v>5372</v>
      </c>
      <c r="G62" s="338">
        <v>5408</v>
      </c>
      <c r="H62" s="338">
        <v>5443</v>
      </c>
      <c r="I62" s="338">
        <v>5440</v>
      </c>
      <c r="J62" s="338">
        <v>5360</v>
      </c>
      <c r="K62" s="776">
        <v>117.726355416128</v>
      </c>
      <c r="L62" s="707"/>
      <c r="M62" s="410"/>
      <c r="N62" s="410"/>
    </row>
    <row r="63" spans="1:41" ht="11.65" customHeight="1" x14ac:dyDescent="0.2">
      <c r="A63" s="410"/>
      <c r="B63" s="478"/>
      <c r="C63" s="99" t="s">
        <v>77</v>
      </c>
      <c r="D63" s="418"/>
      <c r="E63" s="338">
        <v>7254</v>
      </c>
      <c r="F63" s="338">
        <v>7391</v>
      </c>
      <c r="G63" s="338">
        <v>7459</v>
      </c>
      <c r="H63" s="338">
        <v>7499</v>
      </c>
      <c r="I63" s="338">
        <v>7446</v>
      </c>
      <c r="J63" s="338">
        <v>7410</v>
      </c>
      <c r="K63" s="776">
        <v>112.034850846547</v>
      </c>
      <c r="L63" s="707"/>
      <c r="M63" s="410"/>
      <c r="N63" s="410"/>
    </row>
    <row r="64" spans="1:41" ht="11.25" customHeight="1" x14ac:dyDescent="0.2">
      <c r="A64" s="410"/>
      <c r="B64" s="478"/>
      <c r="C64" s="99" t="s">
        <v>131</v>
      </c>
      <c r="D64" s="418"/>
      <c r="E64" s="338">
        <v>18051</v>
      </c>
      <c r="F64" s="338">
        <v>17979</v>
      </c>
      <c r="G64" s="338">
        <v>18172</v>
      </c>
      <c r="H64" s="338">
        <v>18345</v>
      </c>
      <c r="I64" s="338">
        <v>18317</v>
      </c>
      <c r="J64" s="338">
        <v>18348</v>
      </c>
      <c r="K64" s="776">
        <v>81.505802689286199</v>
      </c>
      <c r="L64" s="707"/>
      <c r="M64" s="410"/>
      <c r="N64" s="410"/>
    </row>
    <row r="65" spans="1:15" ht="11.65" customHeight="1" x14ac:dyDescent="0.2">
      <c r="A65" s="410"/>
      <c r="B65" s="478"/>
      <c r="C65" s="99" t="s">
        <v>132</v>
      </c>
      <c r="D65" s="418"/>
      <c r="E65" s="338">
        <v>4227</v>
      </c>
      <c r="F65" s="338">
        <v>4302</v>
      </c>
      <c r="G65" s="338">
        <v>4292</v>
      </c>
      <c r="H65" s="338">
        <v>4374</v>
      </c>
      <c r="I65" s="338">
        <v>4319</v>
      </c>
      <c r="J65" s="338">
        <v>4391</v>
      </c>
      <c r="K65" s="776">
        <v>108.688133906356</v>
      </c>
      <c r="L65" s="707"/>
      <c r="M65" s="410"/>
      <c r="N65" s="410"/>
    </row>
    <row r="66" spans="1:15" s="710" customFormat="1" ht="7.5" customHeight="1" x14ac:dyDescent="0.15">
      <c r="A66" s="708"/>
      <c r="B66" s="709"/>
      <c r="C66" s="1699" t="s">
        <v>559</v>
      </c>
      <c r="D66" s="1699"/>
      <c r="E66" s="1699"/>
      <c r="F66" s="1699"/>
      <c r="G66" s="1699"/>
      <c r="H66" s="1699"/>
      <c r="I66" s="1699"/>
      <c r="J66" s="1699"/>
      <c r="K66" s="1700"/>
      <c r="L66" s="1700"/>
      <c r="M66" s="1700"/>
      <c r="N66" s="1700"/>
      <c r="O66" s="1700"/>
    </row>
    <row r="67" spans="1:15" ht="13.5" customHeight="1" x14ac:dyDescent="0.2">
      <c r="A67" s="410"/>
      <c r="B67" s="709"/>
      <c r="C67" s="483" t="s">
        <v>438</v>
      </c>
      <c r="D67" s="418"/>
      <c r="E67" s="711"/>
      <c r="F67" s="711"/>
      <c r="G67" s="711"/>
      <c r="H67" s="711"/>
      <c r="I67" s="459" t="s">
        <v>135</v>
      </c>
      <c r="J67" s="592"/>
      <c r="K67" s="592"/>
      <c r="L67" s="592"/>
      <c r="M67" s="535"/>
      <c r="N67" s="410"/>
    </row>
    <row r="68" spans="1:15" ht="9" customHeight="1" x14ac:dyDescent="0.2">
      <c r="A68" s="410"/>
      <c r="B68" s="712"/>
      <c r="C68" s="713" t="s">
        <v>243</v>
      </c>
      <c r="D68" s="418"/>
      <c r="E68" s="711"/>
      <c r="F68" s="711"/>
      <c r="G68" s="711"/>
      <c r="H68" s="711"/>
      <c r="I68" s="714"/>
      <c r="J68" s="592"/>
      <c r="K68" s="592"/>
      <c r="L68" s="592"/>
      <c r="M68" s="535"/>
      <c r="N68" s="410"/>
    </row>
    <row r="69" spans="1:15" ht="13.5" customHeight="1" x14ac:dyDescent="0.2">
      <c r="A69" s="410"/>
      <c r="B69" s="715">
        <v>18</v>
      </c>
      <c r="C69" s="1695">
        <v>42675</v>
      </c>
      <c r="D69" s="1695"/>
      <c r="E69" s="1695"/>
      <c r="F69" s="1695"/>
      <c r="G69" s="420"/>
      <c r="H69" s="420"/>
      <c r="I69" s="420"/>
      <c r="J69" s="420"/>
      <c r="K69" s="420"/>
      <c r="L69" s="420"/>
      <c r="M69" s="420"/>
      <c r="N69" s="420"/>
    </row>
  </sheetData>
  <mergeCells count="14">
    <mergeCell ref="C69:F69"/>
    <mergeCell ref="C41:L41"/>
    <mergeCell ref="C42:D43"/>
    <mergeCell ref="K43:K44"/>
    <mergeCell ref="G30:J30"/>
    <mergeCell ref="C66:J66"/>
    <mergeCell ref="K66:O66"/>
    <mergeCell ref="E43:J43"/>
    <mergeCell ref="L1:M1"/>
    <mergeCell ref="B2:D2"/>
    <mergeCell ref="C4:L4"/>
    <mergeCell ref="C5:D6"/>
    <mergeCell ref="K6:K7"/>
    <mergeCell ref="E6:J6"/>
  </mergeCells>
  <conditionalFormatting sqref="E7:G7">
    <cfRule type="cellIs" dxfId="11" priority="6" operator="equal">
      <formula>"jan."</formula>
    </cfRule>
  </conditionalFormatting>
  <conditionalFormatting sqref="H7:J7">
    <cfRule type="cellIs" dxfId="10" priority="3" operator="equal">
      <formula>"jan."</formula>
    </cfRule>
  </conditionalFormatting>
  <conditionalFormatting sqref="E44:G44">
    <cfRule type="cellIs" dxfId="9" priority="2" operator="equal">
      <formula>"jan."</formula>
    </cfRule>
  </conditionalFormatting>
  <conditionalFormatting sqref="H44:J44">
    <cfRule type="cellIs" dxfId="8" priority="1" operator="equal">
      <formula>"jan."</formula>
    </cfRule>
  </conditionalFormatting>
  <printOptions horizontalCentered="1"/>
  <pageMargins left="0.19685039370078741" right="0.19685039370078741" top="0.19685039370078741" bottom="0.19685039370078741" header="0" footer="0"/>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Drop Down 1">
              <controlPr defaultSize="0" autoLine="0" autoPict="0">
                <anchor moveWithCells="1">
                  <from>
                    <xdr:col>4</xdr:col>
                    <xdr:colOff>95250</xdr:colOff>
                    <xdr:row>29</xdr:row>
                    <xdr:rowOff>19050</xdr:rowOff>
                  </from>
                  <to>
                    <xdr:col>6</xdr:col>
                    <xdr:colOff>190500</xdr:colOff>
                    <xdr:row>30</xdr:row>
                    <xdr:rowOff>19050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7">
    <tabColor theme="3"/>
  </sheetPr>
  <dimension ref="A1:O73"/>
  <sheetViews>
    <sheetView zoomScaleNormal="100" workbookViewId="0"/>
  </sheetViews>
  <sheetFormatPr defaultRowHeight="12.75" x14ac:dyDescent="0.2"/>
  <cols>
    <col min="1" max="1" width="1" style="415" customWidth="1"/>
    <col min="2" max="2" width="2.5703125" style="415" customWidth="1"/>
    <col min="3" max="3" width="1.140625" style="415" customWidth="1"/>
    <col min="4" max="4" width="25.85546875" style="415" customWidth="1"/>
    <col min="5" max="10" width="7.5703125" style="426" customWidth="1"/>
    <col min="11" max="11" width="7.5703125" style="461" customWidth="1"/>
    <col min="12" max="12" width="7.5703125" style="426" customWidth="1"/>
    <col min="13" max="13" width="7.5703125" style="461" customWidth="1"/>
    <col min="14" max="14" width="2.5703125" style="415" customWidth="1"/>
    <col min="15" max="15" width="1" style="415" customWidth="1"/>
    <col min="16" max="16384" width="9.140625" style="415"/>
  </cols>
  <sheetData>
    <row r="1" spans="1:15" ht="13.5" customHeight="1" x14ac:dyDescent="0.2">
      <c r="A1" s="410"/>
      <c r="B1" s="1581" t="s">
        <v>338</v>
      </c>
      <c r="C1" s="1581"/>
      <c r="D1" s="1581"/>
      <c r="E1" s="412"/>
      <c r="F1" s="412"/>
      <c r="G1" s="412"/>
      <c r="H1" s="412"/>
      <c r="I1" s="412"/>
      <c r="J1" s="413"/>
      <c r="K1" s="717"/>
      <c r="L1" s="717"/>
      <c r="M1" s="717"/>
      <c r="N1" s="414"/>
      <c r="O1" s="410"/>
    </row>
    <row r="2" spans="1:15" ht="6" customHeight="1" x14ac:dyDescent="0.2">
      <c r="A2" s="410"/>
      <c r="B2" s="1702"/>
      <c r="C2" s="1702"/>
      <c r="D2" s="1702"/>
      <c r="E2" s="416"/>
      <c r="F2" s="417"/>
      <c r="G2" s="417"/>
      <c r="H2" s="417"/>
      <c r="I2" s="417"/>
      <c r="J2" s="417"/>
      <c r="K2" s="418"/>
      <c r="L2" s="417"/>
      <c r="M2" s="418"/>
      <c r="N2" s="419"/>
      <c r="O2" s="410"/>
    </row>
    <row r="3" spans="1:15" ht="13.5" customHeight="1" thickBot="1" x14ac:dyDescent="0.25">
      <c r="A3" s="410"/>
      <c r="B3" s="420"/>
      <c r="C3" s="420"/>
      <c r="D3" s="420"/>
      <c r="E3" s="417"/>
      <c r="F3" s="417"/>
      <c r="G3" s="417"/>
      <c r="H3" s="417"/>
      <c r="I3" s="417" t="s">
        <v>34</v>
      </c>
      <c r="J3" s="417"/>
      <c r="K3" s="587"/>
      <c r="L3" s="417"/>
      <c r="M3" s="587" t="s">
        <v>73</v>
      </c>
      <c r="N3" s="421"/>
      <c r="O3" s="410"/>
    </row>
    <row r="4" spans="1:15" s="424" customFormat="1" ht="13.5" customHeight="1" thickBot="1" x14ac:dyDescent="0.25">
      <c r="A4" s="422"/>
      <c r="B4" s="423"/>
      <c r="C4" s="1703" t="s">
        <v>0</v>
      </c>
      <c r="D4" s="1704"/>
      <c r="E4" s="1704"/>
      <c r="F4" s="1704"/>
      <c r="G4" s="1704"/>
      <c r="H4" s="1704"/>
      <c r="I4" s="1704"/>
      <c r="J4" s="1704"/>
      <c r="K4" s="1704"/>
      <c r="L4" s="1704"/>
      <c r="M4" s="1705"/>
      <c r="N4" s="421"/>
      <c r="O4" s="410"/>
    </row>
    <row r="5" spans="1:15" ht="4.5" customHeight="1" x14ac:dyDescent="0.2">
      <c r="A5" s="410"/>
      <c r="B5" s="420"/>
      <c r="C5" s="1583" t="s">
        <v>78</v>
      </c>
      <c r="D5" s="1583"/>
      <c r="F5" s="892"/>
      <c r="G5" s="892"/>
      <c r="H5" s="892"/>
      <c r="I5" s="427"/>
      <c r="J5" s="427"/>
      <c r="K5" s="427"/>
      <c r="L5" s="427"/>
      <c r="M5" s="427"/>
      <c r="N5" s="421"/>
      <c r="O5" s="410"/>
    </row>
    <row r="6" spans="1:15" ht="12" customHeight="1" x14ac:dyDescent="0.2">
      <c r="A6" s="410"/>
      <c r="B6" s="420"/>
      <c r="C6" s="1583"/>
      <c r="D6" s="1583"/>
      <c r="E6" s="1585">
        <v>2016</v>
      </c>
      <c r="F6" s="1585"/>
      <c r="G6" s="1585"/>
      <c r="H6" s="1585"/>
      <c r="I6" s="1585"/>
      <c r="J6" s="1585"/>
      <c r="K6" s="1585"/>
      <c r="L6" s="1585"/>
      <c r="M6" s="1585"/>
      <c r="N6" s="421"/>
      <c r="O6" s="410"/>
    </row>
    <row r="7" spans="1:15" s="424" customFormat="1" ht="12.75" customHeight="1" x14ac:dyDescent="0.2">
      <c r="A7" s="422"/>
      <c r="B7" s="423"/>
      <c r="C7" s="429"/>
      <c r="D7" s="429"/>
      <c r="E7" s="863" t="s">
        <v>104</v>
      </c>
      <c r="F7" s="863" t="s">
        <v>103</v>
      </c>
      <c r="G7" s="777" t="s">
        <v>102</v>
      </c>
      <c r="H7" s="864" t="s">
        <v>101</v>
      </c>
      <c r="I7" s="863" t="s">
        <v>100</v>
      </c>
      <c r="J7" s="864" t="s">
        <v>99</v>
      </c>
      <c r="K7" s="864" t="s">
        <v>98</v>
      </c>
      <c r="L7" s="864" t="s">
        <v>97</v>
      </c>
      <c r="M7" s="863" t="s">
        <v>96</v>
      </c>
      <c r="N7" s="421"/>
      <c r="O7" s="410"/>
    </row>
    <row r="8" spans="1:15" s="433" customFormat="1" ht="13.5" customHeight="1" x14ac:dyDescent="0.2">
      <c r="A8" s="430"/>
      <c r="B8" s="431"/>
      <c r="C8" s="1706" t="s">
        <v>136</v>
      </c>
      <c r="D8" s="1706"/>
      <c r="E8" s="432"/>
      <c r="F8" s="432"/>
      <c r="G8" s="432"/>
      <c r="H8" s="432"/>
      <c r="I8" s="432"/>
      <c r="J8" s="432"/>
      <c r="K8" s="432"/>
      <c r="L8" s="432"/>
      <c r="M8" s="432"/>
      <c r="N8" s="421"/>
      <c r="O8" s="410"/>
    </row>
    <row r="9" spans="1:15" ht="11.25" customHeight="1" x14ac:dyDescent="0.2">
      <c r="A9" s="410"/>
      <c r="B9" s="420"/>
      <c r="C9" s="99" t="s">
        <v>137</v>
      </c>
      <c r="D9" s="434"/>
      <c r="E9" s="86">
        <v>248349</v>
      </c>
      <c r="F9" s="86">
        <v>247273</v>
      </c>
      <c r="G9" s="86">
        <v>246661</v>
      </c>
      <c r="H9" s="86">
        <v>245880</v>
      </c>
      <c r="I9" s="86">
        <v>245113</v>
      </c>
      <c r="J9" s="86">
        <v>244158</v>
      </c>
      <c r="K9" s="86">
        <v>243496</v>
      </c>
      <c r="L9" s="86">
        <v>242338</v>
      </c>
      <c r="M9" s="86">
        <v>241327</v>
      </c>
      <c r="N9" s="421"/>
      <c r="O9" s="410"/>
    </row>
    <row r="10" spans="1:15" ht="11.25" customHeight="1" x14ac:dyDescent="0.2">
      <c r="A10" s="410"/>
      <c r="B10" s="420"/>
      <c r="C10" s="99"/>
      <c r="D10" s="435" t="s">
        <v>72</v>
      </c>
      <c r="E10" s="436">
        <v>130388</v>
      </c>
      <c r="F10" s="436">
        <v>129843</v>
      </c>
      <c r="G10" s="436">
        <v>129540</v>
      </c>
      <c r="H10" s="436">
        <v>129126</v>
      </c>
      <c r="I10" s="436">
        <v>128808</v>
      </c>
      <c r="J10" s="436">
        <v>128334</v>
      </c>
      <c r="K10" s="436">
        <v>128026</v>
      </c>
      <c r="L10" s="436">
        <v>127474</v>
      </c>
      <c r="M10" s="436">
        <v>126978</v>
      </c>
      <c r="N10" s="421"/>
      <c r="O10" s="410"/>
    </row>
    <row r="11" spans="1:15" ht="11.25" customHeight="1" x14ac:dyDescent="0.2">
      <c r="A11" s="410"/>
      <c r="B11" s="420"/>
      <c r="C11" s="99"/>
      <c r="D11" s="435" t="s">
        <v>71</v>
      </c>
      <c r="E11" s="436">
        <v>117961</v>
      </c>
      <c r="F11" s="436">
        <v>117430</v>
      </c>
      <c r="G11" s="436">
        <v>117121</v>
      </c>
      <c r="H11" s="436">
        <v>116754</v>
      </c>
      <c r="I11" s="436">
        <v>116305</v>
      </c>
      <c r="J11" s="436">
        <v>115824</v>
      </c>
      <c r="K11" s="436">
        <v>115470</v>
      </c>
      <c r="L11" s="436">
        <v>114864</v>
      </c>
      <c r="M11" s="436">
        <v>114349</v>
      </c>
      <c r="N11" s="421"/>
      <c r="O11" s="410"/>
    </row>
    <row r="12" spans="1:15" ht="11.25" customHeight="1" x14ac:dyDescent="0.2">
      <c r="A12" s="410"/>
      <c r="B12" s="420"/>
      <c r="C12" s="99" t="s">
        <v>138</v>
      </c>
      <c r="D12" s="434"/>
      <c r="E12" s="86">
        <v>2022894</v>
      </c>
      <c r="F12" s="86">
        <v>2023118</v>
      </c>
      <c r="G12" s="86">
        <v>2025234</v>
      </c>
      <c r="H12" s="86">
        <v>2026352</v>
      </c>
      <c r="I12" s="86">
        <v>2028882</v>
      </c>
      <c r="J12" s="86">
        <v>2030596</v>
      </c>
      <c r="K12" s="86">
        <v>2031986</v>
      </c>
      <c r="L12" s="86">
        <v>2031728</v>
      </c>
      <c r="M12" s="86">
        <v>2031762</v>
      </c>
      <c r="N12" s="421"/>
      <c r="O12" s="410"/>
    </row>
    <row r="13" spans="1:15" ht="11.25" customHeight="1" x14ac:dyDescent="0.2">
      <c r="A13" s="410"/>
      <c r="B13" s="420"/>
      <c r="C13" s="99"/>
      <c r="D13" s="435" t="s">
        <v>72</v>
      </c>
      <c r="E13" s="436">
        <v>953057</v>
      </c>
      <c r="F13" s="436">
        <v>953516</v>
      </c>
      <c r="G13" s="436">
        <v>954615</v>
      </c>
      <c r="H13" s="436">
        <v>955222</v>
      </c>
      <c r="I13" s="436">
        <v>956436</v>
      </c>
      <c r="J13" s="436">
        <v>957146</v>
      </c>
      <c r="K13" s="436">
        <v>957682</v>
      </c>
      <c r="L13" s="436">
        <v>957496</v>
      </c>
      <c r="M13" s="436">
        <v>957358</v>
      </c>
      <c r="N13" s="421"/>
      <c r="O13" s="410"/>
    </row>
    <row r="14" spans="1:15" ht="11.25" customHeight="1" x14ac:dyDescent="0.2">
      <c r="A14" s="410"/>
      <c r="B14" s="420"/>
      <c r="C14" s="99"/>
      <c r="D14" s="435" t="s">
        <v>71</v>
      </c>
      <c r="E14" s="436">
        <v>1069837</v>
      </c>
      <c r="F14" s="436">
        <v>1069602</v>
      </c>
      <c r="G14" s="436">
        <v>1070619</v>
      </c>
      <c r="H14" s="436">
        <v>1071130</v>
      </c>
      <c r="I14" s="436">
        <v>1072446</v>
      </c>
      <c r="J14" s="436">
        <v>1073450</v>
      </c>
      <c r="K14" s="436">
        <v>1074304</v>
      </c>
      <c r="L14" s="436">
        <v>1074232</v>
      </c>
      <c r="M14" s="436">
        <v>1074404</v>
      </c>
      <c r="N14" s="421"/>
      <c r="O14" s="410"/>
    </row>
    <row r="15" spans="1:15" ht="11.25" customHeight="1" x14ac:dyDescent="0.2">
      <c r="A15" s="410"/>
      <c r="B15" s="420"/>
      <c r="C15" s="99" t="s">
        <v>139</v>
      </c>
      <c r="D15" s="434"/>
      <c r="E15" s="86">
        <v>719438</v>
      </c>
      <c r="F15" s="86">
        <v>717305</v>
      </c>
      <c r="G15" s="86">
        <v>718478</v>
      </c>
      <c r="H15" s="86">
        <v>719062</v>
      </c>
      <c r="I15" s="86">
        <v>720405</v>
      </c>
      <c r="J15" s="86">
        <v>721339</v>
      </c>
      <c r="K15" s="86">
        <v>720932</v>
      </c>
      <c r="L15" s="86">
        <v>714835</v>
      </c>
      <c r="M15" s="86">
        <v>714877</v>
      </c>
      <c r="N15" s="421"/>
      <c r="O15" s="410"/>
    </row>
    <row r="16" spans="1:15" ht="11.25" customHeight="1" x14ac:dyDescent="0.2">
      <c r="A16" s="410"/>
      <c r="B16" s="420"/>
      <c r="C16" s="99"/>
      <c r="D16" s="435" t="s">
        <v>72</v>
      </c>
      <c r="E16" s="436">
        <v>132955</v>
      </c>
      <c r="F16" s="436">
        <v>132156</v>
      </c>
      <c r="G16" s="436">
        <v>132694</v>
      </c>
      <c r="H16" s="436">
        <v>133014</v>
      </c>
      <c r="I16" s="436">
        <v>133512</v>
      </c>
      <c r="J16" s="436">
        <v>133695</v>
      </c>
      <c r="K16" s="436">
        <v>133784</v>
      </c>
      <c r="L16" s="436">
        <v>130977</v>
      </c>
      <c r="M16" s="436">
        <v>131160</v>
      </c>
      <c r="N16" s="421"/>
      <c r="O16" s="410"/>
    </row>
    <row r="17" spans="1:15" ht="11.25" customHeight="1" x14ac:dyDescent="0.2">
      <c r="A17" s="410"/>
      <c r="B17" s="420"/>
      <c r="C17" s="99"/>
      <c r="D17" s="435" t="s">
        <v>71</v>
      </c>
      <c r="E17" s="436">
        <v>586483</v>
      </c>
      <c r="F17" s="436">
        <v>585149</v>
      </c>
      <c r="G17" s="436">
        <v>585784</v>
      </c>
      <c r="H17" s="436">
        <v>586048</v>
      </c>
      <c r="I17" s="436">
        <v>586893</v>
      </c>
      <c r="J17" s="436">
        <v>587644</v>
      </c>
      <c r="K17" s="436">
        <v>587148</v>
      </c>
      <c r="L17" s="436">
        <v>583858</v>
      </c>
      <c r="M17" s="436">
        <v>583717</v>
      </c>
      <c r="N17" s="421"/>
      <c r="O17" s="410"/>
    </row>
    <row r="18" spans="1:15" ht="9.75" customHeight="1" x14ac:dyDescent="0.2">
      <c r="A18" s="410"/>
      <c r="B18" s="420"/>
      <c r="C18" s="1707" t="s">
        <v>560</v>
      </c>
      <c r="D18" s="1707"/>
      <c r="E18" s="1707"/>
      <c r="F18" s="1707"/>
      <c r="G18" s="1707"/>
      <c r="H18" s="1707"/>
      <c r="I18" s="1707"/>
      <c r="J18" s="1707"/>
      <c r="K18" s="1707"/>
      <c r="L18" s="1707"/>
      <c r="M18" s="1707"/>
      <c r="N18" s="421"/>
      <c r="O18" s="89"/>
    </row>
    <row r="19" spans="1:15" ht="9" customHeight="1" thickBot="1" x14ac:dyDescent="0.25">
      <c r="A19" s="410"/>
      <c r="B19" s="420"/>
      <c r="C19" s="719"/>
      <c r="D19" s="719"/>
      <c r="E19" s="719"/>
      <c r="F19" s="719"/>
      <c r="G19" s="719"/>
      <c r="H19" s="719"/>
      <c r="I19" s="719"/>
      <c r="J19" s="719"/>
      <c r="K19" s="719"/>
      <c r="L19" s="719"/>
      <c r="M19" s="719"/>
      <c r="N19" s="421"/>
      <c r="O19" s="89"/>
    </row>
    <row r="20" spans="1:15" ht="15" customHeight="1" thickBot="1" x14ac:dyDescent="0.25">
      <c r="A20" s="410"/>
      <c r="B20" s="420"/>
      <c r="C20" s="1688" t="s">
        <v>313</v>
      </c>
      <c r="D20" s="1689"/>
      <c r="E20" s="1689"/>
      <c r="F20" s="1689"/>
      <c r="G20" s="1689"/>
      <c r="H20" s="1689"/>
      <c r="I20" s="1689"/>
      <c r="J20" s="1689"/>
      <c r="K20" s="1689"/>
      <c r="L20" s="1689"/>
      <c r="M20" s="1690"/>
      <c r="N20" s="421"/>
      <c r="O20" s="410"/>
    </row>
    <row r="21" spans="1:15" ht="9.75" customHeight="1" x14ac:dyDescent="0.2">
      <c r="A21" s="410"/>
      <c r="B21" s="420"/>
      <c r="C21" s="90" t="s">
        <v>78</v>
      </c>
      <c r="D21" s="418"/>
      <c r="E21" s="437"/>
      <c r="F21" s="437"/>
      <c r="G21" s="437"/>
      <c r="H21" s="437"/>
      <c r="I21" s="437"/>
      <c r="J21" s="437"/>
      <c r="K21" s="437"/>
      <c r="L21" s="437"/>
      <c r="M21" s="437"/>
      <c r="N21" s="421"/>
      <c r="O21" s="410"/>
    </row>
    <row r="22" spans="1:15" ht="13.5" customHeight="1" x14ac:dyDescent="0.2">
      <c r="A22" s="410"/>
      <c r="B22" s="420"/>
      <c r="C22" s="1706" t="s">
        <v>140</v>
      </c>
      <c r="D22" s="1706"/>
      <c r="E22" s="415"/>
      <c r="F22" s="432"/>
      <c r="G22" s="432"/>
      <c r="H22" s="432"/>
      <c r="I22" s="432"/>
      <c r="J22" s="432"/>
      <c r="K22" s="432"/>
      <c r="L22" s="432"/>
      <c r="M22" s="432"/>
      <c r="N22" s="421"/>
      <c r="O22" s="410"/>
    </row>
    <row r="23" spans="1:15" s="424" customFormat="1" ht="11.25" customHeight="1" x14ac:dyDescent="0.2">
      <c r="A23" s="422"/>
      <c r="B23" s="423"/>
      <c r="C23" s="91" t="s">
        <v>141</v>
      </c>
      <c r="D23" s="582"/>
      <c r="E23" s="87">
        <v>1106789</v>
      </c>
      <c r="F23" s="87">
        <v>1114790</v>
      </c>
      <c r="G23" s="87">
        <v>1120186</v>
      </c>
      <c r="H23" s="87">
        <v>1124380</v>
      </c>
      <c r="I23" s="87">
        <v>1129315</v>
      </c>
      <c r="J23" s="87">
        <v>1133430</v>
      </c>
      <c r="K23" s="87">
        <v>1132835</v>
      </c>
      <c r="L23" s="87">
        <v>1088553</v>
      </c>
      <c r="M23" s="87">
        <v>1088977</v>
      </c>
      <c r="N23" s="421"/>
      <c r="O23" s="422"/>
    </row>
    <row r="24" spans="1:15" ht="11.25" customHeight="1" x14ac:dyDescent="0.2">
      <c r="A24" s="410"/>
      <c r="B24" s="420"/>
      <c r="C24" s="1708" t="s">
        <v>353</v>
      </c>
      <c r="D24" s="1708"/>
      <c r="E24" s="87">
        <v>81230</v>
      </c>
      <c r="F24" s="87">
        <v>82021</v>
      </c>
      <c r="G24" s="87">
        <v>82587</v>
      </c>
      <c r="H24" s="87">
        <v>83132</v>
      </c>
      <c r="I24" s="87">
        <v>82941</v>
      </c>
      <c r="J24" s="87">
        <v>83247</v>
      </c>
      <c r="K24" s="87">
        <v>83361</v>
      </c>
      <c r="L24" s="87">
        <v>83202</v>
      </c>
      <c r="M24" s="87">
        <v>83089</v>
      </c>
      <c r="N24" s="438"/>
      <c r="O24" s="410"/>
    </row>
    <row r="25" spans="1:15" ht="11.25" customHeight="1" x14ac:dyDescent="0.2">
      <c r="A25" s="410"/>
      <c r="B25" s="420"/>
      <c r="C25" s="1701" t="s">
        <v>142</v>
      </c>
      <c r="D25" s="1701"/>
      <c r="E25" s="87">
        <v>4152</v>
      </c>
      <c r="F25" s="87">
        <v>5491</v>
      </c>
      <c r="G25" s="87">
        <v>5479</v>
      </c>
      <c r="H25" s="87">
        <v>5755</v>
      </c>
      <c r="I25" s="87">
        <v>6612</v>
      </c>
      <c r="J25" s="87">
        <v>5431</v>
      </c>
      <c r="K25" s="87">
        <v>1686</v>
      </c>
      <c r="L25" s="87">
        <v>1717</v>
      </c>
      <c r="M25" s="87">
        <v>960</v>
      </c>
      <c r="N25" s="421"/>
      <c r="O25" s="440"/>
    </row>
    <row r="26" spans="1:15" ht="11.25" customHeight="1" x14ac:dyDescent="0.2">
      <c r="A26" s="410"/>
      <c r="B26" s="420"/>
      <c r="C26" s="1708" t="s">
        <v>143</v>
      </c>
      <c r="D26" s="1708"/>
      <c r="E26" s="92">
        <v>13298</v>
      </c>
      <c r="F26" s="92">
        <v>13303</v>
      </c>
      <c r="G26" s="92">
        <v>13286</v>
      </c>
      <c r="H26" s="92">
        <v>13277</v>
      </c>
      <c r="I26" s="92">
        <v>13259</v>
      </c>
      <c r="J26" s="92">
        <v>13235</v>
      </c>
      <c r="K26" s="92">
        <v>13205</v>
      </c>
      <c r="L26" s="92">
        <v>13181</v>
      </c>
      <c r="M26" s="92">
        <v>13155</v>
      </c>
      <c r="N26" s="421"/>
      <c r="O26" s="410"/>
    </row>
    <row r="27" spans="1:15" ht="11.25" customHeight="1" x14ac:dyDescent="0.2">
      <c r="A27" s="410"/>
      <c r="B27" s="420"/>
      <c r="C27" s="1708" t="s">
        <v>354</v>
      </c>
      <c r="D27" s="1708"/>
      <c r="E27" s="87">
        <v>12502</v>
      </c>
      <c r="F27" s="87">
        <v>12498</v>
      </c>
      <c r="G27" s="87">
        <v>12513</v>
      </c>
      <c r="H27" s="87">
        <v>12504</v>
      </c>
      <c r="I27" s="87">
        <v>12485</v>
      </c>
      <c r="J27" s="87">
        <v>12437</v>
      </c>
      <c r="K27" s="87">
        <v>12384</v>
      </c>
      <c r="L27" s="87">
        <v>12312</v>
      </c>
      <c r="M27" s="87">
        <v>12221</v>
      </c>
      <c r="N27" s="421"/>
      <c r="O27" s="410"/>
    </row>
    <row r="28" spans="1:15" s="445" customFormat="1" ht="9.75" customHeight="1" x14ac:dyDescent="0.2">
      <c r="A28" s="441"/>
      <c r="B28" s="442"/>
      <c r="C28" s="1707" t="s">
        <v>561</v>
      </c>
      <c r="D28" s="1707"/>
      <c r="E28" s="1707"/>
      <c r="F28" s="1707"/>
      <c r="G28" s="1707"/>
      <c r="H28" s="1707"/>
      <c r="I28" s="1707"/>
      <c r="J28" s="1707"/>
      <c r="K28" s="1707"/>
      <c r="L28" s="1707"/>
      <c r="M28" s="1707"/>
      <c r="N28" s="443"/>
      <c r="O28" s="444"/>
    </row>
    <row r="29" spans="1:15" ht="9" customHeight="1" thickBot="1" x14ac:dyDescent="0.25">
      <c r="A29" s="410"/>
      <c r="B29" s="420"/>
      <c r="C29" s="420"/>
      <c r="D29" s="420"/>
      <c r="E29" s="417"/>
      <c r="F29" s="417"/>
      <c r="G29" s="417"/>
      <c r="H29" s="417"/>
      <c r="I29" s="417"/>
      <c r="J29" s="417"/>
      <c r="K29" s="418"/>
      <c r="L29" s="417"/>
      <c r="M29" s="418"/>
      <c r="N29" s="421"/>
      <c r="O29" s="446"/>
    </row>
    <row r="30" spans="1:15" ht="13.5" customHeight="1" thickBot="1" x14ac:dyDescent="0.25">
      <c r="A30" s="410"/>
      <c r="B30" s="420"/>
      <c r="C30" s="1688" t="s">
        <v>1</v>
      </c>
      <c r="D30" s="1689"/>
      <c r="E30" s="1689"/>
      <c r="F30" s="1689"/>
      <c r="G30" s="1689"/>
      <c r="H30" s="1689"/>
      <c r="I30" s="1689"/>
      <c r="J30" s="1689"/>
      <c r="K30" s="1689"/>
      <c r="L30" s="1689"/>
      <c r="M30" s="1690"/>
      <c r="N30" s="421"/>
      <c r="O30" s="410"/>
    </row>
    <row r="31" spans="1:15" ht="9.75" customHeight="1" x14ac:dyDescent="0.2">
      <c r="A31" s="410"/>
      <c r="B31" s="420"/>
      <c r="C31" s="90" t="s">
        <v>78</v>
      </c>
      <c r="D31" s="418"/>
      <c r="E31" s="447"/>
      <c r="F31" s="447"/>
      <c r="G31" s="447"/>
      <c r="H31" s="447"/>
      <c r="I31" s="447"/>
      <c r="J31" s="447"/>
      <c r="K31" s="447"/>
      <c r="L31" s="447"/>
      <c r="M31" s="447"/>
      <c r="N31" s="421"/>
      <c r="O31" s="410"/>
    </row>
    <row r="32" spans="1:15" s="452" customFormat="1" ht="13.5" customHeight="1" x14ac:dyDescent="0.2">
      <c r="A32" s="448"/>
      <c r="B32" s="449"/>
      <c r="C32" s="1709" t="s">
        <v>333</v>
      </c>
      <c r="D32" s="1709"/>
      <c r="E32" s="450">
        <v>257228</v>
      </c>
      <c r="F32" s="450">
        <v>251016</v>
      </c>
      <c r="G32" s="450">
        <v>243321</v>
      </c>
      <c r="H32" s="450">
        <v>233879</v>
      </c>
      <c r="I32" s="450">
        <v>221673</v>
      </c>
      <c r="J32" s="450">
        <v>219245</v>
      </c>
      <c r="K32" s="450">
        <v>217051</v>
      </c>
      <c r="L32" s="450">
        <v>223048</v>
      </c>
      <c r="M32" s="450">
        <v>210835</v>
      </c>
      <c r="N32" s="451"/>
      <c r="O32" s="448"/>
    </row>
    <row r="33" spans="1:15" s="452" customFormat="1" ht="15" customHeight="1" x14ac:dyDescent="0.2">
      <c r="A33" s="448"/>
      <c r="B33" s="449"/>
      <c r="C33" s="720" t="s">
        <v>332</v>
      </c>
      <c r="D33" s="720"/>
      <c r="E33" s="87"/>
      <c r="F33" s="87"/>
      <c r="G33" s="87"/>
      <c r="H33" s="87"/>
      <c r="I33" s="87"/>
      <c r="J33" s="87"/>
      <c r="K33" s="87"/>
      <c r="L33" s="87"/>
      <c r="M33" s="87"/>
      <c r="N33" s="451"/>
      <c r="O33" s="448"/>
    </row>
    <row r="34" spans="1:15" s="424" customFormat="1" ht="12.75" customHeight="1" x14ac:dyDescent="0.2">
      <c r="A34" s="422"/>
      <c r="B34" s="423"/>
      <c r="C34" s="1710" t="s">
        <v>144</v>
      </c>
      <c r="D34" s="1710"/>
      <c r="E34" s="87">
        <v>200693</v>
      </c>
      <c r="F34" s="87">
        <v>194972</v>
      </c>
      <c r="G34" s="87">
        <v>189019</v>
      </c>
      <c r="H34" s="87">
        <v>182548</v>
      </c>
      <c r="I34" s="87">
        <v>173279</v>
      </c>
      <c r="J34" s="87">
        <v>172183</v>
      </c>
      <c r="K34" s="87">
        <v>170809</v>
      </c>
      <c r="L34" s="87">
        <v>176833</v>
      </c>
      <c r="M34" s="87">
        <v>165740</v>
      </c>
      <c r="N34" s="453"/>
      <c r="O34" s="422"/>
    </row>
    <row r="35" spans="1:15" s="424" customFormat="1" ht="23.25" customHeight="1" x14ac:dyDescent="0.2">
      <c r="A35" s="422"/>
      <c r="B35" s="423"/>
      <c r="C35" s="1710" t="s">
        <v>145</v>
      </c>
      <c r="D35" s="1710"/>
      <c r="E35" s="87">
        <v>14087</v>
      </c>
      <c r="F35" s="87">
        <v>13772</v>
      </c>
      <c r="G35" s="87">
        <v>12417</v>
      </c>
      <c r="H35" s="87">
        <v>10874</v>
      </c>
      <c r="I35" s="87">
        <v>9379</v>
      </c>
      <c r="J35" s="87">
        <v>9048</v>
      </c>
      <c r="K35" s="87">
        <v>8802</v>
      </c>
      <c r="L35" s="87">
        <v>8958</v>
      </c>
      <c r="M35" s="87">
        <v>8267</v>
      </c>
      <c r="N35" s="453"/>
      <c r="O35" s="422"/>
    </row>
    <row r="36" spans="1:15" s="424" customFormat="1" ht="21.75" customHeight="1" x14ac:dyDescent="0.2">
      <c r="A36" s="422"/>
      <c r="B36" s="423"/>
      <c r="C36" s="1710" t="s">
        <v>147</v>
      </c>
      <c r="D36" s="1710"/>
      <c r="E36" s="87">
        <v>42420</v>
      </c>
      <c r="F36" s="87">
        <v>42244</v>
      </c>
      <c r="G36" s="87">
        <v>41859</v>
      </c>
      <c r="H36" s="87">
        <v>40425</v>
      </c>
      <c r="I36" s="87">
        <v>38985</v>
      </c>
      <c r="J36" s="87">
        <v>37902</v>
      </c>
      <c r="K36" s="87">
        <v>36431</v>
      </c>
      <c r="L36" s="87">
        <v>35619</v>
      </c>
      <c r="M36" s="87">
        <v>34604</v>
      </c>
      <c r="N36" s="453"/>
      <c r="O36" s="422"/>
    </row>
    <row r="37" spans="1:15" s="424" customFormat="1" ht="20.25" customHeight="1" x14ac:dyDescent="0.2">
      <c r="A37" s="422"/>
      <c r="B37" s="423"/>
      <c r="C37" s="1710" t="s">
        <v>148</v>
      </c>
      <c r="D37" s="1710"/>
      <c r="E37" s="87">
        <v>28</v>
      </c>
      <c r="F37" s="87">
        <v>28</v>
      </c>
      <c r="G37" s="87">
        <v>26</v>
      </c>
      <c r="H37" s="87">
        <v>32</v>
      </c>
      <c r="I37" s="87">
        <v>30</v>
      </c>
      <c r="J37" s="87">
        <v>39</v>
      </c>
      <c r="K37" s="87">
        <v>37</v>
      </c>
      <c r="L37" s="87">
        <v>38</v>
      </c>
      <c r="M37" s="87">
        <v>39</v>
      </c>
      <c r="N37" s="453"/>
      <c r="O37" s="422"/>
    </row>
    <row r="38" spans="1:15" ht="15" customHeight="1" x14ac:dyDescent="0.2">
      <c r="A38" s="410"/>
      <c r="B38" s="420"/>
      <c r="C38" s="1709" t="s">
        <v>346</v>
      </c>
      <c r="D38" s="1709"/>
      <c r="E38" s="450"/>
      <c r="F38" s="450"/>
      <c r="G38" s="450"/>
      <c r="H38" s="450"/>
      <c r="I38" s="450"/>
      <c r="J38" s="450"/>
      <c r="K38" s="450"/>
      <c r="L38" s="450"/>
      <c r="M38" s="450"/>
      <c r="N38" s="421"/>
      <c r="O38" s="410"/>
    </row>
    <row r="39" spans="1:15" ht="10.5" customHeight="1" x14ac:dyDescent="0.2">
      <c r="A39" s="410"/>
      <c r="B39" s="420"/>
      <c r="C39" s="99" t="s">
        <v>62</v>
      </c>
      <c r="D39" s="145"/>
      <c r="E39" s="454">
        <v>14725</v>
      </c>
      <c r="F39" s="454">
        <v>14495</v>
      </c>
      <c r="G39" s="454">
        <v>14593</v>
      </c>
      <c r="H39" s="454">
        <v>14014</v>
      </c>
      <c r="I39" s="454">
        <v>13658</v>
      </c>
      <c r="J39" s="454">
        <v>13420</v>
      </c>
      <c r="K39" s="454">
        <v>13008</v>
      </c>
      <c r="L39" s="454">
        <v>13697</v>
      </c>
      <c r="M39" s="454">
        <v>12774</v>
      </c>
      <c r="N39" s="421"/>
      <c r="O39" s="410">
        <v>24716</v>
      </c>
    </row>
    <row r="40" spans="1:15" ht="10.5" customHeight="1" x14ac:dyDescent="0.2">
      <c r="A40" s="410"/>
      <c r="B40" s="420"/>
      <c r="C40" s="99" t="s">
        <v>55</v>
      </c>
      <c r="D40" s="145"/>
      <c r="E40" s="454">
        <v>3816</v>
      </c>
      <c r="F40" s="454">
        <v>3830</v>
      </c>
      <c r="G40" s="454">
        <v>3767</v>
      </c>
      <c r="H40" s="454">
        <v>3458</v>
      </c>
      <c r="I40" s="454">
        <v>3141</v>
      </c>
      <c r="J40" s="454">
        <v>2992</v>
      </c>
      <c r="K40" s="454">
        <v>3038</v>
      </c>
      <c r="L40" s="454">
        <v>3108</v>
      </c>
      <c r="M40" s="454">
        <v>3032</v>
      </c>
      <c r="N40" s="421"/>
      <c r="O40" s="410">
        <v>5505</v>
      </c>
    </row>
    <row r="41" spans="1:15" ht="10.5" customHeight="1" x14ac:dyDescent="0.2">
      <c r="A41" s="410"/>
      <c r="B41" s="420"/>
      <c r="C41" s="99" t="s">
        <v>64</v>
      </c>
      <c r="D41" s="145"/>
      <c r="E41" s="454">
        <v>19457</v>
      </c>
      <c r="F41" s="454">
        <v>19089</v>
      </c>
      <c r="G41" s="454">
        <v>18663</v>
      </c>
      <c r="H41" s="454">
        <v>18077</v>
      </c>
      <c r="I41" s="454">
        <v>17392</v>
      </c>
      <c r="J41" s="454">
        <v>17130</v>
      </c>
      <c r="K41" s="454">
        <v>17233</v>
      </c>
      <c r="L41" s="454">
        <v>18100</v>
      </c>
      <c r="M41" s="454">
        <v>16662</v>
      </c>
      <c r="N41" s="421"/>
      <c r="O41" s="410">
        <v>35834</v>
      </c>
    </row>
    <row r="42" spans="1:15" ht="10.5" customHeight="1" x14ac:dyDescent="0.2">
      <c r="A42" s="410"/>
      <c r="B42" s="420"/>
      <c r="C42" s="99" t="s">
        <v>66</v>
      </c>
      <c r="D42" s="145"/>
      <c r="E42" s="454">
        <v>2293</v>
      </c>
      <c r="F42" s="454">
        <v>2309</v>
      </c>
      <c r="G42" s="454">
        <v>2244</v>
      </c>
      <c r="H42" s="454">
        <v>2212</v>
      </c>
      <c r="I42" s="454">
        <v>2026</v>
      </c>
      <c r="J42" s="454">
        <v>2048</v>
      </c>
      <c r="K42" s="454">
        <v>2048</v>
      </c>
      <c r="L42" s="454">
        <v>2152</v>
      </c>
      <c r="M42" s="454">
        <v>1903</v>
      </c>
      <c r="N42" s="421"/>
      <c r="O42" s="410">
        <v>3304</v>
      </c>
    </row>
    <row r="43" spans="1:15" ht="10.5" customHeight="1" x14ac:dyDescent="0.2">
      <c r="A43" s="410"/>
      <c r="B43" s="420"/>
      <c r="C43" s="99" t="s">
        <v>75</v>
      </c>
      <c r="D43" s="145"/>
      <c r="E43" s="454">
        <v>3848</v>
      </c>
      <c r="F43" s="454">
        <v>3752</v>
      </c>
      <c r="G43" s="454">
        <v>3678</v>
      </c>
      <c r="H43" s="454">
        <v>3618</v>
      </c>
      <c r="I43" s="454">
        <v>3411</v>
      </c>
      <c r="J43" s="454">
        <v>3355</v>
      </c>
      <c r="K43" s="454">
        <v>3410</v>
      </c>
      <c r="L43" s="454">
        <v>3417</v>
      </c>
      <c r="M43" s="454">
        <v>3230</v>
      </c>
      <c r="N43" s="421"/>
      <c r="O43" s="410">
        <v>6334</v>
      </c>
    </row>
    <row r="44" spans="1:15" ht="10.5" customHeight="1" x14ac:dyDescent="0.2">
      <c r="A44" s="410"/>
      <c r="B44" s="420"/>
      <c r="C44" s="99" t="s">
        <v>61</v>
      </c>
      <c r="D44" s="145"/>
      <c r="E44" s="454">
        <v>8355</v>
      </c>
      <c r="F44" s="454">
        <v>8103</v>
      </c>
      <c r="G44" s="454">
        <v>7983</v>
      </c>
      <c r="H44" s="454">
        <v>7874</v>
      </c>
      <c r="I44" s="454">
        <v>7399</v>
      </c>
      <c r="J44" s="454">
        <v>7367</v>
      </c>
      <c r="K44" s="454">
        <v>7335</v>
      </c>
      <c r="L44" s="454">
        <v>7545</v>
      </c>
      <c r="M44" s="454">
        <v>7330</v>
      </c>
      <c r="N44" s="421"/>
      <c r="O44" s="410">
        <v>14052</v>
      </c>
    </row>
    <row r="45" spans="1:15" ht="10.5" customHeight="1" x14ac:dyDescent="0.2">
      <c r="A45" s="410"/>
      <c r="B45" s="420"/>
      <c r="C45" s="99" t="s">
        <v>56</v>
      </c>
      <c r="D45" s="145"/>
      <c r="E45" s="454">
        <v>3578</v>
      </c>
      <c r="F45" s="454">
        <v>3574</v>
      </c>
      <c r="G45" s="454">
        <v>3727</v>
      </c>
      <c r="H45" s="454">
        <v>3573</v>
      </c>
      <c r="I45" s="454">
        <v>3189</v>
      </c>
      <c r="J45" s="454">
        <v>3083</v>
      </c>
      <c r="K45" s="454">
        <v>3251</v>
      </c>
      <c r="L45" s="454">
        <v>3335</v>
      </c>
      <c r="M45" s="454">
        <v>3163</v>
      </c>
      <c r="N45" s="421"/>
      <c r="O45" s="410">
        <v>5973</v>
      </c>
    </row>
    <row r="46" spans="1:15" ht="10.5" customHeight="1" x14ac:dyDescent="0.2">
      <c r="A46" s="410"/>
      <c r="B46" s="420"/>
      <c r="C46" s="99" t="s">
        <v>74</v>
      </c>
      <c r="D46" s="145"/>
      <c r="E46" s="454">
        <v>18854</v>
      </c>
      <c r="F46" s="454">
        <v>17449</v>
      </c>
      <c r="G46" s="454">
        <v>13012</v>
      </c>
      <c r="H46" s="454">
        <v>10504</v>
      </c>
      <c r="I46" s="454">
        <v>8461</v>
      </c>
      <c r="J46" s="454">
        <v>7243</v>
      </c>
      <c r="K46" s="454">
        <v>6960</v>
      </c>
      <c r="L46" s="454">
        <v>7166</v>
      </c>
      <c r="M46" s="454">
        <v>7665</v>
      </c>
      <c r="N46" s="421"/>
      <c r="O46" s="410">
        <v>26102</v>
      </c>
    </row>
    <row r="47" spans="1:15" ht="10.5" customHeight="1" x14ac:dyDescent="0.2">
      <c r="A47" s="410"/>
      <c r="B47" s="420"/>
      <c r="C47" s="99" t="s">
        <v>76</v>
      </c>
      <c r="D47" s="145"/>
      <c r="E47" s="454">
        <v>2921</v>
      </c>
      <c r="F47" s="454">
        <v>2818</v>
      </c>
      <c r="G47" s="454">
        <v>2695</v>
      </c>
      <c r="H47" s="454">
        <v>2618</v>
      </c>
      <c r="I47" s="454">
        <v>2440</v>
      </c>
      <c r="J47" s="454">
        <v>2409</v>
      </c>
      <c r="K47" s="454">
        <v>2381</v>
      </c>
      <c r="L47" s="454">
        <v>2466</v>
      </c>
      <c r="M47" s="454">
        <v>2283</v>
      </c>
      <c r="N47" s="421"/>
      <c r="O47" s="410">
        <v>4393</v>
      </c>
    </row>
    <row r="48" spans="1:15" ht="10.5" customHeight="1" x14ac:dyDescent="0.2">
      <c r="A48" s="410"/>
      <c r="B48" s="420"/>
      <c r="C48" s="99" t="s">
        <v>60</v>
      </c>
      <c r="D48" s="145"/>
      <c r="E48" s="454">
        <v>8721</v>
      </c>
      <c r="F48" s="454">
        <v>8435</v>
      </c>
      <c r="G48" s="454">
        <v>8302</v>
      </c>
      <c r="H48" s="454">
        <v>7914</v>
      </c>
      <c r="I48" s="454">
        <v>7560</v>
      </c>
      <c r="J48" s="454">
        <v>7500</v>
      </c>
      <c r="K48" s="454">
        <v>7600</v>
      </c>
      <c r="L48" s="454">
        <v>7840</v>
      </c>
      <c r="M48" s="454">
        <v>6920</v>
      </c>
      <c r="N48" s="421"/>
      <c r="O48" s="410">
        <v>16923</v>
      </c>
    </row>
    <row r="49" spans="1:15" ht="10.5" customHeight="1" x14ac:dyDescent="0.2">
      <c r="A49" s="410"/>
      <c r="B49" s="420"/>
      <c r="C49" s="99" t="s">
        <v>59</v>
      </c>
      <c r="D49" s="145"/>
      <c r="E49" s="454">
        <v>50378</v>
      </c>
      <c r="F49" s="454">
        <v>49458</v>
      </c>
      <c r="G49" s="454">
        <v>48890</v>
      </c>
      <c r="H49" s="454">
        <v>47588</v>
      </c>
      <c r="I49" s="454">
        <v>46143</v>
      </c>
      <c r="J49" s="454">
        <v>45703</v>
      </c>
      <c r="K49" s="454">
        <v>44701</v>
      </c>
      <c r="L49" s="454">
        <v>45144</v>
      </c>
      <c r="M49" s="454">
        <v>44027</v>
      </c>
      <c r="N49" s="421"/>
      <c r="O49" s="410">
        <v>81201</v>
      </c>
    </row>
    <row r="50" spans="1:15" ht="10.5" customHeight="1" x14ac:dyDescent="0.2">
      <c r="A50" s="410"/>
      <c r="B50" s="420"/>
      <c r="C50" s="99" t="s">
        <v>57</v>
      </c>
      <c r="D50" s="145"/>
      <c r="E50" s="454">
        <v>2864</v>
      </c>
      <c r="F50" s="454">
        <v>2769</v>
      </c>
      <c r="G50" s="454">
        <v>2784</v>
      </c>
      <c r="H50" s="454">
        <v>2684</v>
      </c>
      <c r="I50" s="454">
        <v>2448</v>
      </c>
      <c r="J50" s="454">
        <v>2310</v>
      </c>
      <c r="K50" s="454">
        <v>2315</v>
      </c>
      <c r="L50" s="454">
        <v>2497</v>
      </c>
      <c r="M50" s="454">
        <v>2356</v>
      </c>
      <c r="N50" s="421"/>
      <c r="O50" s="410">
        <v>4403</v>
      </c>
    </row>
    <row r="51" spans="1:15" ht="10.5" customHeight="1" x14ac:dyDescent="0.2">
      <c r="A51" s="410"/>
      <c r="B51" s="420"/>
      <c r="C51" s="99" t="s">
        <v>63</v>
      </c>
      <c r="D51" s="145"/>
      <c r="E51" s="454">
        <v>53014</v>
      </c>
      <c r="F51" s="454">
        <v>51750</v>
      </c>
      <c r="G51" s="454">
        <v>51147</v>
      </c>
      <c r="H51" s="454">
        <v>49711</v>
      </c>
      <c r="I51" s="454">
        <v>47518</v>
      </c>
      <c r="J51" s="454">
        <v>48367</v>
      </c>
      <c r="K51" s="454">
        <v>48206</v>
      </c>
      <c r="L51" s="454">
        <v>49200</v>
      </c>
      <c r="M51" s="454">
        <v>45268</v>
      </c>
      <c r="N51" s="421"/>
      <c r="O51" s="410">
        <v>88638</v>
      </c>
    </row>
    <row r="52" spans="1:15" ht="10.5" customHeight="1" x14ac:dyDescent="0.2">
      <c r="A52" s="410"/>
      <c r="B52" s="420"/>
      <c r="C52" s="99" t="s">
        <v>79</v>
      </c>
      <c r="D52" s="145"/>
      <c r="E52" s="454">
        <v>10596</v>
      </c>
      <c r="F52" s="454">
        <v>10238</v>
      </c>
      <c r="G52" s="454">
        <v>9928</v>
      </c>
      <c r="H52" s="454">
        <v>9244</v>
      </c>
      <c r="I52" s="454">
        <v>8635</v>
      </c>
      <c r="J52" s="454">
        <v>8310</v>
      </c>
      <c r="K52" s="454">
        <v>8363</v>
      </c>
      <c r="L52" s="454">
        <v>8630</v>
      </c>
      <c r="M52" s="454">
        <v>8083</v>
      </c>
      <c r="N52" s="421"/>
      <c r="O52" s="410">
        <v>18640</v>
      </c>
    </row>
    <row r="53" spans="1:15" ht="10.5" customHeight="1" x14ac:dyDescent="0.2">
      <c r="A53" s="410"/>
      <c r="B53" s="420"/>
      <c r="C53" s="99" t="s">
        <v>58</v>
      </c>
      <c r="D53" s="145"/>
      <c r="E53" s="454">
        <v>21439</v>
      </c>
      <c r="F53" s="454">
        <v>21277</v>
      </c>
      <c r="G53" s="454">
        <v>20945</v>
      </c>
      <c r="H53" s="454">
        <v>20433</v>
      </c>
      <c r="I53" s="454">
        <v>19562</v>
      </c>
      <c r="J53" s="454">
        <v>19358</v>
      </c>
      <c r="K53" s="454">
        <v>18905</v>
      </c>
      <c r="L53" s="454">
        <v>19576</v>
      </c>
      <c r="M53" s="454">
        <v>18650</v>
      </c>
      <c r="N53" s="421"/>
      <c r="O53" s="410">
        <v>35533</v>
      </c>
    </row>
    <row r="54" spans="1:15" ht="10.5" customHeight="1" x14ac:dyDescent="0.2">
      <c r="A54" s="410"/>
      <c r="B54" s="420"/>
      <c r="C54" s="99" t="s">
        <v>65</v>
      </c>
      <c r="D54" s="145"/>
      <c r="E54" s="454">
        <v>4336</v>
      </c>
      <c r="F54" s="454">
        <v>4195</v>
      </c>
      <c r="G54" s="454">
        <v>4132</v>
      </c>
      <c r="H54" s="454">
        <v>3966</v>
      </c>
      <c r="I54" s="454">
        <v>3742</v>
      </c>
      <c r="J54" s="454">
        <v>3687</v>
      </c>
      <c r="K54" s="454">
        <v>3694</v>
      </c>
      <c r="L54" s="454">
        <v>3731</v>
      </c>
      <c r="M54" s="454">
        <v>3463</v>
      </c>
      <c r="N54" s="421"/>
      <c r="O54" s="410">
        <v>6979</v>
      </c>
    </row>
    <row r="55" spans="1:15" ht="10.5" customHeight="1" x14ac:dyDescent="0.2">
      <c r="A55" s="410"/>
      <c r="B55" s="420"/>
      <c r="C55" s="99" t="s">
        <v>67</v>
      </c>
      <c r="D55" s="145"/>
      <c r="E55" s="454">
        <v>3924</v>
      </c>
      <c r="F55" s="454">
        <v>3856</v>
      </c>
      <c r="G55" s="454">
        <v>3744</v>
      </c>
      <c r="H55" s="454">
        <v>3593</v>
      </c>
      <c r="I55" s="454">
        <v>3398</v>
      </c>
      <c r="J55" s="454">
        <v>3372</v>
      </c>
      <c r="K55" s="454">
        <v>3403</v>
      </c>
      <c r="L55" s="454">
        <v>3596</v>
      </c>
      <c r="M55" s="454">
        <v>3245</v>
      </c>
      <c r="N55" s="421"/>
      <c r="O55" s="410">
        <v>5622</v>
      </c>
    </row>
    <row r="56" spans="1:15" ht="10.5" customHeight="1" x14ac:dyDescent="0.2">
      <c r="A56" s="410"/>
      <c r="B56" s="420"/>
      <c r="C56" s="99" t="s">
        <v>77</v>
      </c>
      <c r="D56" s="145"/>
      <c r="E56" s="454">
        <v>8169</v>
      </c>
      <c r="F56" s="454">
        <v>7844</v>
      </c>
      <c r="G56" s="454">
        <v>7612</v>
      </c>
      <c r="H56" s="454">
        <v>7396</v>
      </c>
      <c r="I56" s="454">
        <v>6918</v>
      </c>
      <c r="J56" s="454">
        <v>6723</v>
      </c>
      <c r="K56" s="454">
        <v>6846</v>
      </c>
      <c r="L56" s="454">
        <v>7125</v>
      </c>
      <c r="M56" s="454">
        <v>6428</v>
      </c>
      <c r="N56" s="421"/>
      <c r="O56" s="410">
        <v>12225</v>
      </c>
    </row>
    <row r="57" spans="1:15" ht="10.5" customHeight="1" x14ac:dyDescent="0.2">
      <c r="A57" s="410"/>
      <c r="B57" s="420"/>
      <c r="C57" s="99" t="s">
        <v>131</v>
      </c>
      <c r="D57" s="145"/>
      <c r="E57" s="454">
        <v>6925</v>
      </c>
      <c r="F57" s="454">
        <v>6743</v>
      </c>
      <c r="G57" s="454">
        <v>6716</v>
      </c>
      <c r="H57" s="454">
        <v>7024</v>
      </c>
      <c r="I57" s="454">
        <v>6809</v>
      </c>
      <c r="J57" s="454">
        <v>6984</v>
      </c>
      <c r="K57" s="454">
        <v>6825</v>
      </c>
      <c r="L57" s="454">
        <v>6784</v>
      </c>
      <c r="M57" s="454">
        <v>6623</v>
      </c>
      <c r="N57" s="421"/>
      <c r="O57" s="410">
        <v>8291</v>
      </c>
    </row>
    <row r="58" spans="1:15" ht="10.5" customHeight="1" x14ac:dyDescent="0.2">
      <c r="A58" s="410"/>
      <c r="B58" s="420"/>
      <c r="C58" s="99" t="s">
        <v>132</v>
      </c>
      <c r="D58" s="145"/>
      <c r="E58" s="454">
        <v>7930</v>
      </c>
      <c r="F58" s="454">
        <v>7853</v>
      </c>
      <c r="G58" s="454">
        <v>7608</v>
      </c>
      <c r="H58" s="454">
        <v>7348</v>
      </c>
      <c r="I58" s="454">
        <v>7024</v>
      </c>
      <c r="J58" s="454">
        <v>6902</v>
      </c>
      <c r="K58" s="454">
        <v>6781</v>
      </c>
      <c r="L58" s="454">
        <v>7034</v>
      </c>
      <c r="M58" s="454">
        <v>6869</v>
      </c>
      <c r="N58" s="421"/>
      <c r="O58" s="410">
        <v>12043</v>
      </c>
    </row>
    <row r="59" spans="1:15" s="452" customFormat="1" ht="15" customHeight="1" x14ac:dyDescent="0.2">
      <c r="A59" s="448"/>
      <c r="B59" s="449"/>
      <c r="C59" s="720" t="s">
        <v>149</v>
      </c>
      <c r="D59" s="720"/>
      <c r="E59" s="450"/>
      <c r="F59" s="450"/>
      <c r="G59" s="450"/>
      <c r="H59" s="450"/>
      <c r="I59" s="450"/>
      <c r="J59" s="450"/>
      <c r="K59" s="450"/>
      <c r="L59" s="450"/>
      <c r="M59" s="450"/>
      <c r="N59" s="451"/>
      <c r="O59" s="448"/>
    </row>
    <row r="60" spans="1:15" s="424" customFormat="1" ht="13.5" customHeight="1" x14ac:dyDescent="0.2">
      <c r="A60" s="422"/>
      <c r="B60" s="423"/>
      <c r="C60" s="1710" t="s">
        <v>150</v>
      </c>
      <c r="D60" s="1710"/>
      <c r="E60" s="455">
        <v>455.86</v>
      </c>
      <c r="F60" s="455">
        <v>455.34</v>
      </c>
      <c r="G60" s="455">
        <v>450.47</v>
      </c>
      <c r="H60" s="455">
        <v>449.15</v>
      </c>
      <c r="I60" s="455">
        <v>458.62</v>
      </c>
      <c r="J60" s="455">
        <v>452.55</v>
      </c>
      <c r="K60" s="455">
        <v>456.59</v>
      </c>
      <c r="L60" s="455">
        <v>459.26</v>
      </c>
      <c r="M60" s="455">
        <v>454.99</v>
      </c>
      <c r="N60" s="453"/>
      <c r="O60" s="422">
        <v>491.25</v>
      </c>
    </row>
    <row r="61" spans="1:15" ht="9.75" customHeight="1" x14ac:dyDescent="0.2">
      <c r="A61" s="410"/>
      <c r="B61" s="420"/>
      <c r="C61" s="1707" t="s">
        <v>559</v>
      </c>
      <c r="D61" s="1707"/>
      <c r="E61" s="1707"/>
      <c r="F61" s="1707"/>
      <c r="G61" s="1707"/>
      <c r="H61" s="1707"/>
      <c r="I61" s="1707"/>
      <c r="J61" s="1707"/>
      <c r="K61" s="1707"/>
      <c r="L61" s="1707"/>
      <c r="M61" s="1707"/>
      <c r="N61" s="421"/>
      <c r="O61" s="410"/>
    </row>
    <row r="62" spans="1:15" ht="9" customHeight="1" thickBot="1" x14ac:dyDescent="0.25">
      <c r="A62" s="410"/>
      <c r="B62" s="420"/>
      <c r="C62" s="365"/>
      <c r="D62" s="365"/>
      <c r="E62" s="365"/>
      <c r="F62" s="365"/>
      <c r="G62" s="365"/>
      <c r="H62" s="365"/>
      <c r="I62" s="365"/>
      <c r="J62" s="365"/>
      <c r="K62" s="365"/>
      <c r="L62" s="365"/>
      <c r="M62" s="365"/>
      <c r="N62" s="421"/>
      <c r="O62" s="410"/>
    </row>
    <row r="63" spans="1:15" ht="13.5" customHeight="1" thickBot="1" x14ac:dyDescent="0.25">
      <c r="A63" s="410"/>
      <c r="B63" s="420"/>
      <c r="C63" s="1688" t="s">
        <v>22</v>
      </c>
      <c r="D63" s="1689"/>
      <c r="E63" s="1689"/>
      <c r="F63" s="1689"/>
      <c r="G63" s="1689"/>
      <c r="H63" s="1689"/>
      <c r="I63" s="1689"/>
      <c r="J63" s="1689"/>
      <c r="K63" s="1689"/>
      <c r="L63" s="1689"/>
      <c r="M63" s="1690"/>
      <c r="N63" s="421"/>
      <c r="O63" s="410"/>
    </row>
    <row r="64" spans="1:15" ht="9.75" customHeight="1" x14ac:dyDescent="0.2">
      <c r="A64" s="410"/>
      <c r="B64" s="420"/>
      <c r="C64" s="93" t="s">
        <v>78</v>
      </c>
      <c r="D64" s="439"/>
      <c r="E64" s="457"/>
      <c r="F64" s="457"/>
      <c r="G64" s="457"/>
      <c r="H64" s="457"/>
      <c r="I64" s="457"/>
      <c r="J64" s="457"/>
      <c r="K64" s="457"/>
      <c r="L64" s="457"/>
      <c r="M64" s="457"/>
      <c r="N64" s="421"/>
      <c r="O64" s="410"/>
    </row>
    <row r="65" spans="1:15" ht="13.5" customHeight="1" x14ac:dyDescent="0.2">
      <c r="A65" s="410"/>
      <c r="B65" s="420"/>
      <c r="C65" s="1706" t="s">
        <v>146</v>
      </c>
      <c r="D65" s="1706"/>
      <c r="E65" s="450">
        <f t="shared" ref="E65:L65" si="0">+E66+E67</f>
        <v>123675</v>
      </c>
      <c r="F65" s="450">
        <f t="shared" si="0"/>
        <v>113980</v>
      </c>
      <c r="G65" s="450">
        <f t="shared" si="0"/>
        <v>130475</v>
      </c>
      <c r="H65" s="450">
        <f t="shared" si="0"/>
        <v>111875</v>
      </c>
      <c r="I65" s="450">
        <f t="shared" si="0"/>
        <v>111636</v>
      </c>
      <c r="J65" s="450">
        <f t="shared" si="0"/>
        <v>123562</v>
      </c>
      <c r="K65" s="450">
        <f t="shared" si="0"/>
        <v>107950</v>
      </c>
      <c r="L65" s="450">
        <f t="shared" si="0"/>
        <v>114795</v>
      </c>
      <c r="M65" s="450">
        <f t="shared" ref="M65" si="1">+M66+M67</f>
        <v>110574</v>
      </c>
      <c r="N65" s="421"/>
      <c r="O65" s="410"/>
    </row>
    <row r="66" spans="1:15" ht="11.25" customHeight="1" x14ac:dyDescent="0.2">
      <c r="A66" s="410"/>
      <c r="B66" s="420"/>
      <c r="C66" s="99" t="s">
        <v>72</v>
      </c>
      <c r="D66" s="718"/>
      <c r="E66" s="454">
        <v>48146</v>
      </c>
      <c r="F66" s="454">
        <v>44835</v>
      </c>
      <c r="G66" s="454">
        <v>51345</v>
      </c>
      <c r="H66" s="454">
        <v>43860</v>
      </c>
      <c r="I66" s="454">
        <v>43625</v>
      </c>
      <c r="J66" s="454">
        <v>49125</v>
      </c>
      <c r="K66" s="454">
        <v>43204</v>
      </c>
      <c r="L66" s="454">
        <v>46375</v>
      </c>
      <c r="M66" s="454">
        <v>43850</v>
      </c>
      <c r="N66" s="421"/>
      <c r="O66" s="410"/>
    </row>
    <row r="67" spans="1:15" ht="11.25" customHeight="1" x14ac:dyDescent="0.2">
      <c r="A67" s="410"/>
      <c r="B67" s="420"/>
      <c r="C67" s="99" t="s">
        <v>71</v>
      </c>
      <c r="D67" s="718"/>
      <c r="E67" s="454">
        <v>75529</v>
      </c>
      <c r="F67" s="454">
        <v>69145</v>
      </c>
      <c r="G67" s="454">
        <v>79130</v>
      </c>
      <c r="H67" s="454">
        <v>68015</v>
      </c>
      <c r="I67" s="454">
        <v>68011</v>
      </c>
      <c r="J67" s="454">
        <v>74437</v>
      </c>
      <c r="K67" s="454">
        <v>64746</v>
      </c>
      <c r="L67" s="454">
        <v>68420</v>
      </c>
      <c r="M67" s="454">
        <v>66724</v>
      </c>
      <c r="N67" s="421"/>
      <c r="O67" s="410">
        <v>58328</v>
      </c>
    </row>
    <row r="68" spans="1:15" s="452" customFormat="1" ht="12" customHeight="1" x14ac:dyDescent="0.2">
      <c r="A68" s="448"/>
      <c r="B68" s="449"/>
      <c r="C68" s="1707" t="s">
        <v>559</v>
      </c>
      <c r="D68" s="1707"/>
      <c r="E68" s="1707"/>
      <c r="F68" s="1707"/>
      <c r="G68" s="1707"/>
      <c r="H68" s="1707"/>
      <c r="I68" s="1707"/>
      <c r="J68" s="1707"/>
      <c r="K68" s="1707"/>
      <c r="L68" s="1707"/>
      <c r="M68" s="1707"/>
      <c r="N68" s="421"/>
      <c r="O68" s="448"/>
    </row>
    <row r="69" spans="1:15" ht="13.5" customHeight="1" x14ac:dyDescent="0.2">
      <c r="A69" s="410"/>
      <c r="B69" s="420"/>
      <c r="C69" s="458" t="s">
        <v>438</v>
      </c>
      <c r="D69" s="94"/>
      <c r="E69" s="94"/>
      <c r="F69" s="94"/>
      <c r="G69" s="806" t="s">
        <v>135</v>
      </c>
      <c r="H69" s="94"/>
      <c r="I69" s="94"/>
      <c r="J69" s="94"/>
      <c r="K69" s="94"/>
      <c r="L69" s="94"/>
      <c r="M69" s="94"/>
      <c r="N69" s="421"/>
      <c r="O69" s="410"/>
    </row>
    <row r="70" spans="1:15" ht="9" customHeight="1" x14ac:dyDescent="0.2">
      <c r="A70" s="410"/>
      <c r="B70" s="420"/>
      <c r="C70" s="1711" t="s">
        <v>244</v>
      </c>
      <c r="D70" s="1711"/>
      <c r="E70" s="1711"/>
      <c r="F70" s="1711"/>
      <c r="G70" s="1711"/>
      <c r="H70" s="1711"/>
      <c r="I70" s="1711"/>
      <c r="J70" s="1711"/>
      <c r="K70" s="1711"/>
      <c r="L70" s="1711"/>
      <c r="M70" s="1711"/>
      <c r="N70" s="421"/>
      <c r="O70" s="410"/>
    </row>
    <row r="71" spans="1:15" ht="9" customHeight="1" x14ac:dyDescent="0.2">
      <c r="A71" s="410"/>
      <c r="B71" s="420"/>
      <c r="C71" s="831" t="s">
        <v>245</v>
      </c>
      <c r="D71" s="831"/>
      <c r="E71" s="831"/>
      <c r="F71" s="831"/>
      <c r="G71" s="831"/>
      <c r="H71" s="831"/>
      <c r="I71" s="831"/>
      <c r="K71" s="1711"/>
      <c r="L71" s="1711"/>
      <c r="M71" s="1711"/>
      <c r="N71" s="1712"/>
      <c r="O71" s="410"/>
    </row>
    <row r="72" spans="1:15" ht="13.5" customHeight="1" x14ac:dyDescent="0.2">
      <c r="A72" s="410"/>
      <c r="B72" s="420"/>
      <c r="C72" s="410"/>
      <c r="D72" s="410"/>
      <c r="E72" s="417"/>
      <c r="F72" s="417"/>
      <c r="G72" s="417"/>
      <c r="H72" s="417"/>
      <c r="I72" s="417"/>
      <c r="J72" s="417"/>
      <c r="K72" s="1580">
        <v>42675</v>
      </c>
      <c r="L72" s="1580"/>
      <c r="M72" s="1580"/>
      <c r="N72" s="460">
        <v>19</v>
      </c>
      <c r="O72" s="417"/>
    </row>
    <row r="73" spans="1:15" ht="13.5" customHeight="1" x14ac:dyDescent="0.2"/>
  </sheetData>
  <mergeCells count="30">
    <mergeCell ref="C63:M63"/>
    <mergeCell ref="C65:D65"/>
    <mergeCell ref="C70:M70"/>
    <mergeCell ref="K72:M72"/>
    <mergeCell ref="K71:N71"/>
    <mergeCell ref="C68:H68"/>
    <mergeCell ref="I68:M68"/>
    <mergeCell ref="C61:M61"/>
    <mergeCell ref="C26:D26"/>
    <mergeCell ref="C27:D27"/>
    <mergeCell ref="C28:M28"/>
    <mergeCell ref="C30:M30"/>
    <mergeCell ref="C32:D32"/>
    <mergeCell ref="C34:D34"/>
    <mergeCell ref="C35:D35"/>
    <mergeCell ref="C36:D36"/>
    <mergeCell ref="C37:D37"/>
    <mergeCell ref="C38:D38"/>
    <mergeCell ref="C60:D60"/>
    <mergeCell ref="C25:D25"/>
    <mergeCell ref="B1:D1"/>
    <mergeCell ref="B2:D2"/>
    <mergeCell ref="C4:M4"/>
    <mergeCell ref="C5:D6"/>
    <mergeCell ref="C8:D8"/>
    <mergeCell ref="C18:M18"/>
    <mergeCell ref="C20:M20"/>
    <mergeCell ref="C22:D22"/>
    <mergeCell ref="C24:D24"/>
    <mergeCell ref="E6:M6"/>
  </mergeCells>
  <conditionalFormatting sqref="E7:M7">
    <cfRule type="cellIs" dxfId="7" priority="1" operator="equal">
      <formula>"jan."</formula>
    </cfRule>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0"/>
  <dimension ref="A1:Z73"/>
  <sheetViews>
    <sheetView zoomScaleNormal="100" workbookViewId="0"/>
  </sheetViews>
  <sheetFormatPr defaultRowHeight="12.75" x14ac:dyDescent="0.2"/>
  <cols>
    <col min="1" max="1" width="0.85546875" style="415" customWidth="1"/>
    <col min="2" max="2" width="2.5703125" style="415" customWidth="1"/>
    <col min="3" max="3" width="0.7109375" style="415" customWidth="1"/>
    <col min="4" max="4" width="31.7109375" style="415" customWidth="1"/>
    <col min="5" max="7" width="4.7109375" style="692" customWidth="1"/>
    <col min="8" max="11" width="4.7109375" style="590" customWidth="1"/>
    <col min="12" max="13" width="4.7109375" style="692" customWidth="1"/>
    <col min="14" max="15" width="4.7109375" style="590" customWidth="1"/>
    <col min="16" max="17" width="4.7109375" style="692" customWidth="1"/>
    <col min="18" max="18" width="2.42578125" style="722" customWidth="1"/>
    <col min="19" max="19" width="0.85546875" style="415" customWidth="1"/>
    <col min="20" max="16384" width="9.140625" style="415"/>
  </cols>
  <sheetData>
    <row r="1" spans="1:25" ht="13.5" customHeight="1" x14ac:dyDescent="0.2">
      <c r="A1" s="410"/>
      <c r="B1" s="966"/>
      <c r="C1" s="966"/>
      <c r="E1" s="1713" t="s">
        <v>326</v>
      </c>
      <c r="F1" s="1713"/>
      <c r="G1" s="1713"/>
      <c r="H1" s="1713"/>
      <c r="I1" s="1713"/>
      <c r="J1" s="1713"/>
      <c r="K1" s="1713"/>
      <c r="L1" s="1713"/>
      <c r="M1" s="1713"/>
      <c r="N1" s="1713"/>
      <c r="O1" s="1713"/>
      <c r="P1" s="1713"/>
      <c r="Q1" s="1713"/>
      <c r="R1" s="723"/>
      <c r="S1" s="410"/>
    </row>
    <row r="2" spans="1:25" ht="6" customHeight="1" x14ac:dyDescent="0.2">
      <c r="A2" s="410"/>
      <c r="B2" s="967"/>
      <c r="C2" s="968"/>
      <c r="D2" s="968"/>
      <c r="E2" s="647"/>
      <c r="F2" s="647"/>
      <c r="G2" s="647"/>
      <c r="H2" s="648"/>
      <c r="I2" s="648"/>
      <c r="J2" s="648"/>
      <c r="K2" s="648"/>
      <c r="L2" s="647"/>
      <c r="M2" s="647"/>
      <c r="N2" s="648"/>
      <c r="O2" s="648"/>
      <c r="P2" s="647"/>
      <c r="Q2" s="647" t="s">
        <v>327</v>
      </c>
      <c r="R2" s="724"/>
      <c r="S2" s="420"/>
    </row>
    <row r="3" spans="1:25" ht="13.5" customHeight="1" thickBot="1" x14ac:dyDescent="0.25">
      <c r="A3" s="410"/>
      <c r="B3" s="478"/>
      <c r="C3" s="420"/>
      <c r="D3" s="420"/>
      <c r="E3" s="649"/>
      <c r="F3" s="649"/>
      <c r="G3" s="649"/>
      <c r="H3" s="596"/>
      <c r="I3" s="596"/>
      <c r="J3" s="596"/>
      <c r="K3" s="596"/>
      <c r="L3" s="649"/>
      <c r="M3" s="649"/>
      <c r="N3" s="596"/>
      <c r="O3" s="596"/>
      <c r="P3" s="1714" t="s">
        <v>73</v>
      </c>
      <c r="Q3" s="1714"/>
      <c r="R3" s="725"/>
      <c r="S3" s="420"/>
    </row>
    <row r="4" spans="1:25" ht="13.5" customHeight="1" thickBot="1" x14ac:dyDescent="0.25">
      <c r="A4" s="410"/>
      <c r="B4" s="478"/>
      <c r="C4" s="632" t="s">
        <v>387</v>
      </c>
      <c r="D4" s="650"/>
      <c r="E4" s="651"/>
      <c r="F4" s="651"/>
      <c r="G4" s="651"/>
      <c r="H4" s="651"/>
      <c r="I4" s="651"/>
      <c r="J4" s="651"/>
      <c r="K4" s="651"/>
      <c r="L4" s="651"/>
      <c r="M4" s="651"/>
      <c r="N4" s="651"/>
      <c r="O4" s="651"/>
      <c r="P4" s="651"/>
      <c r="Q4" s="652"/>
      <c r="R4" s="723"/>
      <c r="S4" s="88"/>
      <c r="T4" s="440"/>
      <c r="U4" s="440"/>
      <c r="V4" s="440"/>
      <c r="W4" s="440"/>
      <c r="X4" s="440"/>
      <c r="Y4" s="440"/>
    </row>
    <row r="5" spans="1:25" s="440" customFormat="1" ht="4.5" customHeight="1" x14ac:dyDescent="0.2">
      <c r="A5" s="410"/>
      <c r="B5" s="478"/>
      <c r="C5" s="653"/>
      <c r="D5" s="653"/>
      <c r="E5" s="654"/>
      <c r="F5" s="654"/>
      <c r="G5" s="654"/>
      <c r="H5" s="654"/>
      <c r="I5" s="654"/>
      <c r="J5" s="654"/>
      <c r="K5" s="654"/>
      <c r="L5" s="654"/>
      <c r="M5" s="654"/>
      <c r="N5" s="654"/>
      <c r="O5" s="654"/>
      <c r="P5" s="654"/>
      <c r="Q5" s="654"/>
      <c r="R5" s="723"/>
      <c r="S5" s="88"/>
    </row>
    <row r="6" spans="1:25" s="440" customFormat="1" ht="13.5" customHeight="1" x14ac:dyDescent="0.2">
      <c r="A6" s="410"/>
      <c r="B6" s="478"/>
      <c r="C6" s="653"/>
      <c r="D6" s="653"/>
      <c r="E6" s="1716">
        <v>2015</v>
      </c>
      <c r="F6" s="1716"/>
      <c r="G6" s="1716"/>
      <c r="H6" s="1661">
        <v>2016</v>
      </c>
      <c r="I6" s="1661"/>
      <c r="J6" s="1661"/>
      <c r="K6" s="1661"/>
      <c r="L6" s="1661"/>
      <c r="M6" s="1661"/>
      <c r="N6" s="1661"/>
      <c r="O6" s="1661"/>
      <c r="P6" s="1661"/>
      <c r="Q6" s="1661"/>
      <c r="R6" s="723"/>
      <c r="S6" s="88"/>
    </row>
    <row r="7" spans="1:25" s="440" customFormat="1" ht="13.5" customHeight="1" x14ac:dyDescent="0.2">
      <c r="A7" s="410"/>
      <c r="B7" s="478"/>
      <c r="C7" s="653"/>
      <c r="D7" s="653"/>
      <c r="E7" s="793" t="s">
        <v>96</v>
      </c>
      <c r="F7" s="793" t="s">
        <v>95</v>
      </c>
      <c r="G7" s="793" t="s">
        <v>94</v>
      </c>
      <c r="H7" s="793" t="s">
        <v>93</v>
      </c>
      <c r="I7" s="793" t="s">
        <v>104</v>
      </c>
      <c r="J7" s="793" t="s">
        <v>103</v>
      </c>
      <c r="K7" s="793" t="s">
        <v>102</v>
      </c>
      <c r="L7" s="793" t="s">
        <v>101</v>
      </c>
      <c r="M7" s="793" t="s">
        <v>100</v>
      </c>
      <c r="N7" s="793" t="s">
        <v>99</v>
      </c>
      <c r="O7" s="793" t="s">
        <v>98</v>
      </c>
      <c r="P7" s="793" t="s">
        <v>97</v>
      </c>
      <c r="Q7" s="793" t="s">
        <v>96</v>
      </c>
      <c r="R7" s="723"/>
      <c r="S7" s="428"/>
    </row>
    <row r="8" spans="1:25" s="440" customFormat="1" ht="3.75" customHeight="1" x14ac:dyDescent="0.2">
      <c r="A8" s="410"/>
      <c r="B8" s="478"/>
      <c r="C8" s="653"/>
      <c r="D8" s="653"/>
      <c r="E8" s="428"/>
      <c r="F8" s="428"/>
      <c r="G8" s="428"/>
      <c r="H8" s="428"/>
      <c r="I8" s="428"/>
      <c r="J8" s="428"/>
      <c r="K8" s="428"/>
      <c r="L8" s="428"/>
      <c r="M8" s="428"/>
      <c r="N8" s="428"/>
      <c r="O8" s="428"/>
      <c r="P8" s="428"/>
      <c r="Q8" s="428"/>
      <c r="R8" s="723"/>
      <c r="S8" s="428"/>
    </row>
    <row r="9" spans="1:25" s="657" customFormat="1" ht="15.75" customHeight="1" x14ac:dyDescent="0.2">
      <c r="A9" s="655"/>
      <c r="B9" s="508"/>
      <c r="C9" s="964" t="s">
        <v>311</v>
      </c>
      <c r="D9" s="964"/>
      <c r="E9" s="360">
        <v>1.1961198915103468</v>
      </c>
      <c r="F9" s="360">
        <v>0.95442765315362998</v>
      </c>
      <c r="G9" s="360">
        <v>0.71646697541664917</v>
      </c>
      <c r="H9" s="360">
        <v>0.76744221094645126</v>
      </c>
      <c r="I9" s="360">
        <v>0.79073081810247781</v>
      </c>
      <c r="J9" s="360">
        <v>0.98544243863053893</v>
      </c>
      <c r="K9" s="360">
        <v>1.1195784177828514</v>
      </c>
      <c r="L9" s="360">
        <v>1.2216688998124583</v>
      </c>
      <c r="M9" s="360">
        <v>1.2373667247828068</v>
      </c>
      <c r="N9" s="360">
        <v>1.2431323065506528</v>
      </c>
      <c r="O9" s="360">
        <v>1.3401190999726753</v>
      </c>
      <c r="P9" s="360">
        <v>1.375378025621119</v>
      </c>
      <c r="Q9" s="360">
        <v>1.3441019860517107</v>
      </c>
      <c r="R9" s="726"/>
      <c r="S9" s="397"/>
      <c r="T9" s="1424"/>
      <c r="U9" s="1426"/>
      <c r="V9" s="1426"/>
      <c r="W9" s="1426"/>
      <c r="X9" s="1426"/>
    </row>
    <row r="10" spans="1:25" s="657" customFormat="1" ht="15.75" customHeight="1" x14ac:dyDescent="0.2">
      <c r="A10" s="655"/>
      <c r="B10" s="508"/>
      <c r="C10" s="964" t="s">
        <v>312</v>
      </c>
      <c r="D10" s="222"/>
      <c r="E10" s="658"/>
      <c r="F10" s="658"/>
      <c r="G10" s="658"/>
      <c r="H10" s="658"/>
      <c r="I10" s="658"/>
      <c r="J10" s="658"/>
      <c r="K10" s="658"/>
      <c r="L10" s="658"/>
      <c r="M10" s="658"/>
      <c r="N10" s="658"/>
      <c r="O10" s="658"/>
      <c r="P10" s="658"/>
      <c r="Q10" s="658"/>
      <c r="R10" s="727"/>
      <c r="S10" s="397"/>
      <c r="T10" s="1424"/>
      <c r="U10" s="1426"/>
      <c r="V10" s="1426"/>
      <c r="W10" s="1426"/>
      <c r="X10" s="1426"/>
    </row>
    <row r="11" spans="1:25" s="440" customFormat="1" ht="11.25" customHeight="1" x14ac:dyDescent="0.2">
      <c r="A11" s="410"/>
      <c r="B11" s="478"/>
      <c r="C11" s="420"/>
      <c r="D11" s="99" t="s">
        <v>484</v>
      </c>
      <c r="E11" s="659">
        <v>-0.86863819789999985</v>
      </c>
      <c r="F11" s="659">
        <v>-1.4138489928111111</v>
      </c>
      <c r="G11" s="659">
        <v>-1.7766430898444441</v>
      </c>
      <c r="H11" s="659">
        <v>-1.1747457713111111</v>
      </c>
      <c r="I11" s="659">
        <v>-0.87600675886666668</v>
      </c>
      <c r="J11" s="659">
        <v>-1.0917661205444444</v>
      </c>
      <c r="K11" s="659">
        <v>-1.8072660749111111</v>
      </c>
      <c r="L11" s="659">
        <v>-2.0767208458444446</v>
      </c>
      <c r="M11" s="659">
        <v>-1.5095743140777778</v>
      </c>
      <c r="N11" s="659">
        <v>-1.2692790975333332</v>
      </c>
      <c r="O11" s="659">
        <v>-1.1097047986555557</v>
      </c>
      <c r="P11" s="659">
        <v>-1.061582607988889</v>
      </c>
      <c r="Q11" s="659">
        <v>-0.43091576162222234</v>
      </c>
      <c r="R11" s="586"/>
      <c r="S11" s="88"/>
      <c r="T11" s="1424"/>
      <c r="U11" s="1426"/>
      <c r="V11" s="1426"/>
      <c r="W11" s="1426"/>
      <c r="X11" s="1426"/>
    </row>
    <row r="12" spans="1:25" s="440" customFormat="1" ht="12.75" customHeight="1" x14ac:dyDescent="0.2">
      <c r="A12" s="410"/>
      <c r="B12" s="478"/>
      <c r="C12" s="420"/>
      <c r="D12" s="99" t="s">
        <v>481</v>
      </c>
      <c r="E12" s="659">
        <v>-34.067735186233335</v>
      </c>
      <c r="F12" s="659">
        <v>-35.871302118449996</v>
      </c>
      <c r="G12" s="659">
        <v>-36.399787655466668</v>
      </c>
      <c r="H12" s="659">
        <v>-34.843363003783331</v>
      </c>
      <c r="I12" s="659">
        <v>-34.073193046083333</v>
      </c>
      <c r="J12" s="659">
        <v>-32.823662777316663</v>
      </c>
      <c r="K12" s="659">
        <v>-33.07523287155</v>
      </c>
      <c r="L12" s="659">
        <v>-32.570558462433333</v>
      </c>
      <c r="M12" s="659">
        <v>-32.745192968766673</v>
      </c>
      <c r="N12" s="659">
        <v>-32.080188164050007</v>
      </c>
      <c r="O12" s="659">
        <v>-30.994255316816666</v>
      </c>
      <c r="P12" s="659">
        <v>-29.6321954979</v>
      </c>
      <c r="Q12" s="659">
        <v>-29.157584307516668</v>
      </c>
      <c r="R12" s="586"/>
      <c r="S12" s="88"/>
      <c r="T12" s="1424"/>
      <c r="U12" s="1426"/>
      <c r="V12" s="1426"/>
      <c r="W12" s="1426"/>
      <c r="X12" s="1426"/>
    </row>
    <row r="13" spans="1:25" s="440" customFormat="1" ht="12" customHeight="1" x14ac:dyDescent="0.2">
      <c r="A13" s="410"/>
      <c r="B13" s="478"/>
      <c r="C13" s="420"/>
      <c r="D13" s="99" t="s">
        <v>482</v>
      </c>
      <c r="E13" s="659">
        <v>1.2557149571666666</v>
      </c>
      <c r="F13" s="659">
        <v>0.52667244098888877</v>
      </c>
      <c r="G13" s="659">
        <v>0.38379489531111105</v>
      </c>
      <c r="H13" s="659">
        <v>-0.30764528276666669</v>
      </c>
      <c r="I13" s="659">
        <v>-0.21301830933333329</v>
      </c>
      <c r="J13" s="659">
        <v>-0.50857276448888888</v>
      </c>
      <c r="K13" s="659">
        <v>0.69964303446666654</v>
      </c>
      <c r="L13" s="659">
        <v>1.7722335223999999</v>
      </c>
      <c r="M13" s="659">
        <v>3.4020633576333332</v>
      </c>
      <c r="N13" s="659">
        <v>5.0064920025333342</v>
      </c>
      <c r="O13" s="659">
        <v>6.4021945862222225</v>
      </c>
      <c r="P13" s="659">
        <v>6.9199882443444451</v>
      </c>
      <c r="Q13" s="659">
        <v>6.7846826247444438</v>
      </c>
      <c r="R13" s="586"/>
      <c r="S13" s="88"/>
      <c r="T13" s="1424"/>
      <c r="U13" s="1424"/>
      <c r="V13" s="657"/>
    </row>
    <row r="14" spans="1:25" s="440" customFormat="1" ht="12" customHeight="1" x14ac:dyDescent="0.2">
      <c r="A14" s="410"/>
      <c r="B14" s="478"/>
      <c r="C14" s="420"/>
      <c r="D14" s="99" t="s">
        <v>152</v>
      </c>
      <c r="E14" s="659">
        <v>9.0281058567777777</v>
      </c>
      <c r="F14" s="659">
        <v>8.2216205507777786</v>
      </c>
      <c r="G14" s="659">
        <v>6.8173745482222223</v>
      </c>
      <c r="H14" s="659">
        <v>5.8742971318888886</v>
      </c>
      <c r="I14" s="659">
        <v>5.2055587148888893</v>
      </c>
      <c r="J14" s="659">
        <v>5.9322632686666665</v>
      </c>
      <c r="K14" s="659">
        <v>8.5621117784444447</v>
      </c>
      <c r="L14" s="659">
        <v>7.745382525666666</v>
      </c>
      <c r="M14" s="659">
        <v>7.5636415947777769</v>
      </c>
      <c r="N14" s="659">
        <v>5.7219812668888892</v>
      </c>
      <c r="O14" s="659">
        <v>7.896726457333334</v>
      </c>
      <c r="P14" s="659">
        <v>8.4538619703333353</v>
      </c>
      <c r="Q14" s="659">
        <v>8.2845531951111102</v>
      </c>
      <c r="R14" s="586"/>
      <c r="S14" s="88"/>
      <c r="T14" s="1424"/>
      <c r="U14" s="1424"/>
      <c r="V14" s="657"/>
    </row>
    <row r="15" spans="1:25" s="440" customFormat="1" ht="10.5" customHeight="1" x14ac:dyDescent="0.2">
      <c r="A15" s="410"/>
      <c r="B15" s="478"/>
      <c r="C15" s="420"/>
      <c r="D15" s="176"/>
      <c r="E15" s="660"/>
      <c r="F15" s="660"/>
      <c r="G15" s="660"/>
      <c r="H15" s="660"/>
      <c r="I15" s="660"/>
      <c r="J15" s="660"/>
      <c r="K15" s="660"/>
      <c r="L15" s="660"/>
      <c r="M15" s="660"/>
      <c r="N15" s="660"/>
      <c r="O15" s="660"/>
      <c r="P15" s="660"/>
      <c r="Q15" s="660"/>
      <c r="R15" s="586"/>
      <c r="S15" s="88"/>
      <c r="T15" s="1424"/>
      <c r="U15" s="1424"/>
      <c r="V15" s="657"/>
    </row>
    <row r="16" spans="1:25" s="440" customFormat="1" ht="10.5" customHeight="1" x14ac:dyDescent="0.2">
      <c r="A16" s="410"/>
      <c r="B16" s="478"/>
      <c r="C16" s="420"/>
      <c r="D16" s="176"/>
      <c r="E16" s="660"/>
      <c r="F16" s="660"/>
      <c r="G16" s="660"/>
      <c r="H16" s="660"/>
      <c r="I16" s="660"/>
      <c r="J16" s="660"/>
      <c r="K16" s="660"/>
      <c r="L16" s="660"/>
      <c r="M16" s="660"/>
      <c r="N16" s="660"/>
      <c r="O16" s="660"/>
      <c r="P16" s="660"/>
      <c r="Q16" s="660"/>
      <c r="R16" s="586"/>
      <c r="S16" s="88"/>
      <c r="V16" s="962"/>
    </row>
    <row r="17" spans="1:22" s="440" customFormat="1" ht="10.5" customHeight="1" x14ac:dyDescent="0.2">
      <c r="A17" s="410"/>
      <c r="B17" s="478"/>
      <c r="C17" s="420"/>
      <c r="D17" s="176"/>
      <c r="E17" s="660"/>
      <c r="F17" s="660"/>
      <c r="G17" s="660"/>
      <c r="H17" s="660"/>
      <c r="I17" s="660"/>
      <c r="J17" s="660"/>
      <c r="K17" s="660"/>
      <c r="L17" s="660"/>
      <c r="M17" s="660"/>
      <c r="N17" s="660"/>
      <c r="O17" s="660"/>
      <c r="P17" s="660"/>
      <c r="Q17" s="660"/>
      <c r="R17" s="586"/>
      <c r="S17" s="88"/>
      <c r="V17" s="962"/>
    </row>
    <row r="18" spans="1:22" s="440" customFormat="1" ht="10.5" customHeight="1" x14ac:dyDescent="0.2">
      <c r="A18" s="410"/>
      <c r="B18" s="478"/>
      <c r="C18" s="420"/>
      <c r="D18" s="176"/>
      <c r="E18" s="660"/>
      <c r="F18" s="660"/>
      <c r="G18" s="660"/>
      <c r="H18" s="660"/>
      <c r="I18" s="660"/>
      <c r="J18" s="660"/>
      <c r="K18" s="660"/>
      <c r="L18" s="660"/>
      <c r="M18" s="660"/>
      <c r="N18" s="660"/>
      <c r="O18" s="660"/>
      <c r="P18" s="660"/>
      <c r="Q18" s="660"/>
      <c r="R18" s="586"/>
      <c r="S18" s="88"/>
      <c r="V18" s="962"/>
    </row>
    <row r="19" spans="1:22" s="440" customFormat="1" ht="10.5" customHeight="1" x14ac:dyDescent="0.2">
      <c r="A19" s="410"/>
      <c r="B19" s="478"/>
      <c r="C19" s="420"/>
      <c r="D19" s="176"/>
      <c r="E19" s="660"/>
      <c r="F19" s="660"/>
      <c r="G19" s="660"/>
      <c r="H19" s="660"/>
      <c r="I19" s="660"/>
      <c r="J19" s="660"/>
      <c r="K19" s="660"/>
      <c r="L19" s="660"/>
      <c r="M19" s="660"/>
      <c r="N19" s="660"/>
      <c r="O19" s="660"/>
      <c r="P19" s="660"/>
      <c r="Q19" s="660"/>
      <c r="R19" s="586"/>
      <c r="S19" s="88"/>
      <c r="V19" s="962"/>
    </row>
    <row r="20" spans="1:22" s="440" customFormat="1" ht="10.5" customHeight="1" x14ac:dyDescent="0.2">
      <c r="A20" s="410"/>
      <c r="B20" s="478"/>
      <c r="C20" s="420"/>
      <c r="D20" s="176"/>
      <c r="E20" s="660"/>
      <c r="F20" s="660"/>
      <c r="G20" s="660"/>
      <c r="H20" s="660"/>
      <c r="I20" s="660"/>
      <c r="J20" s="660"/>
      <c r="K20" s="660"/>
      <c r="L20" s="660"/>
      <c r="M20" s="660"/>
      <c r="N20" s="660"/>
      <c r="O20" s="660"/>
      <c r="P20" s="660"/>
      <c r="Q20" s="660"/>
      <c r="R20" s="586"/>
      <c r="S20" s="88"/>
      <c r="V20" s="962"/>
    </row>
    <row r="21" spans="1:22" s="440" customFormat="1" ht="10.5" customHeight="1" x14ac:dyDescent="0.2">
      <c r="A21" s="410"/>
      <c r="B21" s="478"/>
      <c r="C21" s="420"/>
      <c r="D21" s="176"/>
      <c r="E21" s="660"/>
      <c r="F21" s="660"/>
      <c r="G21" s="660"/>
      <c r="H21" s="660"/>
      <c r="I21" s="660"/>
      <c r="J21" s="660"/>
      <c r="K21" s="660"/>
      <c r="L21" s="660"/>
      <c r="M21" s="660"/>
      <c r="N21" s="660"/>
      <c r="O21" s="660"/>
      <c r="P21" s="660"/>
      <c r="Q21" s="660"/>
      <c r="R21" s="586"/>
      <c r="S21" s="88"/>
      <c r="V21" s="962"/>
    </row>
    <row r="22" spans="1:22" s="440" customFormat="1" ht="10.5" customHeight="1" x14ac:dyDescent="0.2">
      <c r="A22" s="410"/>
      <c r="B22" s="478"/>
      <c r="C22" s="420"/>
      <c r="D22" s="176"/>
      <c r="E22" s="660"/>
      <c r="F22" s="660"/>
      <c r="G22" s="660"/>
      <c r="H22" s="660"/>
      <c r="I22" s="660"/>
      <c r="J22" s="660"/>
      <c r="K22" s="660"/>
      <c r="L22" s="660"/>
      <c r="M22" s="660"/>
      <c r="N22" s="660"/>
      <c r="O22" s="660"/>
      <c r="P22" s="660"/>
      <c r="Q22" s="660"/>
      <c r="R22" s="586"/>
      <c r="S22" s="88"/>
      <c r="V22" s="962"/>
    </row>
    <row r="23" spans="1:22" s="440" customFormat="1" ht="10.5" customHeight="1" x14ac:dyDescent="0.2">
      <c r="A23" s="410"/>
      <c r="B23" s="478"/>
      <c r="C23" s="420"/>
      <c r="D23" s="176"/>
      <c r="E23" s="660"/>
      <c r="F23" s="660"/>
      <c r="G23" s="660"/>
      <c r="H23" s="660"/>
      <c r="I23" s="660"/>
      <c r="J23" s="660"/>
      <c r="K23" s="660"/>
      <c r="L23" s="660"/>
      <c r="M23" s="660"/>
      <c r="N23" s="660"/>
      <c r="O23" s="660"/>
      <c r="P23" s="660"/>
      <c r="Q23" s="660"/>
      <c r="R23" s="586"/>
      <c r="S23" s="88"/>
      <c r="V23" s="962"/>
    </row>
    <row r="24" spans="1:22" s="440" customFormat="1" ht="10.5" customHeight="1" x14ac:dyDescent="0.2">
      <c r="A24" s="410"/>
      <c r="B24" s="478"/>
      <c r="C24" s="420"/>
      <c r="D24" s="176"/>
      <c r="E24" s="660"/>
      <c r="F24" s="660"/>
      <c r="G24" s="660"/>
      <c r="H24" s="660"/>
      <c r="I24" s="660"/>
      <c r="J24" s="660"/>
      <c r="K24" s="660"/>
      <c r="L24" s="660"/>
      <c r="M24" s="660"/>
      <c r="N24" s="660"/>
      <c r="O24" s="660"/>
      <c r="P24" s="660"/>
      <c r="Q24" s="660"/>
      <c r="R24" s="586"/>
      <c r="S24" s="88"/>
      <c r="V24" s="962"/>
    </row>
    <row r="25" spans="1:22" s="440" customFormat="1" ht="10.5" customHeight="1" x14ac:dyDescent="0.2">
      <c r="A25" s="410"/>
      <c r="B25" s="478"/>
      <c r="C25" s="420"/>
      <c r="D25" s="176"/>
      <c r="E25" s="660"/>
      <c r="F25" s="660"/>
      <c r="G25" s="660"/>
      <c r="H25" s="660"/>
      <c r="I25" s="660"/>
      <c r="J25" s="660"/>
      <c r="K25" s="660"/>
      <c r="L25" s="660"/>
      <c r="M25" s="660"/>
      <c r="N25" s="660"/>
      <c r="O25" s="660"/>
      <c r="P25" s="660"/>
      <c r="Q25" s="660"/>
      <c r="R25" s="586"/>
      <c r="S25" s="88"/>
      <c r="V25" s="962"/>
    </row>
    <row r="26" spans="1:22" s="440" customFormat="1" ht="10.5" customHeight="1" x14ac:dyDescent="0.2">
      <c r="A26" s="410"/>
      <c r="B26" s="478"/>
      <c r="C26" s="420"/>
      <c r="D26" s="176"/>
      <c r="E26" s="660"/>
      <c r="F26" s="660"/>
      <c r="G26" s="660"/>
      <c r="H26" s="660"/>
      <c r="I26" s="660"/>
      <c r="J26" s="660"/>
      <c r="K26" s="660"/>
      <c r="L26" s="660"/>
      <c r="M26" s="660"/>
      <c r="N26" s="660"/>
      <c r="O26" s="660"/>
      <c r="P26" s="660"/>
      <c r="Q26" s="660"/>
      <c r="R26" s="586"/>
      <c r="S26" s="88"/>
      <c r="V26" s="962"/>
    </row>
    <row r="27" spans="1:22" s="440" customFormat="1" ht="10.5" customHeight="1" x14ac:dyDescent="0.2">
      <c r="A27" s="410"/>
      <c r="B27" s="478"/>
      <c r="C27" s="420"/>
      <c r="D27" s="176"/>
      <c r="E27" s="660"/>
      <c r="F27" s="660"/>
      <c r="G27" s="660"/>
      <c r="H27" s="660"/>
      <c r="I27" s="660"/>
      <c r="J27" s="660"/>
      <c r="K27" s="660"/>
      <c r="L27" s="660"/>
      <c r="M27" s="660"/>
      <c r="N27" s="660"/>
      <c r="O27" s="660"/>
      <c r="P27" s="660"/>
      <c r="Q27" s="660"/>
      <c r="R27" s="586"/>
      <c r="S27" s="88"/>
      <c r="V27" s="962"/>
    </row>
    <row r="28" spans="1:22" s="440" customFormat="1" ht="6" customHeight="1" x14ac:dyDescent="0.2">
      <c r="A28" s="410"/>
      <c r="B28" s="478"/>
      <c r="C28" s="420"/>
      <c r="D28" s="176"/>
      <c r="E28" s="660"/>
      <c r="F28" s="660"/>
      <c r="G28" s="660"/>
      <c r="H28" s="660"/>
      <c r="I28" s="660"/>
      <c r="J28" s="660"/>
      <c r="K28" s="660"/>
      <c r="L28" s="660"/>
      <c r="M28" s="660"/>
      <c r="N28" s="660"/>
      <c r="O28" s="660"/>
      <c r="P28" s="660"/>
      <c r="Q28" s="660"/>
      <c r="R28" s="586"/>
      <c r="S28" s="88"/>
    </row>
    <row r="29" spans="1:22" s="657" customFormat="1" ht="15.75" customHeight="1" x14ac:dyDescent="0.2">
      <c r="A29" s="655"/>
      <c r="B29" s="508"/>
      <c r="C29" s="964" t="s">
        <v>310</v>
      </c>
      <c r="D29" s="222"/>
      <c r="E29" s="661"/>
      <c r="F29" s="662"/>
      <c r="G29" s="662"/>
      <c r="H29" s="662"/>
      <c r="I29" s="662"/>
      <c r="J29" s="662"/>
      <c r="K29" s="662"/>
      <c r="L29" s="662"/>
      <c r="M29" s="662"/>
      <c r="N29" s="662"/>
      <c r="O29" s="662"/>
      <c r="P29" s="662"/>
      <c r="Q29" s="662"/>
      <c r="R29" s="728"/>
      <c r="S29" s="397"/>
      <c r="U29" s="1425"/>
      <c r="V29" s="1425"/>
    </row>
    <row r="30" spans="1:22" s="440" customFormat="1" ht="11.25" customHeight="1" x14ac:dyDescent="0.2">
      <c r="A30" s="410"/>
      <c r="B30" s="478"/>
      <c r="C30" s="966"/>
      <c r="D30" s="99" t="s">
        <v>153</v>
      </c>
      <c r="E30" s="659">
        <v>3.4428561969666673</v>
      </c>
      <c r="F30" s="659">
        <v>2.2236117347</v>
      </c>
      <c r="G30" s="659">
        <v>0.63662027896666673</v>
      </c>
      <c r="H30" s="659">
        <v>0.8312952598333333</v>
      </c>
      <c r="I30" s="659">
        <v>1.1661384862666668</v>
      </c>
      <c r="J30" s="659">
        <v>2.9098582654333334</v>
      </c>
      <c r="K30" s="659">
        <v>3.1791087690999995</v>
      </c>
      <c r="L30" s="659">
        <v>3.7085668282333333</v>
      </c>
      <c r="M30" s="659">
        <v>2.7692745808666666</v>
      </c>
      <c r="N30" s="659">
        <v>2.5238975948666664</v>
      </c>
      <c r="O30" s="659">
        <v>2.9188350694</v>
      </c>
      <c r="P30" s="659">
        <v>2.8871800014999995</v>
      </c>
      <c r="Q30" s="659">
        <v>2.8021648707666671</v>
      </c>
      <c r="R30" s="729"/>
      <c r="S30" s="88"/>
      <c r="U30" s="1425"/>
      <c r="V30" s="1425"/>
    </row>
    <row r="31" spans="1:22" s="440" customFormat="1" ht="12.75" customHeight="1" x14ac:dyDescent="0.2">
      <c r="A31" s="410"/>
      <c r="B31" s="478"/>
      <c r="C31" s="966"/>
      <c r="D31" s="99" t="s">
        <v>483</v>
      </c>
      <c r="E31" s="659">
        <v>-21.950812348300001</v>
      </c>
      <c r="F31" s="659">
        <v>-23.989735930266665</v>
      </c>
      <c r="G31" s="659">
        <v>-25.281380678533335</v>
      </c>
      <c r="H31" s="659">
        <v>-21.979081167966669</v>
      </c>
      <c r="I31" s="659">
        <v>-20.477313915699998</v>
      </c>
      <c r="J31" s="659">
        <v>-18.564136857233333</v>
      </c>
      <c r="K31" s="659">
        <v>-19.603462154866666</v>
      </c>
      <c r="L31" s="659">
        <v>-18.176212647566668</v>
      </c>
      <c r="M31" s="659">
        <v>-18.3057770128</v>
      </c>
      <c r="N31" s="659">
        <v>-18.647556284766665</v>
      </c>
      <c r="O31" s="659">
        <v>-19.607241966999997</v>
      </c>
      <c r="P31" s="659">
        <v>-18.916458150299999</v>
      </c>
      <c r="Q31" s="659">
        <v>-18.919849154566666</v>
      </c>
      <c r="R31" s="729"/>
      <c r="S31" s="88"/>
    </row>
    <row r="32" spans="1:22" s="440" customFormat="1" ht="11.25" customHeight="1" x14ac:dyDescent="0.2">
      <c r="A32" s="410"/>
      <c r="B32" s="478"/>
      <c r="C32" s="966"/>
      <c r="D32" s="99" t="s">
        <v>151</v>
      </c>
      <c r="E32" s="659">
        <v>0.81094439386666661</v>
      </c>
      <c r="F32" s="659">
        <v>-0.24249385516666666</v>
      </c>
      <c r="G32" s="659">
        <v>0.3164522121333333</v>
      </c>
      <c r="H32" s="659">
        <v>0.69767901589999992</v>
      </c>
      <c r="I32" s="659">
        <v>0.76034929933333328</v>
      </c>
      <c r="J32" s="659">
        <v>1.2027232002666668</v>
      </c>
      <c r="K32" s="659">
        <v>1.6044117854</v>
      </c>
      <c r="L32" s="659">
        <v>2.9680134323666665</v>
      </c>
      <c r="M32" s="659">
        <v>3.0651380337333332</v>
      </c>
      <c r="N32" s="659">
        <v>3.1187361580333337</v>
      </c>
      <c r="O32" s="659">
        <v>1.6663340543333334</v>
      </c>
      <c r="P32" s="659">
        <v>0.77182998366666655</v>
      </c>
      <c r="Q32" s="659">
        <v>-0.28466725206666665</v>
      </c>
      <c r="R32" s="729"/>
      <c r="S32" s="88"/>
    </row>
    <row r="33" spans="1:22" s="440" customFormat="1" ht="12" customHeight="1" x14ac:dyDescent="0.2">
      <c r="A33" s="410"/>
      <c r="B33" s="478"/>
      <c r="C33" s="966"/>
      <c r="D33" s="99" t="s">
        <v>154</v>
      </c>
      <c r="E33" s="659">
        <v>2.3455802703333335</v>
      </c>
      <c r="F33" s="659">
        <v>2.9517395423333332</v>
      </c>
      <c r="G33" s="659">
        <v>3.7240526173333333</v>
      </c>
      <c r="H33" s="659">
        <v>3.4176264306666666</v>
      </c>
      <c r="I33" s="659">
        <v>4.2578350446666668</v>
      </c>
      <c r="J33" s="659">
        <v>3.5941094836666667</v>
      </c>
      <c r="K33" s="659">
        <v>3.8795319579999998</v>
      </c>
      <c r="L33" s="659">
        <v>-0.50301778899999972</v>
      </c>
      <c r="M33" s="659">
        <v>-0.14212509066666623</v>
      </c>
      <c r="N33" s="659">
        <v>-5.879620233333327E-2</v>
      </c>
      <c r="O33" s="659">
        <v>2.9014210089999999</v>
      </c>
      <c r="P33" s="659">
        <v>2.3308329410000002</v>
      </c>
      <c r="Q33" s="659">
        <v>2.6500951769999999</v>
      </c>
      <c r="R33" s="729"/>
      <c r="S33" s="88"/>
    </row>
    <row r="34" spans="1:22" s="657" customFormat="1" ht="21" customHeight="1" x14ac:dyDescent="0.2">
      <c r="A34" s="655"/>
      <c r="B34" s="508"/>
      <c r="C34" s="1715" t="s">
        <v>309</v>
      </c>
      <c r="D34" s="1715"/>
      <c r="E34" s="663">
        <v>7.811148587216997</v>
      </c>
      <c r="F34" s="663">
        <v>10.082851998909913</v>
      </c>
      <c r="G34" s="663">
        <v>10.857759287918327</v>
      </c>
      <c r="H34" s="663">
        <v>9.3302927870888368</v>
      </c>
      <c r="I34" s="663">
        <v>6.5123096295275191</v>
      </c>
      <c r="J34" s="663">
        <v>5.6946757437587463</v>
      </c>
      <c r="K34" s="663">
        <v>5.7300883709380228</v>
      </c>
      <c r="L34" s="663">
        <v>6.6243175043699694</v>
      </c>
      <c r="M34" s="663">
        <v>7.9751248866932061</v>
      </c>
      <c r="N34" s="663">
        <v>8.5111870487843504</v>
      </c>
      <c r="O34" s="663">
        <v>8.8907257595626934</v>
      </c>
      <c r="P34" s="663">
        <v>7.4526817777957435</v>
      </c>
      <c r="Q34" s="663">
        <v>6.2977295186650295</v>
      </c>
      <c r="R34" s="728"/>
      <c r="S34" s="397"/>
    </row>
    <row r="35" spans="1:22" s="669" customFormat="1" ht="16.5" customHeight="1" x14ac:dyDescent="0.2">
      <c r="A35" s="664"/>
      <c r="B35" s="665"/>
      <c r="C35" s="359" t="s">
        <v>341</v>
      </c>
      <c r="D35" s="666"/>
      <c r="E35" s="667">
        <v>-11.240809631340831</v>
      </c>
      <c r="F35" s="667">
        <v>-13.736829478667774</v>
      </c>
      <c r="G35" s="667">
        <v>-14.141007070688538</v>
      </c>
      <c r="H35" s="667">
        <v>-12.616816443911416</v>
      </c>
      <c r="I35" s="667">
        <v>-11.283762742717556</v>
      </c>
      <c r="J35" s="667">
        <v>-11.270460909771925</v>
      </c>
      <c r="K35" s="667">
        <v>-12.371079072376498</v>
      </c>
      <c r="L35" s="667">
        <v>-11.887589285746495</v>
      </c>
      <c r="M35" s="667">
        <v>-12.627414195201835</v>
      </c>
      <c r="N35" s="667">
        <v>-12.972060245833285</v>
      </c>
      <c r="O35" s="667">
        <v>-13.251260494122596</v>
      </c>
      <c r="P35" s="667">
        <v>-12.387785044482669</v>
      </c>
      <c r="Q35" s="667">
        <v>-11.585816020301444</v>
      </c>
      <c r="R35" s="730"/>
      <c r="S35" s="398"/>
      <c r="T35" s="668"/>
      <c r="U35" s="668"/>
      <c r="V35" s="668"/>
    </row>
    <row r="36" spans="1:22" s="440" customFormat="1" ht="10.5" customHeight="1" x14ac:dyDescent="0.2">
      <c r="A36" s="410"/>
      <c r="B36" s="478"/>
      <c r="C36" s="670"/>
      <c r="D36" s="176"/>
      <c r="E36" s="671"/>
      <c r="F36" s="671"/>
      <c r="G36" s="671"/>
      <c r="H36" s="671"/>
      <c r="I36" s="671"/>
      <c r="J36" s="671"/>
      <c r="K36" s="671"/>
      <c r="L36" s="671"/>
      <c r="M36" s="671"/>
      <c r="N36" s="671"/>
      <c r="O36" s="671"/>
      <c r="P36" s="671"/>
      <c r="Q36" s="671"/>
      <c r="R36" s="729"/>
      <c r="S36" s="88"/>
    </row>
    <row r="37" spans="1:22" s="440" customFormat="1" ht="10.5" customHeight="1" x14ac:dyDescent="0.2">
      <c r="A37" s="410"/>
      <c r="B37" s="478"/>
      <c r="C37" s="670"/>
      <c r="D37" s="176"/>
      <c r="E37" s="671"/>
      <c r="F37" s="671"/>
      <c r="G37" s="671"/>
      <c r="H37" s="671"/>
      <c r="I37" s="671"/>
      <c r="J37" s="671"/>
      <c r="K37" s="671"/>
      <c r="L37" s="671"/>
      <c r="M37" s="671"/>
      <c r="N37" s="671"/>
      <c r="O37" s="671"/>
      <c r="P37" s="671"/>
      <c r="Q37" s="671"/>
      <c r="R37" s="729"/>
      <c r="S37" s="88"/>
    </row>
    <row r="38" spans="1:22" s="440" customFormat="1" ht="10.5" customHeight="1" x14ac:dyDescent="0.2">
      <c r="A38" s="410"/>
      <c r="B38" s="478"/>
      <c r="C38" s="670"/>
      <c r="D38" s="176"/>
      <c r="E38" s="671"/>
      <c r="F38" s="671"/>
      <c r="G38" s="671"/>
      <c r="H38" s="671"/>
      <c r="I38" s="671"/>
      <c r="J38" s="671"/>
      <c r="K38" s="671"/>
      <c r="L38" s="671"/>
      <c r="M38" s="671"/>
      <c r="N38" s="671"/>
      <c r="O38" s="671"/>
      <c r="P38" s="671"/>
      <c r="Q38" s="671"/>
      <c r="R38" s="729"/>
      <c r="S38" s="88"/>
    </row>
    <row r="39" spans="1:22" s="440" customFormat="1" ht="10.5" customHeight="1" x14ac:dyDescent="0.2">
      <c r="A39" s="410"/>
      <c r="B39" s="478"/>
      <c r="C39" s="670"/>
      <c r="D39" s="176"/>
      <c r="E39" s="671"/>
      <c r="F39" s="671"/>
      <c r="G39" s="671"/>
      <c r="H39" s="671"/>
      <c r="I39" s="671"/>
      <c r="J39" s="671"/>
      <c r="K39" s="671"/>
      <c r="L39" s="671"/>
      <c r="M39" s="671"/>
      <c r="N39" s="671"/>
      <c r="O39" s="671"/>
      <c r="P39" s="671"/>
      <c r="Q39" s="671"/>
      <c r="R39" s="729"/>
      <c r="S39" s="88"/>
    </row>
    <row r="40" spans="1:22" s="440" customFormat="1" ht="10.5" customHeight="1" x14ac:dyDescent="0.2">
      <c r="A40" s="410"/>
      <c r="B40" s="478"/>
      <c r="C40" s="670"/>
      <c r="D40" s="176"/>
      <c r="E40" s="671"/>
      <c r="F40" s="671"/>
      <c r="G40" s="671"/>
      <c r="H40" s="671"/>
      <c r="I40" s="671"/>
      <c r="J40" s="671"/>
      <c r="K40" s="671"/>
      <c r="L40" s="671"/>
      <c r="M40" s="671"/>
      <c r="N40" s="671"/>
      <c r="O40" s="671"/>
      <c r="P40" s="671"/>
      <c r="Q40" s="671"/>
      <c r="R40" s="729"/>
      <c r="S40" s="88"/>
    </row>
    <row r="41" spans="1:22" s="440" customFormat="1" ht="10.5" customHeight="1" x14ac:dyDescent="0.2">
      <c r="A41" s="410"/>
      <c r="B41" s="478"/>
      <c r="C41" s="670"/>
      <c r="D41" s="176"/>
      <c r="E41" s="671"/>
      <c r="F41" s="671"/>
      <c r="G41" s="671"/>
      <c r="H41" s="671"/>
      <c r="I41" s="671"/>
      <c r="J41" s="671"/>
      <c r="K41" s="671"/>
      <c r="L41" s="671"/>
      <c r="M41" s="671"/>
      <c r="N41" s="671"/>
      <c r="O41" s="671"/>
      <c r="P41" s="671"/>
      <c r="Q41" s="671"/>
      <c r="R41" s="729"/>
      <c r="S41" s="88"/>
    </row>
    <row r="42" spans="1:22" s="440" customFormat="1" ht="10.5" customHeight="1" x14ac:dyDescent="0.2">
      <c r="A42" s="410"/>
      <c r="B42" s="478"/>
      <c r="C42" s="670"/>
      <c r="D42" s="176"/>
      <c r="E42" s="671"/>
      <c r="F42" s="671"/>
      <c r="G42" s="671"/>
      <c r="H42" s="671"/>
      <c r="I42" s="671"/>
      <c r="J42" s="671"/>
      <c r="K42" s="671"/>
      <c r="L42" s="671"/>
      <c r="M42" s="671"/>
      <c r="N42" s="671"/>
      <c r="O42" s="671"/>
      <c r="P42" s="671"/>
      <c r="Q42" s="671"/>
      <c r="R42" s="729"/>
      <c r="S42" s="88"/>
    </row>
    <row r="43" spans="1:22" s="440" customFormat="1" ht="10.5" customHeight="1" x14ac:dyDescent="0.2">
      <c r="A43" s="410"/>
      <c r="B43" s="478"/>
      <c r="C43" s="670"/>
      <c r="D43" s="176"/>
      <c r="E43" s="671"/>
      <c r="F43" s="671"/>
      <c r="G43" s="671"/>
      <c r="H43" s="671"/>
      <c r="I43" s="671"/>
      <c r="J43" s="671"/>
      <c r="K43" s="671"/>
      <c r="L43" s="671"/>
      <c r="M43" s="671"/>
      <c r="N43" s="671"/>
      <c r="O43" s="671"/>
      <c r="P43" s="671"/>
      <c r="Q43" s="671"/>
      <c r="R43" s="729"/>
      <c r="S43" s="88"/>
    </row>
    <row r="44" spans="1:22" s="440" customFormat="1" ht="10.5" customHeight="1" x14ac:dyDescent="0.2">
      <c r="A44" s="410"/>
      <c r="B44" s="478"/>
      <c r="C44" s="670"/>
      <c r="D44" s="176"/>
      <c r="E44" s="671"/>
      <c r="F44" s="671"/>
      <c r="G44" s="671"/>
      <c r="H44" s="671"/>
      <c r="I44" s="671"/>
      <c r="J44" s="671"/>
      <c r="K44" s="671"/>
      <c r="L44" s="671"/>
      <c r="M44" s="671"/>
      <c r="N44" s="671"/>
      <c r="O44" s="671"/>
      <c r="P44" s="671"/>
      <c r="Q44" s="671"/>
      <c r="R44" s="729"/>
      <c r="S44" s="88"/>
    </row>
    <row r="45" spans="1:22" s="440" customFormat="1" ht="10.5" customHeight="1" x14ac:dyDescent="0.2">
      <c r="A45" s="410"/>
      <c r="B45" s="478"/>
      <c r="C45" s="670"/>
      <c r="D45" s="176"/>
      <c r="E45" s="671"/>
      <c r="F45" s="671"/>
      <c r="G45" s="671"/>
      <c r="H45" s="671"/>
      <c r="I45" s="671"/>
      <c r="J45" s="671"/>
      <c r="K45" s="671"/>
      <c r="L45" s="671"/>
      <c r="M45" s="671"/>
      <c r="N45" s="671"/>
      <c r="O45" s="671"/>
      <c r="P45" s="671"/>
      <c r="Q45" s="671"/>
      <c r="R45" s="729"/>
      <c r="S45" s="88"/>
    </row>
    <row r="46" spans="1:22" s="440" customFormat="1" ht="10.5" customHeight="1" x14ac:dyDescent="0.2">
      <c r="A46" s="410"/>
      <c r="B46" s="478"/>
      <c r="C46" s="670"/>
      <c r="D46" s="176"/>
      <c r="E46" s="671"/>
      <c r="F46" s="671"/>
      <c r="G46" s="671"/>
      <c r="H46" s="671"/>
      <c r="I46" s="671"/>
      <c r="J46" s="671"/>
      <c r="K46" s="671"/>
      <c r="L46" s="671"/>
      <c r="M46" s="671"/>
      <c r="N46" s="671"/>
      <c r="O46" s="671"/>
      <c r="P46" s="671"/>
      <c r="Q46" s="671"/>
      <c r="R46" s="729"/>
      <c r="S46" s="88"/>
    </row>
    <row r="47" spans="1:22" s="440" customFormat="1" ht="10.5" customHeight="1" x14ac:dyDescent="0.2">
      <c r="A47" s="410"/>
      <c r="B47" s="478"/>
      <c r="C47" s="670"/>
      <c r="D47" s="176"/>
      <c r="E47" s="671"/>
      <c r="F47" s="671"/>
      <c r="G47" s="671"/>
      <c r="H47" s="671"/>
      <c r="I47" s="671"/>
      <c r="J47" s="671"/>
      <c r="K47" s="671"/>
      <c r="L47" s="671"/>
      <c r="M47" s="671"/>
      <c r="N47" s="671"/>
      <c r="O47" s="671"/>
      <c r="P47" s="671"/>
      <c r="Q47" s="671"/>
      <c r="R47" s="729"/>
      <c r="S47" s="88"/>
    </row>
    <row r="48" spans="1:22" s="440" customFormat="1" ht="10.5" customHeight="1" x14ac:dyDescent="0.2">
      <c r="A48" s="410"/>
      <c r="B48" s="478"/>
      <c r="C48" s="670"/>
      <c r="D48" s="176"/>
      <c r="E48" s="671"/>
      <c r="F48" s="671"/>
      <c r="G48" s="671"/>
      <c r="H48" s="671"/>
      <c r="I48" s="671"/>
      <c r="J48" s="671"/>
      <c r="K48" s="671"/>
      <c r="L48" s="671"/>
      <c r="M48" s="671"/>
      <c r="N48" s="671"/>
      <c r="O48" s="671"/>
      <c r="P48" s="671"/>
      <c r="Q48" s="671"/>
      <c r="R48" s="729"/>
      <c r="S48" s="88"/>
    </row>
    <row r="49" spans="1:22" s="657" customFormat="1" ht="15.75" customHeight="1" x14ac:dyDescent="0.2">
      <c r="A49" s="655"/>
      <c r="B49" s="508"/>
      <c r="C49" s="964" t="s">
        <v>155</v>
      </c>
      <c r="D49" s="222"/>
      <c r="E49" s="661"/>
      <c r="F49" s="662"/>
      <c r="G49" s="662"/>
      <c r="H49" s="662"/>
      <c r="I49" s="662"/>
      <c r="J49" s="662"/>
      <c r="K49" s="662"/>
      <c r="L49" s="662"/>
      <c r="M49" s="662"/>
      <c r="N49" s="662"/>
      <c r="O49" s="662"/>
      <c r="P49" s="662"/>
      <c r="Q49" s="662"/>
      <c r="R49" s="728"/>
      <c r="S49" s="397"/>
      <c r="T49" s="656"/>
      <c r="U49" s="656"/>
      <c r="V49" s="656"/>
    </row>
    <row r="50" spans="1:22" s="657" customFormat="1" ht="15.75" customHeight="1" x14ac:dyDescent="0.2">
      <c r="A50" s="655"/>
      <c r="B50" s="508"/>
      <c r="C50" s="672"/>
      <c r="D50" s="248" t="s">
        <v>308</v>
      </c>
      <c r="E50" s="667">
        <v>542.03</v>
      </c>
      <c r="F50" s="667">
        <v>550.25</v>
      </c>
      <c r="G50" s="667">
        <v>555.16700000000003</v>
      </c>
      <c r="H50" s="667">
        <v>570.38</v>
      </c>
      <c r="I50" s="667">
        <v>575.99900000000002</v>
      </c>
      <c r="J50" s="667">
        <v>575.07500000000005</v>
      </c>
      <c r="K50" s="667">
        <v>562.93399999999997</v>
      </c>
      <c r="L50" s="667">
        <v>534.95799999999997</v>
      </c>
      <c r="M50" s="667">
        <v>511.642</v>
      </c>
      <c r="N50" s="667">
        <v>497.66300000000001</v>
      </c>
      <c r="O50" s="667">
        <v>498.76299999999998</v>
      </c>
      <c r="P50" s="667">
        <v>491.10700000000003</v>
      </c>
      <c r="Q50" s="667">
        <v>490.589</v>
      </c>
      <c r="R50" s="728"/>
      <c r="S50" s="397"/>
      <c r="T50" s="656"/>
      <c r="U50" s="656"/>
      <c r="V50" s="656"/>
    </row>
    <row r="51" spans="1:22" s="678" customFormat="1" ht="12" customHeight="1" x14ac:dyDescent="0.2">
      <c r="A51" s="674"/>
      <c r="B51" s="675"/>
      <c r="C51" s="676"/>
      <c r="D51" s="716" t="s">
        <v>239</v>
      </c>
      <c r="E51" s="659">
        <v>23.488</v>
      </c>
      <c r="F51" s="659">
        <v>25.074999999999999</v>
      </c>
      <c r="G51" s="659">
        <v>25.164999999999999</v>
      </c>
      <c r="H51" s="659">
        <v>26.43</v>
      </c>
      <c r="I51" s="659">
        <v>26.911000000000001</v>
      </c>
      <c r="J51" s="659">
        <v>26.292000000000002</v>
      </c>
      <c r="K51" s="659">
        <v>24.832000000000001</v>
      </c>
      <c r="L51" s="659">
        <v>22.792000000000002</v>
      </c>
      <c r="M51" s="659">
        <v>21.03</v>
      </c>
      <c r="N51" s="659">
        <v>19.891999999999999</v>
      </c>
      <c r="O51" s="659">
        <v>19.463000000000001</v>
      </c>
      <c r="P51" s="659">
        <v>19.338999999999999</v>
      </c>
      <c r="Q51" s="659">
        <v>20.108000000000001</v>
      </c>
      <c r="R51" s="731"/>
      <c r="S51" s="88"/>
      <c r="T51" s="677"/>
      <c r="U51" s="677"/>
      <c r="V51" s="677"/>
    </row>
    <row r="52" spans="1:22" s="682" customFormat="1" ht="15" customHeight="1" x14ac:dyDescent="0.2">
      <c r="A52" s="679"/>
      <c r="B52" s="680"/>
      <c r="C52" s="681"/>
      <c r="D52" s="248" t="s">
        <v>306</v>
      </c>
      <c r="E52" s="667">
        <v>70.194000000000003</v>
      </c>
      <c r="F52" s="667">
        <v>64.694999999999993</v>
      </c>
      <c r="G52" s="667">
        <v>54.033000000000001</v>
      </c>
      <c r="H52" s="667">
        <v>64.933999999999997</v>
      </c>
      <c r="I52" s="667">
        <v>53.631999999999998</v>
      </c>
      <c r="J52" s="667">
        <v>53.463999999999999</v>
      </c>
      <c r="K52" s="667">
        <v>50.136000000000003</v>
      </c>
      <c r="L52" s="667">
        <v>50.006</v>
      </c>
      <c r="M52" s="667">
        <v>49.496000000000002</v>
      </c>
      <c r="N52" s="667">
        <v>47.27</v>
      </c>
      <c r="O52" s="667">
        <v>50.372</v>
      </c>
      <c r="P52" s="667">
        <v>65.453999999999994</v>
      </c>
      <c r="Q52" s="667">
        <v>58.289000000000001</v>
      </c>
      <c r="R52" s="732"/>
      <c r="S52" s="397"/>
      <c r="T52" s="673"/>
      <c r="U52" s="673"/>
      <c r="V52" s="673"/>
    </row>
    <row r="53" spans="1:22" s="440" customFormat="1" ht="11.25" customHeight="1" x14ac:dyDescent="0.2">
      <c r="A53" s="410"/>
      <c r="B53" s="478"/>
      <c r="C53" s="670"/>
      <c r="D53" s="716" t="s">
        <v>240</v>
      </c>
      <c r="E53" s="659">
        <v>-4.3352640545144761</v>
      </c>
      <c r="F53" s="659">
        <v>3.037204561381146</v>
      </c>
      <c r="G53" s="659">
        <v>-4.616226521677735</v>
      </c>
      <c r="H53" s="659">
        <v>-5.7301723261857447</v>
      </c>
      <c r="I53" s="659">
        <v>-3.6695105523125271</v>
      </c>
      <c r="J53" s="659">
        <v>-11.790133641313316</v>
      </c>
      <c r="K53" s="659">
        <v>-6.7497442574165341</v>
      </c>
      <c r="L53" s="659">
        <v>3.8503073600265836</v>
      </c>
      <c r="M53" s="659">
        <v>-7.7427772600186291</v>
      </c>
      <c r="N53" s="659">
        <v>-16.626982027267758</v>
      </c>
      <c r="O53" s="659">
        <v>-4.877726371447455</v>
      </c>
      <c r="P53" s="659">
        <v>-12.038380906305445</v>
      </c>
      <c r="Q53" s="659">
        <v>-16.960139043223066</v>
      </c>
      <c r="R53" s="729"/>
      <c r="S53" s="88"/>
      <c r="T53" s="673"/>
      <c r="U53" s="673"/>
      <c r="V53" s="673"/>
    </row>
    <row r="54" spans="1:22" s="657" customFormat="1" ht="15.75" customHeight="1" x14ac:dyDescent="0.2">
      <c r="A54" s="655"/>
      <c r="B54" s="508"/>
      <c r="C54" s="964" t="s">
        <v>307</v>
      </c>
      <c r="D54" s="222"/>
      <c r="E54" s="667">
        <v>16.132000000000001</v>
      </c>
      <c r="F54" s="667">
        <v>13.237</v>
      </c>
      <c r="G54" s="667">
        <v>10.487</v>
      </c>
      <c r="H54" s="667">
        <v>15.558999999999999</v>
      </c>
      <c r="I54" s="667">
        <v>15.617000000000001</v>
      </c>
      <c r="J54" s="667">
        <v>16.334</v>
      </c>
      <c r="K54" s="667">
        <v>14.250999999999999</v>
      </c>
      <c r="L54" s="667">
        <v>16.872</v>
      </c>
      <c r="M54" s="667">
        <v>16.274000000000001</v>
      </c>
      <c r="N54" s="667">
        <v>11.95</v>
      </c>
      <c r="O54" s="667">
        <v>9.593</v>
      </c>
      <c r="P54" s="667">
        <v>11.157999999999999</v>
      </c>
      <c r="Q54" s="667">
        <v>9.4450000000000003</v>
      </c>
      <c r="R54" s="728"/>
      <c r="S54" s="397"/>
      <c r="T54" s="673"/>
      <c r="U54" s="673"/>
      <c r="V54" s="673"/>
    </row>
    <row r="55" spans="1:22" s="440" customFormat="1" ht="9.75" customHeight="1" x14ac:dyDescent="0.2">
      <c r="A55" s="635"/>
      <c r="B55" s="683"/>
      <c r="C55" s="684"/>
      <c r="D55" s="716" t="s">
        <v>156</v>
      </c>
      <c r="E55" s="659">
        <v>5.7073586265644627</v>
      </c>
      <c r="F55" s="659">
        <v>4.7065337763012138</v>
      </c>
      <c r="G55" s="659">
        <v>-1.1965328811004428</v>
      </c>
      <c r="H55" s="659">
        <v>-1.7677883704779407</v>
      </c>
      <c r="I55" s="659">
        <v>14.259584430787253</v>
      </c>
      <c r="J55" s="659">
        <v>-2.7159023228111923</v>
      </c>
      <c r="K55" s="659">
        <v>-19.234910739586287</v>
      </c>
      <c r="L55" s="659">
        <v>1.6569259504729761</v>
      </c>
      <c r="M55" s="659">
        <v>0.65561603166750526</v>
      </c>
      <c r="N55" s="659">
        <v>-22.225837943377812</v>
      </c>
      <c r="O55" s="659">
        <v>-29.035360260393549</v>
      </c>
      <c r="P55" s="659">
        <v>-34.376286537669834</v>
      </c>
      <c r="Q55" s="659">
        <v>-41.451772873791228</v>
      </c>
      <c r="R55" s="729"/>
      <c r="S55" s="88"/>
      <c r="T55" s="673"/>
      <c r="U55" s="673"/>
      <c r="V55" s="673"/>
    </row>
    <row r="56" spans="1:22" s="657" customFormat="1" ht="15.75" customHeight="1" x14ac:dyDescent="0.2">
      <c r="A56" s="655"/>
      <c r="B56" s="508"/>
      <c r="C56" s="1715" t="s">
        <v>340</v>
      </c>
      <c r="D56" s="1715"/>
      <c r="E56" s="667">
        <v>251.33099999999999</v>
      </c>
      <c r="F56" s="667">
        <v>250.55500000000001</v>
      </c>
      <c r="G56" s="667">
        <v>261.00400000000002</v>
      </c>
      <c r="H56" s="667">
        <v>262.14800000000002</v>
      </c>
      <c r="I56" s="667">
        <v>257.22800000000001</v>
      </c>
      <c r="J56" s="667">
        <v>251.01599999999999</v>
      </c>
      <c r="K56" s="667">
        <v>243.321</v>
      </c>
      <c r="L56" s="667">
        <v>233.87899999999999</v>
      </c>
      <c r="M56" s="667">
        <v>221.673</v>
      </c>
      <c r="N56" s="667">
        <v>219.245</v>
      </c>
      <c r="O56" s="667">
        <v>217.05099999999999</v>
      </c>
      <c r="P56" s="667">
        <v>223.048</v>
      </c>
      <c r="Q56" s="667">
        <v>210.83500000000001</v>
      </c>
      <c r="R56" s="729"/>
      <c r="S56" s="397"/>
      <c r="T56" s="673"/>
      <c r="U56" s="673"/>
      <c r="V56" s="673"/>
    </row>
    <row r="57" spans="1:22" s="440" customFormat="1" ht="10.5" customHeight="1" x14ac:dyDescent="0.2">
      <c r="A57" s="410"/>
      <c r="B57" s="478"/>
      <c r="C57" s="685"/>
      <c r="D57" s="685"/>
      <c r="E57" s="686"/>
      <c r="F57" s="687"/>
      <c r="G57" s="687"/>
      <c r="H57" s="687"/>
      <c r="I57" s="687"/>
      <c r="J57" s="687"/>
      <c r="K57" s="687"/>
      <c r="L57" s="687"/>
      <c r="M57" s="687"/>
      <c r="N57" s="687"/>
      <c r="O57" s="687"/>
      <c r="P57" s="687"/>
      <c r="Q57" s="687"/>
      <c r="R57" s="729"/>
      <c r="S57" s="88"/>
      <c r="T57" s="673"/>
      <c r="U57" s="673"/>
      <c r="V57" s="673"/>
    </row>
    <row r="58" spans="1:22" s="440" customFormat="1" ht="10.5" customHeight="1" x14ac:dyDescent="0.2">
      <c r="A58" s="410"/>
      <c r="B58" s="478"/>
      <c r="C58" s="670"/>
      <c r="D58" s="176"/>
      <c r="E58" s="660"/>
      <c r="F58" s="660"/>
      <c r="G58" s="660"/>
      <c r="H58" s="660"/>
      <c r="I58" s="660"/>
      <c r="J58" s="660"/>
      <c r="K58" s="660"/>
      <c r="L58" s="660"/>
      <c r="M58" s="660"/>
      <c r="N58" s="660"/>
      <c r="O58" s="660"/>
      <c r="P58" s="660"/>
      <c r="Q58" s="660"/>
      <c r="R58" s="729"/>
      <c r="S58" s="88"/>
      <c r="T58" s="673"/>
      <c r="U58" s="673"/>
      <c r="V58" s="673"/>
    </row>
    <row r="59" spans="1:22" s="440" customFormat="1" ht="10.5" customHeight="1" x14ac:dyDescent="0.2">
      <c r="A59" s="410"/>
      <c r="B59" s="478"/>
      <c r="C59" s="670"/>
      <c r="D59" s="176"/>
      <c r="E59" s="671"/>
      <c r="F59" s="671"/>
      <c r="G59" s="671"/>
      <c r="H59" s="671"/>
      <c r="I59" s="671"/>
      <c r="J59" s="671"/>
      <c r="K59" s="671"/>
      <c r="L59" s="671"/>
      <c r="M59" s="671"/>
      <c r="N59" s="671"/>
      <c r="O59" s="671"/>
      <c r="P59" s="671"/>
      <c r="Q59" s="671"/>
      <c r="R59" s="729"/>
      <c r="S59" s="88"/>
      <c r="T59" s="673"/>
      <c r="U59" s="673"/>
      <c r="V59" s="673"/>
    </row>
    <row r="60" spans="1:22" s="440" customFormat="1" ht="10.5" customHeight="1" x14ac:dyDescent="0.2">
      <c r="A60" s="410"/>
      <c r="B60" s="478"/>
      <c r="C60" s="670"/>
      <c r="D60" s="176"/>
      <c r="E60" s="671"/>
      <c r="F60" s="671"/>
      <c r="G60" s="671"/>
      <c r="H60" s="671"/>
      <c r="I60" s="671"/>
      <c r="J60" s="671"/>
      <c r="K60" s="671"/>
      <c r="L60" s="671"/>
      <c r="M60" s="671"/>
      <c r="N60" s="671"/>
      <c r="O60" s="671"/>
      <c r="P60" s="671"/>
      <c r="Q60" s="671"/>
      <c r="R60" s="729"/>
      <c r="S60" s="88"/>
      <c r="T60" s="673"/>
      <c r="U60" s="673"/>
      <c r="V60" s="673"/>
    </row>
    <row r="61" spans="1:22" s="440" customFormat="1" ht="10.5" customHeight="1" x14ac:dyDescent="0.2">
      <c r="A61" s="410"/>
      <c r="B61" s="478"/>
      <c r="C61" s="670"/>
      <c r="D61" s="176"/>
      <c r="E61" s="671"/>
      <c r="F61" s="671"/>
      <c r="G61" s="671"/>
      <c r="H61" s="671"/>
      <c r="I61" s="671"/>
      <c r="J61" s="671"/>
      <c r="K61" s="671"/>
      <c r="L61" s="671"/>
      <c r="M61" s="671"/>
      <c r="N61" s="671"/>
      <c r="O61" s="671"/>
      <c r="P61" s="671"/>
      <c r="Q61" s="671"/>
      <c r="R61" s="729"/>
      <c r="S61" s="88"/>
      <c r="T61" s="673"/>
      <c r="U61" s="673"/>
      <c r="V61" s="673"/>
    </row>
    <row r="62" spans="1:22" s="440" customFormat="1" ht="10.5" customHeight="1" x14ac:dyDescent="0.2">
      <c r="A62" s="410"/>
      <c r="B62" s="478"/>
      <c r="C62" s="670"/>
      <c r="D62" s="176"/>
      <c r="E62" s="671"/>
      <c r="F62" s="671"/>
      <c r="G62" s="671"/>
      <c r="H62" s="671"/>
      <c r="I62" s="671"/>
      <c r="J62" s="671"/>
      <c r="K62" s="671"/>
      <c r="L62" s="671"/>
      <c r="M62" s="671"/>
      <c r="N62" s="671"/>
      <c r="O62" s="671"/>
      <c r="P62" s="671"/>
      <c r="Q62" s="671"/>
      <c r="R62" s="729"/>
      <c r="S62" s="88"/>
    </row>
    <row r="63" spans="1:22" s="440" customFormat="1" ht="10.5" customHeight="1" x14ac:dyDescent="0.2">
      <c r="A63" s="410"/>
      <c r="B63" s="478"/>
      <c r="C63" s="670"/>
      <c r="D63" s="176"/>
      <c r="E63" s="671"/>
      <c r="F63" s="671"/>
      <c r="G63" s="671"/>
      <c r="H63" s="671"/>
      <c r="I63" s="671"/>
      <c r="J63" s="671"/>
      <c r="K63" s="671"/>
      <c r="L63" s="671"/>
      <c r="M63" s="671"/>
      <c r="N63" s="671"/>
      <c r="O63" s="671"/>
      <c r="P63" s="671"/>
      <c r="Q63" s="671"/>
      <c r="R63" s="729"/>
      <c r="S63" s="88"/>
    </row>
    <row r="64" spans="1:22" s="440" customFormat="1" ht="10.5" customHeight="1" x14ac:dyDescent="0.2">
      <c r="A64" s="410"/>
      <c r="B64" s="478"/>
      <c r="C64" s="670"/>
      <c r="D64" s="176"/>
      <c r="E64" s="671"/>
      <c r="F64" s="671"/>
      <c r="G64" s="671"/>
      <c r="H64" s="671"/>
      <c r="I64" s="671"/>
      <c r="J64" s="671"/>
      <c r="K64" s="671"/>
      <c r="L64" s="671"/>
      <c r="M64" s="671"/>
      <c r="N64" s="671"/>
      <c r="O64" s="671"/>
      <c r="P64" s="671"/>
      <c r="Q64" s="671"/>
      <c r="R64" s="729"/>
      <c r="S64" s="88"/>
    </row>
    <row r="65" spans="1:26" s="440" customFormat="1" ht="10.5" customHeight="1" x14ac:dyDescent="0.2">
      <c r="A65" s="410"/>
      <c r="B65" s="478"/>
      <c r="C65" s="670"/>
      <c r="D65" s="176"/>
      <c r="E65" s="671"/>
      <c r="F65" s="671"/>
      <c r="G65" s="671"/>
      <c r="H65" s="671"/>
      <c r="I65" s="671"/>
      <c r="J65" s="671"/>
      <c r="K65" s="671"/>
      <c r="L65" s="671"/>
      <c r="M65" s="671"/>
      <c r="N65" s="671"/>
      <c r="O65" s="671"/>
      <c r="P65" s="671"/>
      <c r="Q65" s="671"/>
      <c r="R65" s="729"/>
      <c r="S65" s="88"/>
    </row>
    <row r="66" spans="1:26" s="440" customFormat="1" ht="10.5" customHeight="1" x14ac:dyDescent="0.2">
      <c r="A66" s="410"/>
      <c r="B66" s="478"/>
      <c r="C66" s="670"/>
      <c r="D66" s="176"/>
      <c r="E66" s="671"/>
      <c r="F66" s="671"/>
      <c r="G66" s="671"/>
      <c r="H66" s="671"/>
      <c r="I66" s="671"/>
      <c r="J66" s="671"/>
      <c r="K66" s="671"/>
      <c r="L66" s="671"/>
      <c r="M66" s="671"/>
      <c r="N66" s="671"/>
      <c r="O66" s="671"/>
      <c r="P66" s="671"/>
      <c r="Q66" s="671"/>
      <c r="R66" s="729"/>
      <c r="S66" s="88"/>
    </row>
    <row r="67" spans="1:26" s="440" customFormat="1" ht="10.5" customHeight="1" x14ac:dyDescent="0.2">
      <c r="A67" s="410"/>
      <c r="B67" s="478"/>
      <c r="C67" s="670"/>
      <c r="D67" s="176"/>
      <c r="E67" s="671"/>
      <c r="F67" s="671"/>
      <c r="G67" s="671"/>
      <c r="H67" s="671"/>
      <c r="I67" s="671"/>
      <c r="J67" s="671"/>
      <c r="K67" s="671"/>
      <c r="L67" s="671"/>
      <c r="M67" s="671"/>
      <c r="N67" s="671"/>
      <c r="O67" s="671"/>
      <c r="P67" s="671"/>
      <c r="Q67" s="671"/>
      <c r="R67" s="729"/>
      <c r="S67" s="88"/>
    </row>
    <row r="68" spans="1:26" s="440" customFormat="1" ht="10.5" customHeight="1" x14ac:dyDescent="0.2">
      <c r="A68" s="410"/>
      <c r="B68" s="478"/>
      <c r="C68" s="670"/>
      <c r="D68" s="176"/>
      <c r="E68" s="671"/>
      <c r="F68" s="671"/>
      <c r="G68" s="671"/>
      <c r="H68" s="671"/>
      <c r="I68" s="671"/>
      <c r="J68" s="671"/>
      <c r="K68" s="671"/>
      <c r="L68" s="671"/>
      <c r="M68" s="671"/>
      <c r="N68" s="671"/>
      <c r="O68" s="671"/>
      <c r="P68" s="671"/>
      <c r="Q68" s="671"/>
      <c r="R68" s="729"/>
      <c r="S68" s="88"/>
    </row>
    <row r="69" spans="1:26" s="440" customFormat="1" ht="10.5" customHeight="1" x14ac:dyDescent="0.2">
      <c r="A69" s="410"/>
      <c r="B69" s="478"/>
      <c r="C69" s="670"/>
      <c r="D69" s="176"/>
      <c r="E69" s="671"/>
      <c r="F69" s="671"/>
      <c r="G69" s="671"/>
      <c r="H69" s="671"/>
      <c r="I69" s="671"/>
      <c r="J69" s="671"/>
      <c r="K69" s="671"/>
      <c r="L69" s="671"/>
      <c r="M69" s="671"/>
      <c r="N69" s="671"/>
      <c r="O69" s="671"/>
      <c r="P69" s="671"/>
      <c r="Q69" s="671"/>
      <c r="R69" s="729"/>
      <c r="S69" s="88"/>
    </row>
    <row r="70" spans="1:26" s="440" customFormat="1" ht="17.25" customHeight="1" x14ac:dyDescent="0.2">
      <c r="A70" s="410"/>
      <c r="B70" s="478"/>
      <c r="C70" s="1717" t="s">
        <v>485</v>
      </c>
      <c r="D70" s="1717"/>
      <c r="E70" s="1717"/>
      <c r="F70" s="1717"/>
      <c r="G70" s="1717"/>
      <c r="H70" s="1717"/>
      <c r="I70" s="1717"/>
      <c r="J70" s="1717"/>
      <c r="K70" s="1717"/>
      <c r="L70" s="1717"/>
      <c r="M70" s="1717"/>
      <c r="N70" s="1717"/>
      <c r="O70" s="1717"/>
      <c r="P70" s="1717"/>
      <c r="Q70" s="1717"/>
      <c r="R70" s="729"/>
      <c r="S70" s="88"/>
    </row>
    <row r="71" spans="1:26" s="765" customFormat="1" ht="11.25" customHeight="1" x14ac:dyDescent="0.2">
      <c r="A71" s="422"/>
      <c r="B71" s="581"/>
      <c r="C71" s="1720" t="s">
        <v>547</v>
      </c>
      <c r="D71" s="1720"/>
      <c r="E71" s="1720"/>
      <c r="F71" s="1720"/>
      <c r="G71" s="1720"/>
      <c r="H71" s="1720"/>
      <c r="I71" s="1720"/>
      <c r="J71" s="1720"/>
      <c r="K71" s="1720"/>
      <c r="L71" s="1719" t="s">
        <v>480</v>
      </c>
      <c r="M71" s="1719"/>
      <c r="N71" s="1719"/>
      <c r="O71" s="1718" t="s">
        <v>479</v>
      </c>
      <c r="P71" s="1718"/>
      <c r="Q71" s="1718"/>
      <c r="R71" s="1110"/>
      <c r="S71" s="1110"/>
      <c r="T71" s="1110"/>
      <c r="U71" s="1110"/>
      <c r="V71" s="1110"/>
      <c r="W71" s="1110"/>
      <c r="X71" s="1110"/>
      <c r="Y71" s="1110"/>
      <c r="Z71" s="1110"/>
    </row>
    <row r="72" spans="1:26" s="440" customFormat="1" ht="9.75" customHeight="1" x14ac:dyDescent="0.2">
      <c r="A72" s="410"/>
      <c r="B72" s="478"/>
      <c r="C72" s="1111" t="s">
        <v>486</v>
      </c>
      <c r="D72" s="1111"/>
      <c r="R72" s="729"/>
      <c r="S72" s="88"/>
    </row>
    <row r="73" spans="1:26" x14ac:dyDescent="0.2">
      <c r="A73" s="410"/>
      <c r="B73" s="688">
        <v>20</v>
      </c>
      <c r="C73" s="1695">
        <v>42675</v>
      </c>
      <c r="D73" s="1695"/>
      <c r="E73" s="649"/>
      <c r="F73" s="689"/>
      <c r="G73" s="689"/>
      <c r="H73" s="689"/>
      <c r="I73" s="689"/>
      <c r="J73" s="690"/>
      <c r="K73" s="690"/>
      <c r="L73" s="690"/>
      <c r="M73" s="690"/>
      <c r="N73" s="691"/>
      <c r="O73" s="691"/>
      <c r="P73" s="691"/>
      <c r="Q73" s="965"/>
      <c r="R73" s="733"/>
      <c r="S73" s="965"/>
    </row>
  </sheetData>
  <mergeCells count="11">
    <mergeCell ref="C70:Q70"/>
    <mergeCell ref="C73:D73"/>
    <mergeCell ref="O71:Q71"/>
    <mergeCell ref="L71:N71"/>
    <mergeCell ref="C71:K71"/>
    <mergeCell ref="E1:Q1"/>
    <mergeCell ref="P3:Q3"/>
    <mergeCell ref="C34:D34"/>
    <mergeCell ref="C56:D56"/>
    <mergeCell ref="E6:G6"/>
    <mergeCell ref="H6:Q6"/>
  </mergeCells>
  <conditionalFormatting sqref="E7:Q7">
    <cfRule type="cellIs" dxfId="6" priority="1" operator="equal">
      <formula>"jan."</formula>
    </cfRule>
  </conditionalFormatting>
  <hyperlinks>
    <hyperlink ref="O71" r:id="rId1"/>
  </hyperlinks>
  <printOptions horizontalCentered="1"/>
  <pageMargins left="0.15748031496062992" right="0.15748031496062992" top="0.19685039370078741" bottom="0.19685039370078741" header="0" footer="0"/>
  <pageSetup paperSize="9" orientation="portrait" r:id="rId2"/>
  <headerFooter alignWithMargins="0"/>
  <drawing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62"/>
  <sheetViews>
    <sheetView zoomScaleNormal="100" workbookViewId="0"/>
  </sheetViews>
  <sheetFormatPr defaultRowHeight="12.75" x14ac:dyDescent="0.2"/>
  <cols>
    <col min="1" max="1" width="1" style="101" customWidth="1"/>
    <col min="2" max="2" width="2.5703125" style="101" customWidth="1"/>
    <col min="3" max="3" width="1" style="101" customWidth="1"/>
    <col min="4" max="4" width="13" style="101" customWidth="1"/>
    <col min="5" max="6" width="16" style="101" customWidth="1"/>
    <col min="7" max="9" width="15.7109375" style="101" customWidth="1"/>
    <col min="10" max="10" width="0.85546875" style="101" customWidth="1"/>
    <col min="11" max="11" width="2.5703125" style="101" customWidth="1"/>
    <col min="12" max="12" width="1" style="101" customWidth="1"/>
    <col min="13" max="13" width="11.42578125" style="1409" bestFit="1" customWidth="1"/>
    <col min="14" max="25" width="9.140625" style="1411"/>
    <col min="26" max="16384" width="9.140625" style="101"/>
  </cols>
  <sheetData>
    <row r="1" spans="1:25" ht="13.5" customHeight="1" x14ac:dyDescent="0.2">
      <c r="A1" s="103"/>
      <c r="B1" s="835"/>
      <c r="C1" s="836" t="s">
        <v>398</v>
      </c>
      <c r="D1" s="837"/>
      <c r="E1" s="103"/>
      <c r="F1" s="103"/>
      <c r="G1" s="103"/>
      <c r="H1" s="103"/>
      <c r="I1" s="838"/>
      <c r="J1" s="103"/>
      <c r="K1" s="103"/>
      <c r="L1" s="100"/>
    </row>
    <row r="2" spans="1:25" ht="6" customHeight="1" x14ac:dyDescent="0.2">
      <c r="A2" s="343"/>
      <c r="B2" s="839"/>
      <c r="C2" s="840"/>
      <c r="D2" s="840"/>
      <c r="E2" s="841"/>
      <c r="F2" s="841"/>
      <c r="G2" s="841"/>
      <c r="H2" s="841"/>
      <c r="I2" s="842"/>
      <c r="J2" s="807"/>
      <c r="K2" s="342"/>
      <c r="L2" s="100"/>
    </row>
    <row r="3" spans="1:25" ht="6" customHeight="1" thickBot="1" x14ac:dyDescent="0.25">
      <c r="A3" s="343"/>
      <c r="B3" s="343"/>
      <c r="C3" s="103"/>
      <c r="D3" s="103"/>
      <c r="E3" s="103"/>
      <c r="F3" s="103"/>
      <c r="G3" s="103"/>
      <c r="H3" s="103"/>
      <c r="I3" s="103"/>
      <c r="J3" s="103"/>
      <c r="K3" s="344"/>
      <c r="L3" s="100"/>
    </row>
    <row r="4" spans="1:25" s="105" customFormat="1" ht="13.5" customHeight="1" thickBot="1" x14ac:dyDescent="0.25">
      <c r="A4" s="387"/>
      <c r="B4" s="343"/>
      <c r="C4" s="1721" t="s">
        <v>514</v>
      </c>
      <c r="D4" s="1722"/>
      <c r="E4" s="1722"/>
      <c r="F4" s="1722"/>
      <c r="G4" s="1722"/>
      <c r="H4" s="1722"/>
      <c r="I4" s="1722"/>
      <c r="J4" s="1723"/>
      <c r="K4" s="344"/>
      <c r="L4" s="104"/>
      <c r="M4" s="1409"/>
      <c r="N4" s="1410"/>
      <c r="O4" s="1410"/>
      <c r="P4" s="1410"/>
      <c r="Q4" s="1410"/>
      <c r="R4" s="1410"/>
      <c r="S4" s="1410"/>
      <c r="T4" s="1410"/>
      <c r="U4" s="1410"/>
      <c r="V4" s="1410"/>
      <c r="W4" s="1410"/>
      <c r="X4" s="1410"/>
      <c r="Y4" s="1410"/>
    </row>
    <row r="5" spans="1:25" ht="15.75" customHeight="1" x14ac:dyDescent="0.2">
      <c r="A5" s="343"/>
      <c r="B5" s="343"/>
      <c r="C5" s="843" t="s">
        <v>504</v>
      </c>
      <c r="D5" s="106"/>
      <c r="E5" s="106"/>
      <c r="F5" s="106"/>
      <c r="G5" s="106"/>
      <c r="H5" s="106"/>
      <c r="I5" s="106"/>
      <c r="J5" s="844"/>
      <c r="K5" s="344"/>
      <c r="L5" s="100"/>
    </row>
    <row r="6" spans="1:25" ht="12" customHeight="1" x14ac:dyDescent="0.2">
      <c r="A6" s="343"/>
      <c r="B6" s="343"/>
      <c r="C6" s="106"/>
      <c r="D6" s="106"/>
      <c r="E6" s="845"/>
      <c r="F6" s="845"/>
      <c r="G6" s="845"/>
      <c r="H6" s="845"/>
      <c r="I6" s="845"/>
      <c r="J6" s="846"/>
      <c r="K6" s="344"/>
      <c r="L6" s="100"/>
    </row>
    <row r="7" spans="1:25" ht="24" customHeight="1" x14ac:dyDescent="0.2">
      <c r="A7" s="343"/>
      <c r="B7" s="343"/>
      <c r="C7" s="1724" t="s">
        <v>583</v>
      </c>
      <c r="D7" s="1725"/>
      <c r="E7" s="834" t="s">
        <v>68</v>
      </c>
      <c r="F7" s="834" t="s">
        <v>399</v>
      </c>
      <c r="G7" s="107" t="s">
        <v>400</v>
      </c>
      <c r="H7" s="107" t="s">
        <v>401</v>
      </c>
      <c r="I7" s="107"/>
      <c r="J7" s="847"/>
      <c r="K7" s="345"/>
      <c r="L7" s="108"/>
    </row>
    <row r="8" spans="1:25" s="854" customFormat="1" ht="3" customHeight="1" x14ac:dyDescent="0.2">
      <c r="A8" s="848"/>
      <c r="B8" s="343"/>
      <c r="C8" s="109"/>
      <c r="D8" s="849"/>
      <c r="E8" s="850"/>
      <c r="F8" s="851"/>
      <c r="G8" s="849"/>
      <c r="H8" s="849"/>
      <c r="I8" s="849"/>
      <c r="J8" s="849"/>
      <c r="K8" s="852"/>
      <c r="L8" s="853"/>
      <c r="M8" s="1409"/>
      <c r="N8" s="1412"/>
      <c r="O8" s="1412"/>
      <c r="P8" s="1412"/>
      <c r="Q8" s="1412"/>
      <c r="R8" s="1412"/>
      <c r="S8" s="1412"/>
      <c r="T8" s="1412"/>
      <c r="U8" s="1412"/>
      <c r="V8" s="1412"/>
      <c r="W8" s="1412"/>
      <c r="X8" s="1412"/>
      <c r="Y8" s="1412"/>
    </row>
    <row r="9" spans="1:25" s="113" customFormat="1" ht="12.75" customHeight="1" x14ac:dyDescent="0.2">
      <c r="A9" s="388"/>
      <c r="B9" s="343"/>
      <c r="C9" s="111" t="s">
        <v>196</v>
      </c>
      <c r="D9" s="781" t="s">
        <v>196</v>
      </c>
      <c r="E9" s="804">
        <v>4.0999999999999996</v>
      </c>
      <c r="F9" s="804">
        <v>6.9</v>
      </c>
      <c r="G9" s="804">
        <v>4.5</v>
      </c>
      <c r="H9" s="804">
        <v>3.7</v>
      </c>
      <c r="I9" s="112">
        <v>0.8222222222222223</v>
      </c>
      <c r="J9" s="855"/>
      <c r="K9" s="346"/>
      <c r="L9" s="110"/>
      <c r="M9" s="1413"/>
      <c r="N9" s="1414"/>
      <c r="O9" s="1414"/>
      <c r="P9" s="1414"/>
      <c r="Q9" s="1415"/>
      <c r="R9" s="1454"/>
      <c r="S9" s="1414"/>
      <c r="T9" s="1414"/>
      <c r="U9" s="1414"/>
      <c r="V9" s="1414"/>
      <c r="W9" s="1414"/>
      <c r="X9" s="1414"/>
      <c r="Y9" s="1414"/>
    </row>
    <row r="10" spans="1:25" ht="12.75" customHeight="1" x14ac:dyDescent="0.2">
      <c r="A10" s="343"/>
      <c r="B10" s="343"/>
      <c r="C10" s="111" t="s">
        <v>197</v>
      </c>
      <c r="D10" s="781" t="s">
        <v>197</v>
      </c>
      <c r="E10" s="804">
        <v>5.9</v>
      </c>
      <c r="F10" s="804">
        <v>11.1</v>
      </c>
      <c r="G10" s="804">
        <v>6.2</v>
      </c>
      <c r="H10" s="804">
        <v>5.7</v>
      </c>
      <c r="I10" s="112">
        <v>0.91935483870967738</v>
      </c>
      <c r="J10" s="855"/>
      <c r="K10" s="347"/>
      <c r="L10" s="102"/>
      <c r="M10" s="1413"/>
      <c r="P10" s="1414"/>
      <c r="Q10" s="1416"/>
      <c r="R10" s="1454"/>
    </row>
    <row r="11" spans="1:25" ht="12.75" customHeight="1" x14ac:dyDescent="0.2">
      <c r="A11" s="343"/>
      <c r="B11" s="343"/>
      <c r="C11" s="111" t="s">
        <v>198</v>
      </c>
      <c r="D11" s="781" t="s">
        <v>198</v>
      </c>
      <c r="E11" s="804">
        <v>7.9</v>
      </c>
      <c r="F11" s="804">
        <v>21.2</v>
      </c>
      <c r="G11" s="804">
        <v>8</v>
      </c>
      <c r="H11" s="804">
        <v>7.8</v>
      </c>
      <c r="I11" s="112">
        <v>0.97499999999999998</v>
      </c>
      <c r="J11" s="855"/>
      <c r="K11" s="347"/>
      <c r="L11" s="102"/>
      <c r="M11" s="1413"/>
      <c r="P11" s="1414"/>
      <c r="Q11" s="1416"/>
      <c r="R11" s="1454"/>
    </row>
    <row r="12" spans="1:25" ht="12.75" customHeight="1" x14ac:dyDescent="0.2">
      <c r="A12" s="343"/>
      <c r="B12" s="343"/>
      <c r="C12" s="111" t="s">
        <v>372</v>
      </c>
      <c r="D12" s="781" t="s">
        <v>372</v>
      </c>
      <c r="E12" s="804">
        <v>12</v>
      </c>
      <c r="F12" s="804">
        <v>26.8</v>
      </c>
      <c r="G12" s="804">
        <v>12</v>
      </c>
      <c r="H12" s="804">
        <v>12</v>
      </c>
      <c r="I12" s="112">
        <v>1</v>
      </c>
      <c r="J12" s="855"/>
      <c r="K12" s="347"/>
      <c r="L12" s="102"/>
      <c r="M12" s="1413"/>
      <c r="O12" s="1417"/>
      <c r="P12" s="1414"/>
      <c r="Q12" s="1416"/>
      <c r="R12" s="1454"/>
    </row>
    <row r="13" spans="1:25" ht="12.75" customHeight="1" x14ac:dyDescent="0.2">
      <c r="A13" s="343"/>
      <c r="B13" s="343"/>
      <c r="C13" s="111"/>
      <c r="D13" s="781" t="s">
        <v>380</v>
      </c>
      <c r="E13" s="804">
        <v>12.7</v>
      </c>
      <c r="F13" s="804">
        <v>29.7</v>
      </c>
      <c r="G13" s="804">
        <v>11.6</v>
      </c>
      <c r="H13" s="804">
        <v>14.1</v>
      </c>
      <c r="I13" s="112">
        <v>1.2155172413793103</v>
      </c>
      <c r="J13" s="855"/>
      <c r="K13" s="347"/>
      <c r="L13" s="102"/>
      <c r="M13" s="1413"/>
      <c r="O13" s="1417"/>
      <c r="Q13" s="1416"/>
      <c r="R13" s="1454"/>
    </row>
    <row r="14" spans="1:25" ht="12.75" customHeight="1" x14ac:dyDescent="0.2">
      <c r="A14" s="343"/>
      <c r="B14" s="343"/>
      <c r="C14" s="111" t="s">
        <v>199</v>
      </c>
      <c r="D14" s="781" t="s">
        <v>199</v>
      </c>
      <c r="E14" s="804">
        <v>9.1</v>
      </c>
      <c r="F14" s="804">
        <v>18.8</v>
      </c>
      <c r="G14" s="804">
        <v>7.9</v>
      </c>
      <c r="H14" s="804">
        <v>10.5</v>
      </c>
      <c r="I14" s="112">
        <v>1.3291139240506329</v>
      </c>
      <c r="J14" s="855"/>
      <c r="K14" s="347"/>
      <c r="L14" s="102"/>
      <c r="M14" s="1413"/>
      <c r="O14" s="1417"/>
      <c r="Q14" s="1416"/>
      <c r="R14" s="1454"/>
    </row>
    <row r="15" spans="1:25" ht="12.75" customHeight="1" x14ac:dyDescent="0.2">
      <c r="A15" s="343"/>
      <c r="B15" s="343"/>
      <c r="C15" s="111" t="s">
        <v>373</v>
      </c>
      <c r="D15" s="781" t="s">
        <v>381</v>
      </c>
      <c r="E15" s="804">
        <v>7.6</v>
      </c>
      <c r="F15" s="804">
        <v>13.5</v>
      </c>
      <c r="G15" s="804">
        <v>7</v>
      </c>
      <c r="H15" s="804">
        <v>8.3000000000000007</v>
      </c>
      <c r="I15" s="112">
        <v>1.1857142857142857</v>
      </c>
      <c r="J15" s="855"/>
      <c r="K15" s="347"/>
      <c r="L15" s="102"/>
      <c r="M15" s="1413"/>
      <c r="P15" s="1414"/>
      <c r="Q15" s="1416"/>
      <c r="R15" s="1454"/>
    </row>
    <row r="16" spans="1:25" ht="12.75" customHeight="1" x14ac:dyDescent="0.2">
      <c r="A16" s="343"/>
      <c r="B16" s="343"/>
      <c r="C16" s="111" t="s">
        <v>200</v>
      </c>
      <c r="D16" s="781" t="s">
        <v>200</v>
      </c>
      <c r="E16" s="804">
        <v>19.2</v>
      </c>
      <c r="F16" s="804">
        <v>43.6</v>
      </c>
      <c r="G16" s="804">
        <v>17.7</v>
      </c>
      <c r="H16" s="804">
        <v>20.8</v>
      </c>
      <c r="I16" s="112">
        <v>1.1751412429378532</v>
      </c>
      <c r="J16" s="855"/>
      <c r="K16" s="347"/>
      <c r="L16" s="102"/>
      <c r="M16" s="1413"/>
      <c r="P16" s="1414"/>
      <c r="Q16" s="1416"/>
      <c r="R16" s="1454"/>
    </row>
    <row r="17" spans="1:25" ht="12.75" customHeight="1" x14ac:dyDescent="0.2">
      <c r="A17" s="343"/>
      <c r="B17" s="343"/>
      <c r="C17" s="111" t="s">
        <v>374</v>
      </c>
      <c r="D17" s="781" t="s">
        <v>374</v>
      </c>
      <c r="E17" s="804">
        <v>7.2</v>
      </c>
      <c r="F17" s="804">
        <v>13.4</v>
      </c>
      <c r="G17" s="804">
        <v>7.5</v>
      </c>
      <c r="H17" s="804">
        <v>6.8</v>
      </c>
      <c r="I17" s="112">
        <v>0.90666666666666662</v>
      </c>
      <c r="J17" s="855"/>
      <c r="K17" s="347"/>
      <c r="L17" s="102"/>
      <c r="M17" s="1413"/>
      <c r="P17" s="1414"/>
      <c r="Q17" s="1416"/>
      <c r="R17" s="1454"/>
    </row>
    <row r="18" spans="1:25" ht="12.75" customHeight="1" x14ac:dyDescent="0.2">
      <c r="A18" s="343"/>
      <c r="B18" s="343"/>
      <c r="C18" s="111" t="s">
        <v>201</v>
      </c>
      <c r="D18" s="781" t="s">
        <v>201</v>
      </c>
      <c r="E18" s="804">
        <v>8.6</v>
      </c>
      <c r="F18" s="804">
        <v>20.100000000000001</v>
      </c>
      <c r="G18" s="804">
        <v>8.8000000000000007</v>
      </c>
      <c r="H18" s="804">
        <v>8.5</v>
      </c>
      <c r="I18" s="112">
        <v>0.96590909090909083</v>
      </c>
      <c r="J18" s="855"/>
      <c r="K18" s="347"/>
      <c r="L18" s="102"/>
      <c r="M18" s="1413"/>
      <c r="N18" s="1418"/>
      <c r="Q18" s="1416"/>
      <c r="R18" s="1454"/>
    </row>
    <row r="19" spans="1:25" ht="12.75" customHeight="1" x14ac:dyDescent="0.2">
      <c r="A19" s="343"/>
      <c r="B19" s="343"/>
      <c r="C19" s="111" t="s">
        <v>202</v>
      </c>
      <c r="D19" s="781" t="s">
        <v>202</v>
      </c>
      <c r="E19" s="804">
        <v>9.6999999999999993</v>
      </c>
      <c r="F19" s="804">
        <v>25.8</v>
      </c>
      <c r="G19" s="804">
        <v>9.6</v>
      </c>
      <c r="H19" s="804">
        <v>9.8000000000000007</v>
      </c>
      <c r="I19" s="112">
        <v>1.0208333333333335</v>
      </c>
      <c r="J19" s="855"/>
      <c r="K19" s="347"/>
      <c r="L19" s="102"/>
      <c r="M19" s="1413"/>
      <c r="N19" s="1418"/>
      <c r="Q19" s="1416"/>
      <c r="R19" s="1454"/>
    </row>
    <row r="20" spans="1:25" s="115" customFormat="1" ht="12.75" customHeight="1" x14ac:dyDescent="0.2">
      <c r="A20" s="389"/>
      <c r="B20" s="343"/>
      <c r="C20" s="111" t="s">
        <v>356</v>
      </c>
      <c r="D20" s="781" t="s">
        <v>375</v>
      </c>
      <c r="E20" s="804">
        <v>23.4</v>
      </c>
      <c r="F20" s="804">
        <v>46.5</v>
      </c>
      <c r="G20" s="804">
        <v>19.7</v>
      </c>
      <c r="H20" s="804">
        <v>28</v>
      </c>
      <c r="I20" s="112">
        <v>1.4213197969543148</v>
      </c>
      <c r="J20" s="856"/>
      <c r="K20" s="348"/>
      <c r="L20" s="114"/>
      <c r="M20" s="1413"/>
      <c r="N20" s="1419"/>
      <c r="O20" s="1419"/>
      <c r="P20" s="1419"/>
      <c r="Q20" s="1420"/>
      <c r="R20" s="1454"/>
      <c r="S20" s="1419"/>
      <c r="T20" s="1419"/>
      <c r="U20" s="1419"/>
      <c r="V20" s="1419"/>
      <c r="W20" s="1419"/>
      <c r="X20" s="1419"/>
      <c r="Y20" s="1419"/>
    </row>
    <row r="21" spans="1:25" ht="12.75" customHeight="1" x14ac:dyDescent="0.2">
      <c r="A21" s="343"/>
      <c r="B21" s="343"/>
      <c r="C21" s="111" t="s">
        <v>203</v>
      </c>
      <c r="D21" s="781" t="s">
        <v>382</v>
      </c>
      <c r="E21" s="804">
        <v>5.6</v>
      </c>
      <c r="F21" s="804">
        <v>10.5</v>
      </c>
      <c r="G21" s="804">
        <v>5.0999999999999996</v>
      </c>
      <c r="H21" s="804">
        <v>6.1</v>
      </c>
      <c r="I21" s="112">
        <v>1.196078431372549</v>
      </c>
      <c r="J21" s="855"/>
      <c r="K21" s="347"/>
      <c r="L21" s="102"/>
      <c r="M21" s="1413"/>
      <c r="Q21" s="1416"/>
      <c r="R21" s="1454"/>
    </row>
    <row r="22" spans="1:25" s="117" customFormat="1" ht="12.75" customHeight="1" x14ac:dyDescent="0.2">
      <c r="A22" s="390"/>
      <c r="B22" s="343"/>
      <c r="C22" s="111" t="s">
        <v>204</v>
      </c>
      <c r="D22" s="781" t="s">
        <v>204</v>
      </c>
      <c r="E22" s="804">
        <v>7.5</v>
      </c>
      <c r="F22" s="804">
        <v>16.399999999999999</v>
      </c>
      <c r="G22" s="804">
        <v>8.6</v>
      </c>
      <c r="H22" s="804">
        <v>6.2</v>
      </c>
      <c r="I22" s="112">
        <v>0.72093023255813959</v>
      </c>
      <c r="J22" s="856"/>
      <c r="K22" s="349"/>
      <c r="L22" s="116"/>
      <c r="M22" s="1413"/>
      <c r="N22" s="1421"/>
      <c r="O22" s="1421"/>
      <c r="P22" s="1421"/>
      <c r="Q22" s="1422"/>
      <c r="R22" s="1454"/>
      <c r="S22" s="1421"/>
      <c r="T22" s="1421"/>
      <c r="U22" s="1421"/>
      <c r="V22" s="1421"/>
      <c r="W22" s="1421"/>
      <c r="X22" s="1421"/>
      <c r="Y22" s="1421"/>
    </row>
    <row r="23" spans="1:25" s="119" customFormat="1" ht="12.75" customHeight="1" x14ac:dyDescent="0.2">
      <c r="A23" s="350"/>
      <c r="B23" s="350"/>
      <c r="C23" s="111" t="s">
        <v>205</v>
      </c>
      <c r="D23" s="781" t="s">
        <v>205</v>
      </c>
      <c r="E23" s="804">
        <v>11.6</v>
      </c>
      <c r="F23" s="804">
        <v>36.4</v>
      </c>
      <c r="G23" s="804">
        <v>11</v>
      </c>
      <c r="H23" s="804">
        <v>12.4</v>
      </c>
      <c r="I23" s="112">
        <v>1.1272727272727272</v>
      </c>
      <c r="J23" s="855"/>
      <c r="K23" s="347"/>
      <c r="L23" s="118"/>
      <c r="M23" s="1413"/>
      <c r="N23" s="1418"/>
      <c r="O23" s="1418"/>
      <c r="P23" s="1418"/>
      <c r="Q23" s="1416"/>
      <c r="R23" s="1454"/>
      <c r="S23" s="1418"/>
      <c r="T23" s="1418"/>
      <c r="U23" s="1418"/>
      <c r="V23" s="1418"/>
      <c r="W23" s="1418"/>
      <c r="X23" s="1418"/>
      <c r="Y23" s="1418"/>
    </row>
    <row r="24" spans="1:25" ht="12.75" customHeight="1" x14ac:dyDescent="0.2">
      <c r="A24" s="343"/>
      <c r="B24" s="343"/>
      <c r="C24" s="111" t="s">
        <v>206</v>
      </c>
      <c r="D24" s="781" t="s">
        <v>206</v>
      </c>
      <c r="E24" s="804">
        <v>6.2</v>
      </c>
      <c r="F24" s="804">
        <v>17.7</v>
      </c>
      <c r="G24" s="804">
        <v>5.8</v>
      </c>
      <c r="H24" s="804">
        <v>6.8</v>
      </c>
      <c r="I24" s="112">
        <v>1.1724137931034482</v>
      </c>
      <c r="J24" s="855"/>
      <c r="K24" s="347"/>
      <c r="L24" s="102"/>
      <c r="M24" s="1413"/>
      <c r="Q24" s="1416"/>
      <c r="R24" s="1454"/>
    </row>
    <row r="25" spans="1:25" ht="12.75" customHeight="1" x14ac:dyDescent="0.2">
      <c r="A25" s="343"/>
      <c r="B25" s="343"/>
      <c r="C25" s="111" t="s">
        <v>207</v>
      </c>
      <c r="D25" s="781" t="s">
        <v>207</v>
      </c>
      <c r="E25" s="804">
        <v>4.9000000000000004</v>
      </c>
      <c r="F25" s="804">
        <v>11.4</v>
      </c>
      <c r="G25" s="804">
        <v>4.3</v>
      </c>
      <c r="H25" s="804">
        <v>5.9</v>
      </c>
      <c r="I25" s="112">
        <v>1.3720930232558142</v>
      </c>
      <c r="J25" s="855"/>
      <c r="K25" s="347"/>
      <c r="L25" s="102"/>
      <c r="M25" s="1413"/>
      <c r="Q25" s="1416"/>
      <c r="R25" s="1454"/>
    </row>
    <row r="26" spans="1:25" s="121" customFormat="1" ht="12.75" customHeight="1" x14ac:dyDescent="0.2">
      <c r="A26" s="351"/>
      <c r="B26" s="351"/>
      <c r="C26" s="109" t="s">
        <v>73</v>
      </c>
      <c r="D26" s="857" t="s">
        <v>73</v>
      </c>
      <c r="E26" s="858">
        <v>10.8</v>
      </c>
      <c r="F26" s="858">
        <v>28.9</v>
      </c>
      <c r="G26" s="858">
        <v>10.7</v>
      </c>
      <c r="H26" s="858">
        <v>10.9</v>
      </c>
      <c r="I26" s="859">
        <v>1.0186915887850467</v>
      </c>
      <c r="J26" s="856"/>
      <c r="K26" s="352"/>
      <c r="L26" s="120"/>
      <c r="M26" s="1413"/>
      <c r="N26" s="1423"/>
      <c r="O26" s="1423"/>
      <c r="P26" s="1423"/>
      <c r="Q26" s="1422"/>
      <c r="R26" s="1454"/>
      <c r="S26" s="1423"/>
      <c r="T26" s="1423"/>
      <c r="U26" s="1423"/>
      <c r="V26" s="1423"/>
      <c r="W26" s="1423"/>
      <c r="X26" s="1423"/>
      <c r="Y26" s="1423"/>
    </row>
    <row r="27" spans="1:25" s="123" customFormat="1" ht="12.75" customHeight="1" x14ac:dyDescent="0.2">
      <c r="A27" s="353"/>
      <c r="B27" s="391"/>
      <c r="C27" s="395" t="s">
        <v>208</v>
      </c>
      <c r="D27" s="782" t="s">
        <v>208</v>
      </c>
      <c r="E27" s="805">
        <v>9.8000000000000007</v>
      </c>
      <c r="F27" s="805">
        <v>20.7</v>
      </c>
      <c r="G27" s="805">
        <v>9.5</v>
      </c>
      <c r="H27" s="805">
        <v>10.1</v>
      </c>
      <c r="I27" s="860">
        <v>1.0631578947368421</v>
      </c>
      <c r="J27" s="861"/>
      <c r="K27" s="354"/>
      <c r="L27" s="122"/>
      <c r="M27" s="1413"/>
      <c r="N27" s="1455"/>
      <c r="O27" s="1455"/>
      <c r="P27" s="1455"/>
      <c r="Q27" s="1411"/>
      <c r="R27" s="1455"/>
      <c r="S27" s="1455"/>
      <c r="T27" s="1455"/>
      <c r="U27" s="1455"/>
      <c r="V27" s="1455"/>
      <c r="W27" s="1455"/>
      <c r="X27" s="1455"/>
      <c r="Y27" s="1455"/>
    </row>
    <row r="28" spans="1:25" ht="12.75" customHeight="1" x14ac:dyDescent="0.2">
      <c r="A28" s="343"/>
      <c r="B28" s="343"/>
      <c r="C28" s="111" t="s">
        <v>209</v>
      </c>
      <c r="D28" s="781" t="s">
        <v>209</v>
      </c>
      <c r="E28" s="804">
        <v>7.4</v>
      </c>
      <c r="F28" s="804">
        <v>14.5</v>
      </c>
      <c r="G28" s="804">
        <v>7.9</v>
      </c>
      <c r="H28" s="804">
        <v>6.8</v>
      </c>
      <c r="I28" s="112">
        <v>0.860759493670886</v>
      </c>
      <c r="J28" s="855"/>
      <c r="K28" s="347"/>
      <c r="L28" s="102"/>
      <c r="M28" s="1413"/>
    </row>
    <row r="29" spans="1:25" ht="12.75" customHeight="1" x14ac:dyDescent="0.2">
      <c r="A29" s="343"/>
      <c r="B29" s="343"/>
      <c r="C29" s="111" t="s">
        <v>210</v>
      </c>
      <c r="D29" s="781" t="s">
        <v>210</v>
      </c>
      <c r="E29" s="804">
        <v>6.5</v>
      </c>
      <c r="F29" s="804">
        <v>12.2</v>
      </c>
      <c r="G29" s="804">
        <v>5.9</v>
      </c>
      <c r="H29" s="804">
        <v>7.3</v>
      </c>
      <c r="I29" s="112">
        <v>1.2372881355932202</v>
      </c>
      <c r="J29" s="855"/>
      <c r="K29" s="347"/>
      <c r="L29" s="102"/>
      <c r="M29" s="1413"/>
    </row>
    <row r="30" spans="1:25" ht="12.75" customHeight="1" x14ac:dyDescent="0.2">
      <c r="A30" s="343"/>
      <c r="B30" s="343"/>
      <c r="C30" s="111" t="s">
        <v>358</v>
      </c>
      <c r="D30" s="781" t="s">
        <v>377</v>
      </c>
      <c r="E30" s="804">
        <v>4.9000000000000004</v>
      </c>
      <c r="F30" s="804">
        <v>12.5</v>
      </c>
      <c r="G30" s="804">
        <v>4.8</v>
      </c>
      <c r="H30" s="804">
        <v>5</v>
      </c>
      <c r="I30" s="112">
        <v>1.0416666666666667</v>
      </c>
      <c r="J30" s="855"/>
      <c r="K30" s="347"/>
      <c r="L30" s="102"/>
      <c r="M30" s="1413"/>
    </row>
    <row r="31" spans="1:25" ht="12.75" customHeight="1" x14ac:dyDescent="0.2">
      <c r="A31" s="343"/>
      <c r="B31" s="343"/>
      <c r="C31" s="111" t="s">
        <v>345</v>
      </c>
      <c r="D31" s="781" t="s">
        <v>378</v>
      </c>
      <c r="E31" s="804">
        <v>9.5</v>
      </c>
      <c r="F31" s="804">
        <v>17.5</v>
      </c>
      <c r="G31" s="804">
        <v>11.2</v>
      </c>
      <c r="H31" s="804">
        <v>7.9</v>
      </c>
      <c r="I31" s="112">
        <v>0.7053571428571429</v>
      </c>
      <c r="J31" s="855"/>
      <c r="K31" s="347"/>
      <c r="L31" s="102"/>
      <c r="M31" s="1413"/>
    </row>
    <row r="32" spans="1:25" ht="12.75" customHeight="1" x14ac:dyDescent="0.2">
      <c r="A32" s="343"/>
      <c r="B32" s="343"/>
      <c r="C32" s="111" t="s">
        <v>242</v>
      </c>
      <c r="D32" s="781" t="s">
        <v>383</v>
      </c>
      <c r="E32" s="804">
        <v>7.6</v>
      </c>
      <c r="F32" s="804">
        <v>12.7</v>
      </c>
      <c r="G32" s="804">
        <v>8.8000000000000007</v>
      </c>
      <c r="H32" s="804">
        <v>6.5</v>
      </c>
      <c r="I32" s="112">
        <v>0.73863636363636354</v>
      </c>
      <c r="J32" s="855"/>
      <c r="K32" s="347"/>
      <c r="L32" s="102"/>
      <c r="M32" s="1413"/>
    </row>
    <row r="33" spans="1:25" s="126" customFormat="1" ht="12.75" customHeight="1" x14ac:dyDescent="0.2">
      <c r="A33" s="392"/>
      <c r="B33" s="343"/>
      <c r="C33" s="111" t="s">
        <v>211</v>
      </c>
      <c r="D33" s="781" t="s">
        <v>211</v>
      </c>
      <c r="E33" s="804">
        <v>5.7</v>
      </c>
      <c r="F33" s="804">
        <v>15.6</v>
      </c>
      <c r="G33" s="804">
        <v>5.7</v>
      </c>
      <c r="H33" s="804">
        <v>5.7</v>
      </c>
      <c r="I33" s="112">
        <v>1</v>
      </c>
      <c r="J33" s="855"/>
      <c r="K33" s="355"/>
      <c r="L33" s="124"/>
      <c r="M33" s="1413"/>
      <c r="N33" s="1456"/>
      <c r="O33" s="1456"/>
      <c r="P33" s="1456"/>
      <c r="Q33" s="1456"/>
      <c r="R33" s="1456"/>
      <c r="S33" s="1456"/>
      <c r="T33" s="1456"/>
      <c r="U33" s="1456"/>
      <c r="V33" s="1456"/>
      <c r="W33" s="1456"/>
      <c r="X33" s="1456"/>
      <c r="Y33" s="1456"/>
    </row>
    <row r="34" spans="1:25" ht="12.75" customHeight="1" x14ac:dyDescent="0.2">
      <c r="A34" s="343"/>
      <c r="B34" s="343"/>
      <c r="C34" s="111" t="s">
        <v>357</v>
      </c>
      <c r="D34" s="781" t="s">
        <v>376</v>
      </c>
      <c r="E34" s="804">
        <v>4.7</v>
      </c>
      <c r="F34" s="804">
        <v>12.9</v>
      </c>
      <c r="G34" s="804">
        <v>4.8</v>
      </c>
      <c r="H34" s="804">
        <v>4.7</v>
      </c>
      <c r="I34" s="112">
        <v>0.97916666666666674</v>
      </c>
      <c r="J34" s="855"/>
      <c r="K34" s="347"/>
      <c r="L34" s="102"/>
      <c r="M34" s="1413"/>
    </row>
    <row r="35" spans="1:25" ht="12.75" customHeight="1" x14ac:dyDescent="0.2">
      <c r="A35" s="343"/>
      <c r="B35" s="343"/>
      <c r="C35" s="111" t="s">
        <v>212</v>
      </c>
      <c r="D35" s="781" t="s">
        <v>212</v>
      </c>
      <c r="E35" s="804">
        <v>3.8</v>
      </c>
      <c r="F35" s="804">
        <v>10.7</v>
      </c>
      <c r="G35" s="804">
        <v>3.2</v>
      </c>
      <c r="H35" s="804">
        <v>4.5999999999999996</v>
      </c>
      <c r="I35" s="112">
        <v>1.4374999999999998</v>
      </c>
      <c r="J35" s="855"/>
      <c r="K35" s="347"/>
      <c r="L35" s="102"/>
      <c r="M35" s="1413"/>
    </row>
    <row r="36" spans="1:25" s="117" customFormat="1" ht="12.75" customHeight="1" x14ac:dyDescent="0.2">
      <c r="A36" s="390"/>
      <c r="B36" s="343"/>
      <c r="C36" s="111" t="s">
        <v>379</v>
      </c>
      <c r="D36" s="781" t="s">
        <v>379</v>
      </c>
      <c r="E36" s="804">
        <v>5.8</v>
      </c>
      <c r="F36" s="804" t="s">
        <v>562</v>
      </c>
      <c r="G36" s="804">
        <v>6.6</v>
      </c>
      <c r="H36" s="804">
        <v>4.8</v>
      </c>
      <c r="I36" s="112">
        <v>0.72727272727272729</v>
      </c>
      <c r="J36" s="856"/>
      <c r="K36" s="349"/>
      <c r="L36" s="116"/>
      <c r="M36" s="1413"/>
      <c r="N36" s="1421"/>
      <c r="O36" s="1421"/>
      <c r="P36" s="1421"/>
      <c r="Q36" s="1421"/>
      <c r="R36" s="1421"/>
      <c r="S36" s="1421"/>
      <c r="T36" s="1421"/>
      <c r="U36" s="1421"/>
      <c r="V36" s="1421"/>
      <c r="W36" s="1421"/>
      <c r="X36" s="1421"/>
      <c r="Y36" s="1421"/>
    </row>
    <row r="37" spans="1:25" ht="12.75" customHeight="1" x14ac:dyDescent="0.2">
      <c r="A37" s="343"/>
      <c r="B37" s="343"/>
      <c r="C37" s="111" t="s">
        <v>213</v>
      </c>
      <c r="D37" s="781" t="s">
        <v>213</v>
      </c>
      <c r="E37" s="804">
        <v>6.9</v>
      </c>
      <c r="F37" s="804">
        <v>18.3</v>
      </c>
      <c r="G37" s="804">
        <v>7.3</v>
      </c>
      <c r="H37" s="804">
        <v>6.4</v>
      </c>
      <c r="I37" s="112">
        <v>0.87671232876712335</v>
      </c>
      <c r="J37" s="855"/>
      <c r="K37" s="347"/>
      <c r="L37" s="102"/>
      <c r="M37" s="1413"/>
    </row>
    <row r="38" spans="1:25" s="123" customFormat="1" ht="12.75" customHeight="1" x14ac:dyDescent="0.2">
      <c r="A38" s="353"/>
      <c r="B38" s="393"/>
      <c r="C38" s="395" t="s">
        <v>214</v>
      </c>
      <c r="D38" s="782" t="s">
        <v>384</v>
      </c>
      <c r="E38" s="805">
        <v>8.3000000000000007</v>
      </c>
      <c r="F38" s="805">
        <v>18.399999999999999</v>
      </c>
      <c r="G38" s="805">
        <v>8.1999999999999993</v>
      </c>
      <c r="H38" s="805">
        <v>8.6</v>
      </c>
      <c r="I38" s="860">
        <v>1.0487804878048781</v>
      </c>
      <c r="J38" s="861"/>
      <c r="K38" s="354"/>
      <c r="L38" s="122"/>
      <c r="M38" s="1413"/>
      <c r="N38" s="1455"/>
      <c r="O38" s="1455"/>
      <c r="P38" s="1455"/>
      <c r="Q38" s="1455"/>
      <c r="R38" s="1455"/>
      <c r="S38" s="1455"/>
      <c r="T38" s="1455"/>
      <c r="U38" s="1455"/>
      <c r="V38" s="1455"/>
      <c r="W38" s="1455"/>
      <c r="X38" s="1455"/>
      <c r="Y38" s="1455"/>
    </row>
    <row r="39" spans="1:25" ht="23.25" customHeight="1" x14ac:dyDescent="0.2">
      <c r="A39" s="343"/>
      <c r="B39" s="343"/>
      <c r="C39" s="111" t="s">
        <v>402</v>
      </c>
      <c r="D39" s="783" t="s">
        <v>402</v>
      </c>
      <c r="E39" s="804">
        <v>4.9000000000000004</v>
      </c>
      <c r="F39" s="804">
        <v>10.4</v>
      </c>
      <c r="G39" s="804">
        <v>5.0999999999999996</v>
      </c>
      <c r="H39" s="804">
        <v>4.7</v>
      </c>
      <c r="I39" s="112">
        <v>0.92156862745098045</v>
      </c>
      <c r="J39" s="855"/>
      <c r="K39" s="347"/>
      <c r="L39" s="102"/>
      <c r="M39" s="1413"/>
    </row>
    <row r="40" spans="1:25" s="132" customFormat="1" ht="12" customHeight="1" x14ac:dyDescent="0.2">
      <c r="A40" s="394"/>
      <c r="B40" s="343"/>
      <c r="C40" s="127"/>
      <c r="D40" s="128"/>
      <c r="E40" s="129"/>
      <c r="F40" s="129"/>
      <c r="G40" s="130"/>
      <c r="H40" s="130"/>
      <c r="I40" s="130"/>
      <c r="J40" s="130"/>
      <c r="K40" s="356"/>
      <c r="L40" s="131"/>
      <c r="M40" s="1409"/>
      <c r="N40" s="1457"/>
      <c r="O40" s="1457"/>
      <c r="P40" s="1457"/>
      <c r="Q40" s="1457"/>
      <c r="R40" s="1457"/>
      <c r="S40" s="1457"/>
      <c r="T40" s="1457"/>
      <c r="U40" s="1457"/>
      <c r="V40" s="1457"/>
      <c r="W40" s="1457"/>
      <c r="X40" s="1457"/>
      <c r="Y40" s="1457"/>
    </row>
    <row r="41" spans="1:25" ht="17.25" customHeight="1" x14ac:dyDescent="0.2">
      <c r="A41" s="343"/>
      <c r="B41" s="343"/>
      <c r="C41" s="888"/>
      <c r="D41" s="888"/>
      <c r="E41" s="889"/>
      <c r="F41" s="1726"/>
      <c r="G41" s="1726"/>
      <c r="H41" s="1726"/>
      <c r="I41" s="1726"/>
      <c r="J41" s="1726"/>
      <c r="K41" s="357"/>
      <c r="L41" s="100"/>
    </row>
    <row r="42" spans="1:25" ht="17.25" customHeight="1" x14ac:dyDescent="0.2">
      <c r="A42" s="343"/>
      <c r="B42" s="343"/>
      <c r="C42" s="888"/>
      <c r="D42" s="1727" t="s">
        <v>577</v>
      </c>
      <c r="E42" s="1727"/>
      <c r="F42" s="1727"/>
      <c r="G42" s="890"/>
      <c r="H42" s="890"/>
      <c r="I42" s="1726"/>
      <c r="J42" s="1726"/>
      <c r="K42" s="357"/>
      <c r="L42" s="100"/>
      <c r="N42" s="1458"/>
      <c r="O42" s="1458"/>
      <c r="P42" s="1458"/>
      <c r="Q42" s="1458"/>
      <c r="R42" s="1458"/>
      <c r="T42" s="1418"/>
    </row>
    <row r="43" spans="1:25" ht="17.25" customHeight="1" x14ac:dyDescent="0.2">
      <c r="A43" s="343"/>
      <c r="B43" s="343"/>
      <c r="C43" s="888"/>
      <c r="D43" s="1727"/>
      <c r="E43" s="1727"/>
      <c r="F43" s="1727"/>
      <c r="G43" s="890"/>
      <c r="H43" s="890"/>
      <c r="I43" s="1726"/>
      <c r="J43" s="1726"/>
      <c r="K43" s="357"/>
      <c r="L43" s="100"/>
      <c r="N43" s="1458"/>
      <c r="O43" s="1458"/>
      <c r="P43" s="1458"/>
      <c r="Q43" s="1458"/>
      <c r="R43" s="1458"/>
    </row>
    <row r="44" spans="1:25" ht="17.25" customHeight="1" x14ac:dyDescent="0.2">
      <c r="A44" s="343"/>
      <c r="B44" s="343"/>
      <c r="C44" s="888"/>
      <c r="D44" s="1728" t="s">
        <v>578</v>
      </c>
      <c r="E44" s="1728"/>
      <c r="F44" s="1728"/>
      <c r="G44" s="890"/>
      <c r="H44" s="890"/>
      <c r="I44" s="1726"/>
      <c r="J44" s="1726"/>
      <c r="K44" s="357"/>
      <c r="L44" s="100"/>
      <c r="N44" s="1458"/>
      <c r="O44" s="1458"/>
      <c r="P44" s="1458"/>
      <c r="Q44" s="1458"/>
      <c r="R44" s="1458"/>
    </row>
    <row r="45" spans="1:25" ht="17.25" customHeight="1" x14ac:dyDescent="0.2">
      <c r="A45" s="343"/>
      <c r="B45" s="343"/>
      <c r="C45" s="888"/>
      <c r="D45" s="1728"/>
      <c r="E45" s="1728"/>
      <c r="F45" s="1728"/>
      <c r="G45" s="890"/>
      <c r="H45" s="890"/>
      <c r="I45" s="1726"/>
      <c r="J45" s="1726"/>
      <c r="K45" s="357"/>
      <c r="L45" s="100"/>
    </row>
    <row r="46" spans="1:25" ht="17.25" customHeight="1" x14ac:dyDescent="0.2">
      <c r="A46" s="343"/>
      <c r="B46" s="343"/>
      <c r="C46" s="888"/>
      <c r="D46" s="1728"/>
      <c r="E46" s="1728"/>
      <c r="F46" s="1728"/>
      <c r="G46" s="890"/>
      <c r="H46" s="890"/>
      <c r="I46" s="1726"/>
      <c r="J46" s="1726"/>
      <c r="K46" s="357"/>
      <c r="L46" s="100"/>
      <c r="N46" s="1458"/>
      <c r="O46" s="1458"/>
      <c r="P46" s="1458"/>
      <c r="Q46" s="1458"/>
      <c r="R46" s="1458"/>
      <c r="T46" s="1418"/>
    </row>
    <row r="47" spans="1:25" ht="17.25" customHeight="1" x14ac:dyDescent="0.2">
      <c r="A47" s="343"/>
      <c r="B47" s="343"/>
      <c r="C47" s="888"/>
      <c r="D47" s="1728" t="s">
        <v>579</v>
      </c>
      <c r="E47" s="1728"/>
      <c r="F47" s="1728"/>
      <c r="G47" s="890"/>
      <c r="H47" s="890"/>
      <c r="I47" s="1726"/>
      <c r="J47" s="1726"/>
      <c r="K47" s="357"/>
      <c r="L47" s="100"/>
      <c r="N47" s="1458"/>
      <c r="O47" s="1458"/>
      <c r="P47" s="1458"/>
      <c r="Q47" s="1458"/>
      <c r="R47" s="1458"/>
    </row>
    <row r="48" spans="1:25" ht="17.25" customHeight="1" x14ac:dyDescent="0.2">
      <c r="A48" s="343"/>
      <c r="B48" s="343"/>
      <c r="C48" s="888"/>
      <c r="D48" s="1728"/>
      <c r="E48" s="1728"/>
      <c r="F48" s="1728"/>
      <c r="G48" s="890"/>
      <c r="H48" s="890"/>
      <c r="I48" s="1726"/>
      <c r="J48" s="1726"/>
      <c r="K48" s="357"/>
      <c r="L48" s="100"/>
      <c r="N48" s="1458"/>
      <c r="O48" s="1458"/>
      <c r="P48" s="1458"/>
      <c r="Q48" s="1458"/>
      <c r="R48" s="1458"/>
    </row>
    <row r="49" spans="1:25" ht="17.25" customHeight="1" x14ac:dyDescent="0.2">
      <c r="A49" s="343"/>
      <c r="B49" s="343"/>
      <c r="C49" s="888"/>
      <c r="D49" s="1728"/>
      <c r="E49" s="1728"/>
      <c r="F49" s="1728"/>
      <c r="G49" s="890"/>
      <c r="H49" s="890"/>
      <c r="I49" s="1726"/>
      <c r="J49" s="1726"/>
      <c r="K49" s="357"/>
      <c r="L49" s="100"/>
      <c r="N49" s="1458"/>
      <c r="O49" s="1458"/>
      <c r="P49" s="1458"/>
      <c r="Q49" s="1458"/>
      <c r="R49" s="1458"/>
      <c r="T49" s="1459"/>
      <c r="U49" s="1458"/>
      <c r="V49" s="1458"/>
      <c r="W49" s="1458"/>
      <c r="X49" s="1458"/>
    </row>
    <row r="50" spans="1:25" ht="17.25" customHeight="1" x14ac:dyDescent="0.2">
      <c r="A50" s="343"/>
      <c r="B50" s="343"/>
      <c r="C50" s="888"/>
      <c r="D50" s="1728" t="s">
        <v>581</v>
      </c>
      <c r="E50" s="1728"/>
      <c r="F50" s="1728"/>
      <c r="G50" s="890"/>
      <c r="H50" s="890"/>
      <c r="I50" s="1726"/>
      <c r="J50" s="1726"/>
      <c r="K50" s="357"/>
      <c r="L50" s="100"/>
      <c r="N50" s="1458"/>
      <c r="O50" s="1458"/>
      <c r="P50" s="1458"/>
      <c r="Q50" s="1458"/>
      <c r="R50" s="1458"/>
      <c r="T50" s="1458"/>
      <c r="U50" s="1458"/>
      <c r="V50" s="1458"/>
      <c r="W50" s="1458"/>
      <c r="X50" s="1458"/>
    </row>
    <row r="51" spans="1:25" ht="17.25" customHeight="1" x14ac:dyDescent="0.2">
      <c r="A51" s="343"/>
      <c r="B51" s="343"/>
      <c r="C51" s="888"/>
      <c r="D51" s="1728"/>
      <c r="E51" s="1728"/>
      <c r="F51" s="1728"/>
      <c r="G51" s="890"/>
      <c r="H51" s="890"/>
      <c r="I51" s="1726"/>
      <c r="J51" s="1726"/>
      <c r="K51" s="357"/>
      <c r="L51" s="100"/>
      <c r="N51" s="1458"/>
      <c r="O51" s="1458"/>
      <c r="P51" s="1458"/>
      <c r="Q51" s="1458"/>
      <c r="R51" s="1458"/>
      <c r="T51" s="1458"/>
      <c r="U51" s="1458"/>
      <c r="V51" s="1458"/>
      <c r="W51" s="1458"/>
      <c r="X51" s="1458"/>
    </row>
    <row r="52" spans="1:25" ht="17.25" customHeight="1" x14ac:dyDescent="0.2">
      <c r="A52" s="343"/>
      <c r="B52" s="343"/>
      <c r="C52" s="888"/>
      <c r="D52" s="1728"/>
      <c r="E52" s="1728"/>
      <c r="F52" s="1728"/>
      <c r="G52" s="890"/>
      <c r="H52" s="890"/>
      <c r="I52" s="1726"/>
      <c r="J52" s="1726"/>
      <c r="K52" s="357"/>
      <c r="L52" s="100"/>
    </row>
    <row r="53" spans="1:25" s="126" customFormat="1" ht="17.25" customHeight="1" x14ac:dyDescent="0.2">
      <c r="A53" s="392"/>
      <c r="B53" s="343"/>
      <c r="C53" s="888"/>
      <c r="D53" s="1727" t="s">
        <v>580</v>
      </c>
      <c r="E53" s="1727"/>
      <c r="F53" s="1727"/>
      <c r="G53" s="890"/>
      <c r="H53" s="890"/>
      <c r="I53" s="1726"/>
      <c r="J53" s="1726"/>
      <c r="K53" s="358"/>
      <c r="L53" s="125"/>
      <c r="M53" s="1460"/>
      <c r="N53" s="1461"/>
      <c r="O53" s="1461"/>
      <c r="P53" s="1461"/>
      <c r="Q53" s="1461"/>
      <c r="R53" s="1461"/>
      <c r="S53" s="1456"/>
      <c r="T53" s="1456"/>
      <c r="U53" s="1456"/>
      <c r="V53" s="1456"/>
      <c r="W53" s="1456"/>
      <c r="X53" s="1456"/>
      <c r="Y53" s="1456"/>
    </row>
    <row r="54" spans="1:25" ht="17.25" customHeight="1" x14ac:dyDescent="0.2">
      <c r="A54" s="343"/>
      <c r="B54" s="343"/>
      <c r="C54" s="888"/>
      <c r="D54" s="1727"/>
      <c r="E54" s="1727"/>
      <c r="F54" s="1727"/>
      <c r="G54" s="890"/>
      <c r="H54" s="890"/>
      <c r="I54" s="1726"/>
      <c r="J54" s="1726"/>
      <c r="K54" s="357"/>
      <c r="L54" s="100"/>
      <c r="N54" s="1461"/>
      <c r="O54" s="1461"/>
      <c r="P54" s="1461"/>
      <c r="Q54" s="1461"/>
      <c r="R54" s="1461"/>
    </row>
    <row r="55" spans="1:25" ht="17.25" customHeight="1" x14ac:dyDescent="0.2">
      <c r="A55" s="343"/>
      <c r="B55" s="343"/>
      <c r="C55" s="888"/>
      <c r="D55" s="1727"/>
      <c r="E55" s="1727"/>
      <c r="F55" s="1727"/>
      <c r="G55" s="890"/>
      <c r="H55" s="890"/>
      <c r="I55" s="1726"/>
      <c r="J55" s="1726"/>
      <c r="K55" s="357"/>
      <c r="L55" s="100"/>
      <c r="N55" s="1461"/>
      <c r="O55" s="1461"/>
      <c r="P55" s="1461"/>
      <c r="Q55" s="1461"/>
      <c r="R55" s="1461"/>
    </row>
    <row r="56" spans="1:25" ht="5.25" customHeight="1" x14ac:dyDescent="0.2">
      <c r="A56" s="343"/>
      <c r="B56" s="343"/>
      <c r="C56" s="888"/>
      <c r="D56" s="890"/>
      <c r="E56" s="890"/>
      <c r="F56" s="890"/>
      <c r="G56" s="890"/>
      <c r="H56" s="890"/>
      <c r="I56" s="1726"/>
      <c r="J56" s="1726"/>
      <c r="K56" s="357"/>
      <c r="L56" s="100"/>
    </row>
    <row r="57" spans="1:25" ht="18.75" customHeight="1" x14ac:dyDescent="0.2">
      <c r="A57" s="343"/>
      <c r="B57" s="343"/>
      <c r="C57" s="888"/>
      <c r="D57" s="888"/>
      <c r="E57" s="889"/>
      <c r="F57" s="1726"/>
      <c r="G57" s="1726"/>
      <c r="H57" s="1726"/>
      <c r="I57" s="1726"/>
      <c r="J57" s="1726"/>
      <c r="K57" s="357"/>
      <c r="L57" s="100"/>
      <c r="N57" s="1462"/>
    </row>
    <row r="58" spans="1:25" ht="18.75" customHeight="1" x14ac:dyDescent="0.2">
      <c r="A58" s="343"/>
      <c r="B58" s="343"/>
      <c r="C58" s="1729" t="s">
        <v>582</v>
      </c>
      <c r="D58" s="1729"/>
      <c r="E58" s="1729"/>
      <c r="F58" s="1729"/>
      <c r="G58" s="1729"/>
      <c r="H58" s="1729"/>
      <c r="I58" s="1729"/>
      <c r="J58" s="1729"/>
      <c r="K58" s="832"/>
      <c r="L58" s="100"/>
    </row>
    <row r="59" spans="1:25" ht="11.25" customHeight="1" x14ac:dyDescent="0.2">
      <c r="A59" s="343"/>
      <c r="B59" s="343"/>
      <c r="C59" s="1730" t="s">
        <v>584</v>
      </c>
      <c r="D59" s="1731"/>
      <c r="E59" s="1731"/>
      <c r="F59" s="1731"/>
      <c r="G59" s="1731"/>
      <c r="H59" s="1731"/>
      <c r="I59" s="1731"/>
      <c r="J59" s="1731"/>
      <c r="K59" s="1732"/>
      <c r="L59" s="100"/>
    </row>
    <row r="60" spans="1:25" ht="13.5" customHeight="1" x14ac:dyDescent="0.2">
      <c r="A60" s="343"/>
      <c r="B60" s="343"/>
      <c r="C60" s="1733"/>
      <c r="D60" s="1734"/>
      <c r="E60" s="1734"/>
      <c r="F60" s="133"/>
      <c r="G60" s="134"/>
      <c r="H60" s="134"/>
      <c r="I60" s="1735">
        <v>42675</v>
      </c>
      <c r="J60" s="1735"/>
      <c r="K60" s="485">
        <v>21</v>
      </c>
      <c r="L60" s="100"/>
    </row>
    <row r="62" spans="1:25" ht="15" x14ac:dyDescent="0.2">
      <c r="E62" s="1453"/>
    </row>
  </sheetData>
  <mergeCells count="30">
    <mergeCell ref="F57:H57"/>
    <mergeCell ref="I57:J57"/>
    <mergeCell ref="C58:J58"/>
    <mergeCell ref="C59:K59"/>
    <mergeCell ref="C60:E60"/>
    <mergeCell ref="I60:J60"/>
    <mergeCell ref="D53:F55"/>
    <mergeCell ref="I53:J53"/>
    <mergeCell ref="I54:J54"/>
    <mergeCell ref="I55:J55"/>
    <mergeCell ref="I56:J56"/>
    <mergeCell ref="D50:F52"/>
    <mergeCell ref="I50:J50"/>
    <mergeCell ref="I51:J51"/>
    <mergeCell ref="I52:J52"/>
    <mergeCell ref="D47:F49"/>
    <mergeCell ref="I47:J47"/>
    <mergeCell ref="I48:J48"/>
    <mergeCell ref="D44:F46"/>
    <mergeCell ref="I44:J44"/>
    <mergeCell ref="I45:J45"/>
    <mergeCell ref="I46:J46"/>
    <mergeCell ref="I49:J49"/>
    <mergeCell ref="C4:J4"/>
    <mergeCell ref="C7:D7"/>
    <mergeCell ref="F41:H41"/>
    <mergeCell ref="I41:J41"/>
    <mergeCell ref="D42:F43"/>
    <mergeCell ref="I42:J42"/>
    <mergeCell ref="I43:J43"/>
  </mergeCells>
  <conditionalFormatting sqref="F9:F39">
    <cfRule type="top10" dxfId="5" priority="5" bottom="1" rank="1"/>
    <cfRule type="top10" dxfId="4" priority="6" rank="1"/>
  </conditionalFormatting>
  <conditionalFormatting sqref="E9:E38">
    <cfRule type="top10" dxfId="3" priority="3" bottom="1" rank="3"/>
    <cfRule type="top10" dxfId="2" priority="4" rank="2"/>
  </conditionalFormatting>
  <conditionalFormatting sqref="I9:I25">
    <cfRule type="top10" dxfId="1" priority="2" rank="2"/>
  </conditionalFormatting>
  <conditionalFormatting sqref="M9:M39">
    <cfRule type="top10" dxfId="0" priority="1" rank="2"/>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8" enableFormatConditionsCalculation="0">
    <tabColor theme="9"/>
  </sheetPr>
  <dimension ref="A1:O51"/>
  <sheetViews>
    <sheetView showRuler="0" workbookViewId="0"/>
  </sheetViews>
  <sheetFormatPr defaultRowHeight="12.75" x14ac:dyDescent="0.2"/>
  <cols>
    <col min="1" max="1" width="1" customWidth="1"/>
    <col min="2" max="2" width="2.5703125" customWidth="1"/>
    <col min="3" max="3" width="3" customWidth="1"/>
    <col min="4" max="4" width="16.7109375" customWidth="1"/>
    <col min="5" max="5" width="0.5703125" customWidth="1"/>
    <col min="6" max="6" width="13" customWidth="1"/>
    <col min="7" max="7" width="5.140625" customWidth="1"/>
    <col min="8" max="8" width="2.5703125" customWidth="1"/>
    <col min="9" max="9" width="15.28515625" customWidth="1"/>
    <col min="10" max="10" width="5.28515625" customWidth="1"/>
    <col min="11" max="11" width="10.140625" customWidth="1"/>
    <col min="12" max="12" width="20.7109375" customWidth="1"/>
    <col min="13" max="13" width="2.7109375" customWidth="1"/>
    <col min="14" max="14" width="2.42578125" customWidth="1"/>
    <col min="15" max="15" width="1" customWidth="1"/>
  </cols>
  <sheetData>
    <row r="1" spans="1:15" ht="13.5" customHeight="1" x14ac:dyDescent="0.2">
      <c r="A1" s="2"/>
      <c r="B1" s="217"/>
      <c r="C1" s="217"/>
      <c r="D1" s="217"/>
      <c r="E1" s="216"/>
      <c r="F1" s="1487" t="s">
        <v>43</v>
      </c>
      <c r="G1" s="1487"/>
      <c r="H1" s="1487"/>
      <c r="I1" s="4"/>
      <c r="J1" s="4"/>
      <c r="K1" s="4"/>
      <c r="L1" s="4"/>
      <c r="M1" s="4"/>
      <c r="N1" s="4"/>
      <c r="O1" s="4"/>
    </row>
    <row r="2" spans="1:15" ht="13.5" customHeight="1" x14ac:dyDescent="0.2">
      <c r="A2" s="2"/>
      <c r="B2" s="223"/>
      <c r="C2" s="1492"/>
      <c r="D2" s="1492"/>
      <c r="E2" s="1492"/>
      <c r="F2" s="1492"/>
      <c r="G2" s="1492"/>
      <c r="H2" s="4"/>
      <c r="I2" s="4"/>
      <c r="J2" s="4"/>
      <c r="K2" s="4"/>
      <c r="L2" s="4"/>
      <c r="M2" s="4"/>
      <c r="N2" s="4"/>
      <c r="O2" s="4"/>
    </row>
    <row r="3" spans="1:15" x14ac:dyDescent="0.2">
      <c r="A3" s="2"/>
      <c r="B3" s="224"/>
      <c r="C3" s="1492"/>
      <c r="D3" s="1492"/>
      <c r="E3" s="1492"/>
      <c r="F3" s="1492"/>
      <c r="G3" s="1492"/>
      <c r="H3" s="1"/>
      <c r="I3" s="4"/>
      <c r="J3" s="4"/>
      <c r="K3" s="4"/>
      <c r="L3" s="4"/>
      <c r="M3" s="4"/>
      <c r="N3" s="4"/>
      <c r="O3" s="2"/>
    </row>
    <row r="4" spans="1:15" ht="12.75" customHeight="1" x14ac:dyDescent="0.2">
      <c r="A4" s="2"/>
      <c r="B4" s="226"/>
      <c r="C4" s="1485" t="s">
        <v>48</v>
      </c>
      <c r="D4" s="1486"/>
      <c r="E4" s="1486"/>
      <c r="F4" s="1486"/>
      <c r="G4" s="1486"/>
      <c r="H4" s="1486"/>
      <c r="I4" s="4"/>
      <c r="J4" s="4"/>
      <c r="K4" s="4"/>
      <c r="L4" s="4"/>
      <c r="M4" s="17"/>
      <c r="N4" s="4"/>
      <c r="O4" s="2"/>
    </row>
    <row r="5" spans="1:15" s="7" customFormat="1" ht="16.5" customHeight="1" x14ac:dyDescent="0.2">
      <c r="A5" s="6"/>
      <c r="B5" s="225"/>
      <c r="C5" s="1486"/>
      <c r="D5" s="1486"/>
      <c r="E5" s="1486"/>
      <c r="F5" s="1486"/>
      <c r="G5" s="1486"/>
      <c r="H5" s="1486"/>
      <c r="I5" s="4"/>
      <c r="J5" s="4"/>
      <c r="K5" s="4"/>
      <c r="L5" s="4"/>
      <c r="M5" s="17"/>
      <c r="N5" s="4"/>
      <c r="O5" s="6"/>
    </row>
    <row r="6" spans="1:15" ht="11.25" customHeight="1" x14ac:dyDescent="0.2">
      <c r="A6" s="2"/>
      <c r="B6" s="226"/>
      <c r="C6" s="1486"/>
      <c r="D6" s="1486"/>
      <c r="E6" s="1486"/>
      <c r="F6" s="1486"/>
      <c r="G6" s="1486"/>
      <c r="H6" s="1486"/>
      <c r="I6" s="4"/>
      <c r="J6" s="4"/>
      <c r="K6" s="4"/>
      <c r="L6" s="4"/>
      <c r="M6" s="17"/>
      <c r="N6" s="4"/>
      <c r="O6" s="2"/>
    </row>
    <row r="7" spans="1:15" ht="11.25" customHeight="1" x14ac:dyDescent="0.2">
      <c r="A7" s="2"/>
      <c r="B7" s="226"/>
      <c r="C7" s="1486"/>
      <c r="D7" s="1486"/>
      <c r="E7" s="1486"/>
      <c r="F7" s="1486"/>
      <c r="G7" s="1486"/>
      <c r="H7" s="1486"/>
      <c r="I7" s="4"/>
      <c r="J7" s="4"/>
      <c r="K7" s="4"/>
      <c r="L7" s="4"/>
      <c r="M7" s="17"/>
      <c r="N7" s="4"/>
      <c r="O7" s="2"/>
    </row>
    <row r="8" spans="1:15" ht="117" customHeight="1" x14ac:dyDescent="0.2">
      <c r="A8" s="2"/>
      <c r="B8" s="226"/>
      <c r="C8" s="1486"/>
      <c r="D8" s="1486"/>
      <c r="E8" s="1486"/>
      <c r="F8" s="1486"/>
      <c r="G8" s="1486"/>
      <c r="H8" s="1486"/>
      <c r="I8" s="4"/>
      <c r="J8" s="4"/>
      <c r="K8" s="4"/>
      <c r="L8" s="4"/>
      <c r="M8" s="17"/>
      <c r="N8" s="4"/>
      <c r="O8" s="2"/>
    </row>
    <row r="9" spans="1:15" ht="10.5" customHeight="1" x14ac:dyDescent="0.2">
      <c r="A9" s="2"/>
      <c r="B9" s="226"/>
      <c r="C9" s="1486"/>
      <c r="D9" s="1486"/>
      <c r="E9" s="1486"/>
      <c r="F9" s="1486"/>
      <c r="G9" s="1486"/>
      <c r="H9" s="1486"/>
      <c r="I9" s="4"/>
      <c r="J9" s="4"/>
      <c r="K9" s="4"/>
      <c r="L9" s="4"/>
      <c r="M9" s="17"/>
      <c r="N9" s="3"/>
      <c r="O9" s="2"/>
    </row>
    <row r="10" spans="1:15" ht="11.25" customHeight="1" x14ac:dyDescent="0.2">
      <c r="A10" s="2"/>
      <c r="B10" s="226"/>
      <c r="C10" s="1486"/>
      <c r="D10" s="1486"/>
      <c r="E10" s="1486"/>
      <c r="F10" s="1486"/>
      <c r="G10" s="1486"/>
      <c r="H10" s="1486"/>
      <c r="I10" s="4"/>
      <c r="J10" s="4"/>
      <c r="K10" s="4"/>
      <c r="L10" s="4"/>
      <c r="M10" s="17"/>
      <c r="N10" s="3"/>
      <c r="O10" s="2"/>
    </row>
    <row r="11" spans="1:15" ht="3.75" customHeight="1" x14ac:dyDescent="0.2">
      <c r="A11" s="2"/>
      <c r="B11" s="226"/>
      <c r="C11" s="1486"/>
      <c r="D11" s="1486"/>
      <c r="E11" s="1486"/>
      <c r="F11" s="1486"/>
      <c r="G11" s="1486"/>
      <c r="H11" s="1486"/>
      <c r="I11" s="4"/>
      <c r="J11" s="4"/>
      <c r="K11" s="4"/>
      <c r="L11" s="4"/>
      <c r="M11" s="17"/>
      <c r="N11" s="3"/>
      <c r="O11" s="2"/>
    </row>
    <row r="12" spans="1:15" ht="11.25" customHeight="1" x14ac:dyDescent="0.2">
      <c r="A12" s="2"/>
      <c r="B12" s="226"/>
      <c r="C12" s="1486"/>
      <c r="D12" s="1486"/>
      <c r="E12" s="1486"/>
      <c r="F12" s="1486"/>
      <c r="G12" s="1486"/>
      <c r="H12" s="1486"/>
      <c r="I12" s="4"/>
      <c r="J12" s="4"/>
      <c r="K12" s="4"/>
      <c r="L12" s="4"/>
      <c r="M12" s="17"/>
      <c r="N12" s="3"/>
      <c r="O12" s="2"/>
    </row>
    <row r="13" spans="1:15" ht="11.25" customHeight="1" x14ac:dyDescent="0.2">
      <c r="A13" s="2"/>
      <c r="B13" s="226"/>
      <c r="C13" s="1486"/>
      <c r="D13" s="1486"/>
      <c r="E13" s="1486"/>
      <c r="F13" s="1486"/>
      <c r="G13" s="1486"/>
      <c r="H13" s="1486"/>
      <c r="I13" s="4"/>
      <c r="J13" s="4"/>
      <c r="K13" s="4"/>
      <c r="L13" s="4"/>
      <c r="M13" s="17"/>
      <c r="N13" s="3"/>
      <c r="O13" s="2"/>
    </row>
    <row r="14" spans="1:15" ht="15.75" customHeight="1" x14ac:dyDescent="0.2">
      <c r="A14" s="2"/>
      <c r="B14" s="226"/>
      <c r="C14" s="1486"/>
      <c r="D14" s="1486"/>
      <c r="E14" s="1486"/>
      <c r="F14" s="1486"/>
      <c r="G14" s="1486"/>
      <c r="H14" s="1486"/>
      <c r="I14" s="4"/>
      <c r="J14" s="4"/>
      <c r="K14" s="4"/>
      <c r="L14" s="4"/>
      <c r="M14" s="17"/>
      <c r="N14" s="3"/>
      <c r="O14" s="2"/>
    </row>
    <row r="15" spans="1:15" ht="22.5" customHeight="1" x14ac:dyDescent="0.2">
      <c r="A15" s="2"/>
      <c r="B15" s="226"/>
      <c r="C15" s="1486"/>
      <c r="D15" s="1486"/>
      <c r="E15" s="1486"/>
      <c r="F15" s="1486"/>
      <c r="G15" s="1486"/>
      <c r="H15" s="1486"/>
      <c r="I15" s="4"/>
      <c r="J15" s="4"/>
      <c r="K15" s="4"/>
      <c r="L15" s="4"/>
      <c r="M15" s="17"/>
      <c r="N15" s="3"/>
      <c r="O15" s="2"/>
    </row>
    <row r="16" spans="1:15" ht="11.25" customHeight="1" x14ac:dyDescent="0.2">
      <c r="A16" s="2"/>
      <c r="B16" s="226"/>
      <c r="C16" s="1486"/>
      <c r="D16" s="1486"/>
      <c r="E16" s="1486"/>
      <c r="F16" s="1486"/>
      <c r="G16" s="1486"/>
      <c r="H16" s="1486"/>
      <c r="I16" s="4"/>
      <c r="J16" s="4"/>
      <c r="K16" s="4"/>
      <c r="L16" s="4"/>
      <c r="M16" s="17"/>
      <c r="N16" s="3"/>
      <c r="O16" s="2"/>
    </row>
    <row r="17" spans="1:15" ht="11.25" customHeight="1" x14ac:dyDescent="0.2">
      <c r="A17" s="2"/>
      <c r="B17" s="226"/>
      <c r="C17" s="1486"/>
      <c r="D17" s="1486"/>
      <c r="E17" s="1486"/>
      <c r="F17" s="1486"/>
      <c r="G17" s="1486"/>
      <c r="H17" s="1486"/>
      <c r="I17" s="4"/>
      <c r="J17" s="4"/>
      <c r="K17" s="4"/>
      <c r="L17" s="4"/>
      <c r="M17" s="17"/>
      <c r="N17" s="3"/>
      <c r="O17" s="2"/>
    </row>
    <row r="18" spans="1:15" ht="11.25" customHeight="1" x14ac:dyDescent="0.2">
      <c r="A18" s="2"/>
      <c r="B18" s="226"/>
      <c r="C18" s="1486"/>
      <c r="D18" s="1486"/>
      <c r="E18" s="1486"/>
      <c r="F18" s="1486"/>
      <c r="G18" s="1486"/>
      <c r="H18" s="1486"/>
      <c r="I18" s="5"/>
      <c r="J18" s="5"/>
      <c r="K18" s="5"/>
      <c r="L18" s="5"/>
      <c r="M18" s="5"/>
      <c r="N18" s="3"/>
      <c r="O18" s="2"/>
    </row>
    <row r="19" spans="1:15" ht="11.25" customHeight="1" x14ac:dyDescent="0.2">
      <c r="A19" s="2"/>
      <c r="B19" s="226"/>
      <c r="C19" s="1486"/>
      <c r="D19" s="1486"/>
      <c r="E19" s="1486"/>
      <c r="F19" s="1486"/>
      <c r="G19" s="1486"/>
      <c r="H19" s="1486"/>
      <c r="I19" s="18"/>
      <c r="J19" s="18"/>
      <c r="K19" s="18"/>
      <c r="L19" s="18"/>
      <c r="M19" s="18"/>
      <c r="N19" s="3"/>
      <c r="O19" s="2"/>
    </row>
    <row r="20" spans="1:15" ht="11.25" customHeight="1" x14ac:dyDescent="0.2">
      <c r="A20" s="2"/>
      <c r="B20" s="226"/>
      <c r="C20" s="1486"/>
      <c r="D20" s="1486"/>
      <c r="E20" s="1486"/>
      <c r="F20" s="1486"/>
      <c r="G20" s="1486"/>
      <c r="H20" s="1486"/>
      <c r="I20" s="11"/>
      <c r="J20" s="11"/>
      <c r="K20" s="11"/>
      <c r="L20" s="11"/>
      <c r="M20" s="11"/>
      <c r="N20" s="3"/>
      <c r="O20" s="2"/>
    </row>
    <row r="21" spans="1:15" ht="11.25" customHeight="1" x14ac:dyDescent="0.2">
      <c r="A21" s="2"/>
      <c r="B21" s="226"/>
      <c r="C21" s="1486"/>
      <c r="D21" s="1486"/>
      <c r="E21" s="1486"/>
      <c r="F21" s="1486"/>
      <c r="G21" s="1486"/>
      <c r="H21" s="1486"/>
      <c r="I21" s="11"/>
      <c r="J21" s="11"/>
      <c r="K21" s="11"/>
      <c r="L21" s="11"/>
      <c r="M21" s="11"/>
      <c r="N21" s="3"/>
      <c r="O21" s="2"/>
    </row>
    <row r="22" spans="1:15" ht="12" customHeight="1" x14ac:dyDescent="0.2">
      <c r="A22" s="2"/>
      <c r="B22" s="226"/>
      <c r="C22" s="23"/>
      <c r="D22" s="23"/>
      <c r="E22" s="23"/>
      <c r="F22" s="23"/>
      <c r="G22" s="23"/>
      <c r="H22" s="23"/>
      <c r="I22" s="13"/>
      <c r="J22" s="13"/>
      <c r="K22" s="13"/>
      <c r="L22" s="13"/>
      <c r="M22" s="13"/>
      <c r="N22" s="3"/>
      <c r="O22" s="2"/>
    </row>
    <row r="23" spans="1:15" ht="27.75" customHeight="1" x14ac:dyDescent="0.2">
      <c r="A23" s="2"/>
      <c r="B23" s="226"/>
      <c r="C23" s="23"/>
      <c r="D23" s="23"/>
      <c r="E23" s="23"/>
      <c r="F23" s="23"/>
      <c r="G23" s="23"/>
      <c r="H23" s="23"/>
      <c r="I23" s="11"/>
      <c r="J23" s="11"/>
      <c r="K23" s="11"/>
      <c r="L23" s="11"/>
      <c r="M23" s="11"/>
      <c r="N23" s="3"/>
      <c r="O23" s="2"/>
    </row>
    <row r="24" spans="1:15" ht="18" customHeight="1" x14ac:dyDescent="0.2">
      <c r="A24" s="2"/>
      <c r="B24" s="226"/>
      <c r="C24" s="9"/>
      <c r="D24" s="13"/>
      <c r="E24" s="15"/>
      <c r="F24" s="13"/>
      <c r="G24" s="10"/>
      <c r="H24" s="13"/>
      <c r="I24" s="13"/>
      <c r="J24" s="13"/>
      <c r="K24" s="13"/>
      <c r="L24" s="13"/>
      <c r="M24" s="13"/>
      <c r="N24" s="3"/>
      <c r="O24" s="2"/>
    </row>
    <row r="25" spans="1:15" ht="18" customHeight="1" x14ac:dyDescent="0.2">
      <c r="A25" s="2"/>
      <c r="B25" s="226"/>
      <c r="C25" s="12"/>
      <c r="D25" s="13"/>
      <c r="E25" s="8"/>
      <c r="F25" s="11"/>
      <c r="G25" s="10"/>
      <c r="H25" s="11"/>
      <c r="I25" s="11"/>
      <c r="J25" s="11"/>
      <c r="K25" s="11"/>
      <c r="L25" s="11"/>
      <c r="M25" s="11"/>
      <c r="N25" s="3"/>
      <c r="O25" s="2"/>
    </row>
    <row r="26" spans="1:15" x14ac:dyDescent="0.2">
      <c r="A26" s="2"/>
      <c r="B26" s="226"/>
      <c r="C26" s="12"/>
      <c r="D26" s="13"/>
      <c r="E26" s="8"/>
      <c r="F26" s="11"/>
      <c r="G26" s="10"/>
      <c r="H26" s="11"/>
      <c r="I26" s="11"/>
      <c r="J26" s="11"/>
      <c r="K26" s="11"/>
      <c r="L26" s="11"/>
      <c r="M26" s="11"/>
      <c r="N26" s="3"/>
      <c r="O26" s="2"/>
    </row>
    <row r="27" spans="1:15" ht="13.5" customHeight="1" x14ac:dyDescent="0.2">
      <c r="A27" s="2"/>
      <c r="B27" s="226"/>
      <c r="C27" s="12"/>
      <c r="D27" s="13"/>
      <c r="E27" s="8"/>
      <c r="F27" s="11"/>
      <c r="G27" s="10"/>
      <c r="H27" s="310"/>
      <c r="I27" s="311" t="s">
        <v>42</v>
      </c>
      <c r="J27" s="312"/>
      <c r="K27" s="312"/>
      <c r="L27" s="313"/>
      <c r="M27" s="313"/>
      <c r="N27" s="3"/>
      <c r="O27" s="2"/>
    </row>
    <row r="28" spans="1:15" ht="10.5" customHeight="1" x14ac:dyDescent="0.2">
      <c r="A28" s="2"/>
      <c r="B28" s="226"/>
      <c r="C28" s="9"/>
      <c r="D28" s="13"/>
      <c r="E28" s="15"/>
      <c r="F28" s="13"/>
      <c r="G28" s="10"/>
      <c r="H28" s="13"/>
      <c r="I28" s="314"/>
      <c r="J28" s="314"/>
      <c r="K28" s="314"/>
      <c r="L28" s="314"/>
      <c r="M28" s="484"/>
      <c r="N28" s="315"/>
      <c r="O28" s="2"/>
    </row>
    <row r="29" spans="1:15" ht="16.5" customHeight="1" x14ac:dyDescent="0.2">
      <c r="A29" s="2"/>
      <c r="B29" s="226"/>
      <c r="C29" s="9"/>
      <c r="D29" s="13"/>
      <c r="E29" s="15"/>
      <c r="F29" s="13"/>
      <c r="G29" s="10"/>
      <c r="H29" s="13"/>
      <c r="I29" s="13" t="s">
        <v>428</v>
      </c>
      <c r="J29" s="13"/>
      <c r="K29" s="13"/>
      <c r="L29" s="13"/>
      <c r="M29" s="484"/>
      <c r="N29" s="316"/>
      <c r="O29" s="2"/>
    </row>
    <row r="30" spans="1:15" ht="10.5" customHeight="1" x14ac:dyDescent="0.2">
      <c r="A30" s="2"/>
      <c r="B30" s="226"/>
      <c r="C30" s="9"/>
      <c r="D30" s="13"/>
      <c r="E30" s="15"/>
      <c r="F30" s="13"/>
      <c r="G30" s="10"/>
      <c r="H30" s="13"/>
      <c r="I30" s="13"/>
      <c r="J30" s="13"/>
      <c r="K30" s="13"/>
      <c r="L30" s="13"/>
      <c r="M30" s="484"/>
      <c r="N30" s="316"/>
      <c r="O30" s="2"/>
    </row>
    <row r="31" spans="1:15" ht="16.5" customHeight="1" x14ac:dyDescent="0.2">
      <c r="A31" s="2"/>
      <c r="B31" s="226"/>
      <c r="C31" s="12"/>
      <c r="D31" s="13"/>
      <c r="E31" s="8"/>
      <c r="F31" s="11"/>
      <c r="G31" s="10"/>
      <c r="H31" s="11"/>
      <c r="I31" s="1480" t="s">
        <v>46</v>
      </c>
      <c r="J31" s="1480"/>
      <c r="K31" s="1490">
        <f>+capa!H27</f>
        <v>42675</v>
      </c>
      <c r="L31" s="1491"/>
      <c r="M31" s="484"/>
      <c r="N31" s="317"/>
      <c r="O31" s="2"/>
    </row>
    <row r="32" spans="1:15" ht="10.5" customHeight="1" x14ac:dyDescent="0.2">
      <c r="A32" s="2"/>
      <c r="B32" s="226"/>
      <c r="C32" s="12"/>
      <c r="D32" s="13"/>
      <c r="E32" s="8"/>
      <c r="F32" s="11"/>
      <c r="G32" s="10"/>
      <c r="H32" s="11"/>
      <c r="I32" s="212"/>
      <c r="J32" s="212"/>
      <c r="K32" s="211"/>
      <c r="L32" s="211"/>
      <c r="M32" s="484"/>
      <c r="N32" s="317"/>
      <c r="O32" s="2"/>
    </row>
    <row r="33" spans="1:15" ht="16.5" customHeight="1" x14ac:dyDescent="0.2">
      <c r="A33" s="2"/>
      <c r="B33" s="226"/>
      <c r="C33" s="9"/>
      <c r="D33" s="13"/>
      <c r="E33" s="15"/>
      <c r="F33" s="13"/>
      <c r="G33" s="10"/>
      <c r="H33" s="13"/>
      <c r="I33" s="1488" t="s">
        <v>419</v>
      </c>
      <c r="J33" s="1489"/>
      <c r="K33" s="1489"/>
      <c r="L33" s="1489"/>
      <c r="M33" s="484"/>
      <c r="N33" s="316"/>
      <c r="O33" s="2"/>
    </row>
    <row r="34" spans="1:15" s="96" customFormat="1" ht="14.25" customHeight="1" x14ac:dyDescent="0.2">
      <c r="A34" s="2"/>
      <c r="B34" s="226"/>
      <c r="C34" s="9"/>
      <c r="D34" s="13"/>
      <c r="E34" s="15"/>
      <c r="F34" s="13"/>
      <c r="G34" s="1027"/>
      <c r="H34" s="13"/>
      <c r="I34" s="183"/>
      <c r="J34" s="1026"/>
      <c r="K34" s="1026"/>
      <c r="L34" s="1026"/>
      <c r="M34" s="484"/>
      <c r="N34" s="316"/>
      <c r="O34" s="2"/>
    </row>
    <row r="35" spans="1:15" s="96" customFormat="1" ht="20.25" customHeight="1" x14ac:dyDescent="0.2">
      <c r="A35" s="2"/>
      <c r="B35" s="226"/>
      <c r="C35" s="176"/>
      <c r="D35" s="13"/>
      <c r="E35" s="1028"/>
      <c r="F35" s="11"/>
      <c r="G35" s="1027"/>
      <c r="H35" s="11"/>
      <c r="I35" s="1483" t="s">
        <v>421</v>
      </c>
      <c r="J35" s="1483"/>
      <c r="K35" s="1483"/>
      <c r="L35" s="1483"/>
      <c r="M35" s="484"/>
      <c r="N35" s="317"/>
      <c r="O35" s="2"/>
    </row>
    <row r="36" spans="1:15" s="96" customFormat="1" ht="12.75" customHeight="1" x14ac:dyDescent="0.2">
      <c r="A36" s="2"/>
      <c r="B36" s="226"/>
      <c r="C36" s="176"/>
      <c r="D36" s="13"/>
      <c r="E36" s="1028"/>
      <c r="F36" s="11"/>
      <c r="G36" s="1027"/>
      <c r="H36" s="11"/>
      <c r="I36" s="1023" t="s">
        <v>420</v>
      </c>
      <c r="J36" s="1023"/>
      <c r="K36" s="1023"/>
      <c r="L36" s="1023"/>
      <c r="M36" s="484"/>
      <c r="N36" s="317"/>
      <c r="O36" s="2"/>
    </row>
    <row r="37" spans="1:15" s="96" customFormat="1" ht="12.75" customHeight="1" x14ac:dyDescent="0.2">
      <c r="A37" s="2"/>
      <c r="B37" s="226"/>
      <c r="C37" s="176"/>
      <c r="D37" s="13"/>
      <c r="E37" s="1028"/>
      <c r="F37" s="11"/>
      <c r="G37" s="1027"/>
      <c r="H37" s="11"/>
      <c r="I37" s="1484" t="s">
        <v>424</v>
      </c>
      <c r="J37" s="1484"/>
      <c r="K37" s="1484"/>
      <c r="L37" s="1484"/>
      <c r="M37" s="484"/>
      <c r="N37" s="317"/>
      <c r="O37" s="2"/>
    </row>
    <row r="38" spans="1:15" s="96" customFormat="1" ht="20.25" customHeight="1" x14ac:dyDescent="0.2">
      <c r="A38" s="2"/>
      <c r="B38" s="226"/>
      <c r="C38" s="9"/>
      <c r="D38" s="13"/>
      <c r="E38" s="15"/>
      <c r="F38" s="13"/>
      <c r="G38" s="372"/>
      <c r="H38" s="13"/>
      <c r="I38" s="1481" t="s">
        <v>491</v>
      </c>
      <c r="J38" s="1481"/>
      <c r="K38" s="1481"/>
      <c r="L38" s="1023"/>
      <c r="M38" s="484"/>
      <c r="N38" s="316"/>
      <c r="O38" s="2"/>
    </row>
    <row r="39" spans="1:15" ht="19.5" customHeight="1" x14ac:dyDescent="0.2">
      <c r="A39" s="2"/>
      <c r="B39" s="226"/>
      <c r="C39" s="12"/>
      <c r="D39" s="13"/>
      <c r="E39" s="8"/>
      <c r="F39" s="11"/>
      <c r="G39" s="10"/>
      <c r="H39" s="11"/>
      <c r="I39" s="1481" t="s">
        <v>448</v>
      </c>
      <c r="J39" s="1481"/>
      <c r="K39" s="1481"/>
      <c r="L39" s="1481"/>
      <c r="M39" s="484"/>
      <c r="N39" s="317"/>
      <c r="O39" s="2"/>
    </row>
    <row r="40" spans="1:15" ht="14.25" customHeight="1" x14ac:dyDescent="0.2">
      <c r="A40" s="2"/>
      <c r="B40" s="226"/>
      <c r="C40" s="12"/>
      <c r="D40" s="13"/>
      <c r="E40" s="8"/>
      <c r="F40" s="11"/>
      <c r="G40" s="10"/>
      <c r="H40" s="11"/>
      <c r="I40" s="1023"/>
      <c r="J40" s="1023"/>
      <c r="K40" s="1023"/>
      <c r="L40" s="1023"/>
      <c r="M40" s="484"/>
      <c r="N40" s="317"/>
      <c r="O40" s="2"/>
    </row>
    <row r="41" spans="1:15" ht="12.75" customHeight="1" x14ac:dyDescent="0.2">
      <c r="A41" s="2"/>
      <c r="B41" s="226"/>
      <c r="C41" s="12"/>
      <c r="D41" s="13"/>
      <c r="E41" s="8"/>
      <c r="F41" s="11"/>
      <c r="G41" s="10"/>
      <c r="H41" s="11"/>
      <c r="I41" s="1482" t="s">
        <v>51</v>
      </c>
      <c r="J41" s="1482"/>
      <c r="K41" s="1482"/>
      <c r="L41" s="1482"/>
      <c r="M41" s="484"/>
      <c r="N41" s="317"/>
      <c r="O41" s="2"/>
    </row>
    <row r="42" spans="1:15" ht="14.25" customHeight="1" x14ac:dyDescent="0.2">
      <c r="A42" s="2"/>
      <c r="B42" s="226"/>
      <c r="C42" s="9"/>
      <c r="D42" s="13"/>
      <c r="E42" s="15"/>
      <c r="F42" s="13"/>
      <c r="G42" s="10"/>
      <c r="H42" s="13"/>
      <c r="I42" s="1024"/>
      <c r="J42" s="1024"/>
      <c r="K42" s="1024"/>
      <c r="L42" s="1024"/>
      <c r="M42" s="484"/>
      <c r="N42" s="316"/>
      <c r="O42" s="2"/>
    </row>
    <row r="43" spans="1:15" ht="15" customHeight="1" x14ac:dyDescent="0.2">
      <c r="A43" s="2"/>
      <c r="B43" s="226"/>
      <c r="C43" s="12"/>
      <c r="D43" s="13"/>
      <c r="E43" s="8"/>
      <c r="F43" s="11"/>
      <c r="G43" s="10"/>
      <c r="H43" s="11"/>
      <c r="I43" s="1022" t="s">
        <v>23</v>
      </c>
      <c r="J43" s="1022"/>
      <c r="K43" s="1022"/>
      <c r="L43" s="1022"/>
      <c r="M43" s="484"/>
      <c r="N43" s="317"/>
      <c r="O43" s="2"/>
    </row>
    <row r="44" spans="1:15" ht="14.25" customHeight="1" x14ac:dyDescent="0.2">
      <c r="A44" s="2"/>
      <c r="B44" s="226"/>
      <c r="C44" s="12"/>
      <c r="D44" s="13"/>
      <c r="E44" s="8"/>
      <c r="F44" s="11"/>
      <c r="G44" s="10"/>
      <c r="H44" s="11"/>
      <c r="I44" s="210"/>
      <c r="J44" s="210"/>
      <c r="K44" s="210"/>
      <c r="L44" s="210"/>
      <c r="M44" s="484"/>
      <c r="N44" s="317"/>
      <c r="O44" s="2"/>
    </row>
    <row r="45" spans="1:15" ht="16.5" customHeight="1" x14ac:dyDescent="0.2">
      <c r="A45" s="2"/>
      <c r="B45" s="226"/>
      <c r="C45" s="12"/>
      <c r="D45" s="13"/>
      <c r="E45" s="8"/>
      <c r="F45" s="11"/>
      <c r="G45" s="10"/>
      <c r="H45" s="11"/>
      <c r="I45" s="1480" t="s">
        <v>19</v>
      </c>
      <c r="J45" s="1480"/>
      <c r="K45" s="1480"/>
      <c r="L45" s="1480"/>
      <c r="M45" s="484"/>
      <c r="N45" s="317"/>
      <c r="O45" s="2"/>
    </row>
    <row r="46" spans="1:15" ht="14.25" customHeight="1" x14ac:dyDescent="0.2">
      <c r="A46" s="2"/>
      <c r="B46" s="226"/>
      <c r="C46" s="9"/>
      <c r="D46" s="13"/>
      <c r="E46" s="15"/>
      <c r="F46" s="13"/>
      <c r="G46" s="10"/>
      <c r="H46" s="13"/>
      <c r="I46" s="212"/>
      <c r="J46" s="212"/>
      <c r="K46" s="212"/>
      <c r="L46" s="212"/>
      <c r="M46" s="484"/>
      <c r="N46" s="316"/>
      <c r="O46" s="2"/>
    </row>
    <row r="47" spans="1:15" ht="16.5" customHeight="1" x14ac:dyDescent="0.2">
      <c r="A47" s="2"/>
      <c r="B47" s="226"/>
      <c r="C47" s="12"/>
      <c r="D47" s="13"/>
      <c r="E47" s="8"/>
      <c r="F47" s="572"/>
      <c r="G47" s="927"/>
      <c r="H47" s="572"/>
      <c r="I47" s="1479" t="s">
        <v>10</v>
      </c>
      <c r="J47" s="1479"/>
      <c r="K47" s="1479"/>
      <c r="L47" s="1479"/>
      <c r="M47" s="484"/>
      <c r="N47" s="317"/>
      <c r="O47" s="2"/>
    </row>
    <row r="48" spans="1:15" ht="12.75" customHeight="1" x14ac:dyDescent="0.2">
      <c r="A48" s="2"/>
      <c r="B48" s="226"/>
      <c r="C48" s="9"/>
      <c r="D48" s="13"/>
      <c r="E48" s="15"/>
      <c r="F48" s="1025"/>
      <c r="G48" s="927"/>
      <c r="H48" s="1025"/>
      <c r="I48" s="484"/>
      <c r="J48" s="484"/>
      <c r="K48" s="484"/>
      <c r="L48" s="484"/>
      <c r="M48" s="484"/>
      <c r="N48" s="316"/>
      <c r="O48" s="2"/>
    </row>
    <row r="49" spans="1:15" ht="30.75" customHeight="1" x14ac:dyDescent="0.2">
      <c r="A49" s="2"/>
      <c r="B49" s="226"/>
      <c r="C49" s="9"/>
      <c r="D49" s="13"/>
      <c r="E49" s="15"/>
      <c r="F49" s="1025"/>
      <c r="G49" s="927"/>
      <c r="H49" s="1025"/>
      <c r="I49" s="484"/>
      <c r="J49" s="484"/>
      <c r="K49" s="484"/>
      <c r="L49" s="484"/>
      <c r="M49" s="484"/>
      <c r="N49" s="316"/>
      <c r="O49" s="2"/>
    </row>
    <row r="50" spans="1:15" ht="20.25" customHeight="1" x14ac:dyDescent="0.2">
      <c r="A50" s="2"/>
      <c r="B50" s="226"/>
      <c r="C50" s="811"/>
      <c r="D50" s="13"/>
      <c r="E50" s="8"/>
      <c r="F50" s="572"/>
      <c r="G50" s="927"/>
      <c r="H50" s="572"/>
      <c r="I50" s="484"/>
      <c r="J50" s="484"/>
      <c r="K50" s="484"/>
      <c r="L50" s="484"/>
      <c r="M50" s="484"/>
      <c r="N50" s="317"/>
      <c r="O50" s="2"/>
    </row>
    <row r="51" spans="1:15" x14ac:dyDescent="0.2">
      <c r="A51" s="2"/>
      <c r="B51" s="368">
        <v>2</v>
      </c>
      <c r="C51" s="1478">
        <v>42675</v>
      </c>
      <c r="D51" s="1478"/>
      <c r="E51" s="1478"/>
      <c r="F51" s="1478"/>
      <c r="G51" s="1478"/>
      <c r="H51" s="1478"/>
      <c r="I51" s="4"/>
      <c r="J51" s="4"/>
      <c r="K51" s="4"/>
      <c r="L51" s="4"/>
      <c r="M51" s="4"/>
      <c r="O51" s="2"/>
    </row>
  </sheetData>
  <customSheetViews>
    <customSheetView guid="{87E9DA1B-1CEB-458D-87A5-C4E38BAE485A}" showPageBreaks="1" printArea="1" showRuler="0">
      <selection activeCell="EW151" sqref="EW151:FA155"/>
      <pageMargins left="0.15748031496062992" right="0.15748031496062992" top="0.19685039370078741" bottom="0.19685039370078741" header="0" footer="0"/>
      <printOptions horizontalCentered="1"/>
      <pageSetup paperSize="9" orientation="portrait" r:id="rId1"/>
      <headerFooter alignWithMargins="0"/>
    </customSheetView>
    <customSheetView guid="{5859C3A0-D6FB-40D9-B6C2-346CB5A63A0A}" showRuler="0">
      <selection activeCell="EW151" sqref="EW151:FA155"/>
      <pageMargins left="0.15748031496062992" right="0.15748031496062992" top="0.19685039370078741" bottom="0.19685039370078741" header="0" footer="0"/>
      <printOptions horizontalCentered="1"/>
      <pageSetup paperSize="9" orientation="portrait" r:id="rId2"/>
      <headerFooter alignWithMargins="0"/>
    </customSheetView>
    <customSheetView guid="{D8E90C30-C61D-40A7-989F-8651AA8E91E2}" showPageBreaks="1" printArea="1" showRuler="0" topLeftCell="A28">
      <selection activeCell="M6" sqref="M6"/>
      <pageMargins left="0.15748031496062992" right="0.15748031496062992" top="0.19685039370078741" bottom="0.19685039370078741" header="0" footer="0"/>
      <printOptions horizontalCentered="1"/>
      <pageSetup paperSize="9" orientation="portrait" r:id="rId3"/>
      <headerFooter alignWithMargins="0"/>
    </customSheetView>
  </customSheetViews>
  <mergeCells count="16">
    <mergeCell ref="C4:H21"/>
    <mergeCell ref="F1:H1"/>
    <mergeCell ref="I33:L33"/>
    <mergeCell ref="K31:L31"/>
    <mergeCell ref="C2:G2"/>
    <mergeCell ref="C3:G3"/>
    <mergeCell ref="C51:E51"/>
    <mergeCell ref="F51:H51"/>
    <mergeCell ref="I47:L47"/>
    <mergeCell ref="I45:L45"/>
    <mergeCell ref="I31:J31"/>
    <mergeCell ref="I38:K38"/>
    <mergeCell ref="I39:L39"/>
    <mergeCell ref="I41:L41"/>
    <mergeCell ref="I35:L35"/>
    <mergeCell ref="I37:L37"/>
  </mergeCells>
  <phoneticPr fontId="6" type="noConversion"/>
  <printOptions horizontalCentered="1"/>
  <pageMargins left="0.15748031496062992" right="0.15748031496062992" top="0.19685039370078741" bottom="0.19685039370078741" header="0" footer="0"/>
  <pageSetup paperSize="9" orientation="portrait" r:id="rId4"/>
  <headerFooter alignWithMargins="0"/>
  <drawing r:id="rId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2" enableFormatConditionsCalculation="0">
    <tabColor indexed="55"/>
  </sheetPr>
  <dimension ref="A1:AG71"/>
  <sheetViews>
    <sheetView workbookViewId="0"/>
  </sheetViews>
  <sheetFormatPr defaultRowHeight="12.75" x14ac:dyDescent="0.2"/>
  <cols>
    <col min="1" max="1" width="1" customWidth="1"/>
    <col min="2" max="2" width="2.5703125" customWidth="1"/>
    <col min="3" max="3" width="3" customWidth="1"/>
    <col min="4" max="4" width="9.85546875" customWidth="1"/>
    <col min="5" max="5" width="0.5703125" customWidth="1"/>
    <col min="6" max="6" width="5.85546875" customWidth="1"/>
    <col min="7" max="7" width="0.5703125" customWidth="1"/>
    <col min="8" max="8" width="5.85546875" customWidth="1"/>
    <col min="9" max="9" width="0.5703125" customWidth="1"/>
    <col min="10" max="10" width="5.7109375" customWidth="1"/>
    <col min="11" max="11" width="0.5703125" customWidth="1"/>
    <col min="12" max="12" width="5.5703125" customWidth="1"/>
    <col min="13" max="13" width="0.42578125" customWidth="1"/>
    <col min="14" max="14" width="5.7109375" customWidth="1"/>
    <col min="15" max="15" width="0.5703125" customWidth="1"/>
    <col min="16" max="16" width="5.7109375" customWidth="1"/>
    <col min="17" max="17" width="0.5703125" customWidth="1"/>
    <col min="18" max="18" width="5.7109375" customWidth="1"/>
    <col min="19" max="19" width="0.5703125" customWidth="1"/>
    <col min="20" max="20" width="5.7109375" customWidth="1"/>
    <col min="21" max="21" width="0.5703125" customWidth="1"/>
    <col min="22" max="22" width="5.7109375" style="53" customWidth="1"/>
    <col min="23" max="23" width="0.5703125" customWidth="1"/>
    <col min="24" max="24" width="5.7109375" customWidth="1"/>
    <col min="25" max="25" width="0.5703125" customWidth="1"/>
    <col min="26" max="26" width="5.7109375" customWidth="1"/>
    <col min="27" max="27" width="0.5703125" customWidth="1"/>
    <col min="28" max="28" width="5.7109375" customWidth="1"/>
    <col min="29" max="29" width="0.5703125" customWidth="1"/>
    <col min="30" max="30" width="5.7109375" customWidth="1"/>
    <col min="31" max="31" width="0.5703125" customWidth="1"/>
    <col min="32" max="32" width="2.5703125" customWidth="1"/>
    <col min="33" max="33" width="1" customWidth="1"/>
  </cols>
  <sheetData>
    <row r="1" spans="1:33" ht="13.5" customHeight="1" x14ac:dyDescent="0.2">
      <c r="A1" s="2"/>
      <c r="B1" s="216"/>
      <c r="C1" s="216"/>
      <c r="D1" s="216"/>
      <c r="E1" s="216"/>
      <c r="F1" s="216"/>
      <c r="G1" s="217"/>
      <c r="H1" s="217"/>
      <c r="I1" s="217"/>
      <c r="J1" s="217"/>
      <c r="K1" s="217"/>
      <c r="L1" s="217"/>
      <c r="M1" s="217"/>
      <c r="N1" s="217"/>
      <c r="O1" s="217"/>
      <c r="P1" s="217"/>
      <c r="Q1" s="217"/>
      <c r="R1" s="217"/>
      <c r="S1" s="217"/>
      <c r="T1" s="217"/>
      <c r="U1" s="217"/>
      <c r="V1" s="217"/>
      <c r="W1" s="217"/>
      <c r="X1" s="1570" t="s">
        <v>319</v>
      </c>
      <c r="Y1" s="1570"/>
      <c r="Z1" s="1570"/>
      <c r="AA1" s="1570"/>
      <c r="AB1" s="1570"/>
      <c r="AC1" s="1570"/>
      <c r="AD1" s="1570"/>
      <c r="AE1" s="1570"/>
      <c r="AF1" s="1570"/>
      <c r="AG1" s="2"/>
    </row>
    <row r="2" spans="1:33" ht="6" customHeight="1" x14ac:dyDescent="0.2">
      <c r="A2" s="218"/>
      <c r="B2" s="1573"/>
      <c r="C2" s="1573"/>
      <c r="D2" s="1573"/>
      <c r="E2" s="16"/>
      <c r="F2" s="16"/>
      <c r="G2" s="16"/>
      <c r="H2" s="16"/>
      <c r="I2" s="16"/>
      <c r="J2" s="215"/>
      <c r="K2" s="215"/>
      <c r="L2" s="215"/>
      <c r="M2" s="215"/>
      <c r="N2" s="215"/>
      <c r="O2" s="215"/>
      <c r="P2" s="215"/>
      <c r="Q2" s="215"/>
      <c r="R2" s="215"/>
      <c r="S2" s="215"/>
      <c r="T2" s="215"/>
      <c r="U2" s="215"/>
      <c r="V2" s="215"/>
      <c r="W2" s="215"/>
      <c r="X2" s="215"/>
      <c r="Y2" s="215"/>
      <c r="Z2" s="4"/>
      <c r="AA2" s="4"/>
      <c r="AB2" s="4"/>
      <c r="AC2" s="4"/>
      <c r="AD2" s="4"/>
      <c r="AE2" s="4"/>
      <c r="AF2" s="4"/>
      <c r="AG2" s="2"/>
    </row>
    <row r="3" spans="1:33" ht="12" customHeight="1" x14ac:dyDescent="0.2">
      <c r="A3" s="218"/>
      <c r="B3" s="4"/>
      <c r="C3" s="4"/>
      <c r="D3" s="4"/>
      <c r="E3" s="4"/>
      <c r="F3" s="4"/>
      <c r="G3" s="4"/>
      <c r="H3" s="4"/>
      <c r="I3" s="4"/>
      <c r="J3" s="4"/>
      <c r="K3" s="4"/>
      <c r="L3" s="4"/>
      <c r="M3" s="4"/>
      <c r="N3" s="4"/>
      <c r="O3" s="4"/>
      <c r="P3" s="4"/>
      <c r="Q3" s="4"/>
      <c r="R3" s="4"/>
      <c r="S3" s="4"/>
      <c r="T3" s="4"/>
      <c r="U3" s="4"/>
      <c r="V3" s="4"/>
      <c r="W3" s="4"/>
      <c r="X3" s="4"/>
      <c r="Y3" s="4"/>
      <c r="Z3" s="4"/>
      <c r="AA3" s="4"/>
      <c r="AB3" s="17"/>
      <c r="AC3" s="4"/>
      <c r="AD3" s="17"/>
      <c r="AE3" s="4"/>
      <c r="AF3" s="4"/>
      <c r="AG3" s="2"/>
    </row>
    <row r="4" spans="1:33" s="7" customFormat="1" ht="13.5" customHeight="1" x14ac:dyDescent="0.2">
      <c r="A4" s="219"/>
      <c r="B4" s="14"/>
      <c r="C4" s="77"/>
      <c r="D4" s="71"/>
      <c r="E4" s="71"/>
      <c r="F4" s="71"/>
      <c r="G4" s="71"/>
      <c r="H4" s="71"/>
      <c r="I4" s="71"/>
      <c r="J4" s="71"/>
      <c r="K4" s="71"/>
      <c r="L4" s="71"/>
      <c r="M4" s="71"/>
      <c r="N4" s="71"/>
      <c r="O4" s="71"/>
      <c r="P4" s="71"/>
      <c r="Q4" s="71"/>
      <c r="R4" s="78"/>
      <c r="S4" s="78"/>
      <c r="T4" s="78"/>
      <c r="U4" s="78"/>
      <c r="V4" s="78"/>
      <c r="W4" s="78"/>
      <c r="X4" s="78"/>
      <c r="Y4" s="78"/>
      <c r="Z4" s="78"/>
      <c r="AA4" s="78"/>
      <c r="AB4" s="78"/>
      <c r="AC4" s="78"/>
      <c r="AD4" s="78"/>
      <c r="AE4" s="78"/>
      <c r="AF4" s="4"/>
      <c r="AG4" s="6"/>
    </row>
    <row r="5" spans="1:33" ht="3.75" customHeight="1" x14ac:dyDescent="0.2">
      <c r="A5" s="218"/>
      <c r="B5" s="4"/>
      <c r="C5" s="8"/>
      <c r="D5" s="8"/>
      <c r="E5" s="8"/>
      <c r="F5" s="1741"/>
      <c r="G5" s="1741"/>
      <c r="H5" s="1741"/>
      <c r="I5" s="1741"/>
      <c r="J5" s="1741"/>
      <c r="K5" s="1741"/>
      <c r="L5" s="1741"/>
      <c r="M5" s="8"/>
      <c r="N5" s="8"/>
      <c r="O5" s="8"/>
      <c r="P5" s="8"/>
      <c r="Q5" s="8"/>
      <c r="R5" s="3"/>
      <c r="S5" s="3"/>
      <c r="T5" s="3"/>
      <c r="U5" s="61"/>
      <c r="V5" s="3"/>
      <c r="W5" s="3"/>
      <c r="X5" s="3"/>
      <c r="Y5" s="3"/>
      <c r="Z5" s="3"/>
      <c r="AA5" s="3"/>
      <c r="AB5" s="3"/>
      <c r="AC5" s="3"/>
      <c r="AD5" s="3"/>
      <c r="AE5" s="3"/>
      <c r="AF5" s="4"/>
      <c r="AG5" s="2"/>
    </row>
    <row r="6" spans="1:33" ht="9.75" customHeight="1" x14ac:dyDescent="0.2">
      <c r="A6" s="218"/>
      <c r="B6" s="4"/>
      <c r="C6" s="8"/>
      <c r="D6" s="8"/>
      <c r="E6" s="10"/>
      <c r="F6" s="1738"/>
      <c r="G6" s="1738"/>
      <c r="H6" s="1738"/>
      <c r="I6" s="1738"/>
      <c r="J6" s="1738"/>
      <c r="K6" s="1738"/>
      <c r="L6" s="1738"/>
      <c r="M6" s="1738"/>
      <c r="N6" s="1738"/>
      <c r="O6" s="1738"/>
      <c r="P6" s="1738"/>
      <c r="Q6" s="1738"/>
      <c r="R6" s="1738"/>
      <c r="S6" s="1738"/>
      <c r="T6" s="1738"/>
      <c r="U6" s="1738"/>
      <c r="V6" s="1738"/>
      <c r="W6" s="10"/>
      <c r="X6" s="1738"/>
      <c r="Y6" s="1738"/>
      <c r="Z6" s="1738"/>
      <c r="AA6" s="1738"/>
      <c r="AB6" s="1738"/>
      <c r="AC6" s="1738"/>
      <c r="AD6" s="1738"/>
      <c r="AE6" s="10"/>
      <c r="AF6" s="4"/>
      <c r="AG6" s="2"/>
    </row>
    <row r="7" spans="1:33" ht="12.75" customHeight="1" x14ac:dyDescent="0.2">
      <c r="A7" s="218"/>
      <c r="B7" s="4"/>
      <c r="C7" s="8"/>
      <c r="D7" s="8"/>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3"/>
      <c r="AG7" s="2"/>
    </row>
    <row r="8" spans="1:33" s="62" customFormat="1" ht="15" customHeight="1" x14ac:dyDescent="0.2">
      <c r="A8" s="361"/>
      <c r="B8" s="79"/>
      <c r="C8" s="59"/>
      <c r="D8" s="60"/>
      <c r="E8" s="61"/>
      <c r="F8" s="61"/>
      <c r="G8" s="61"/>
      <c r="H8" s="61"/>
      <c r="I8" s="61"/>
      <c r="J8" s="61"/>
      <c r="K8" s="61"/>
      <c r="L8" s="61"/>
      <c r="M8" s="61"/>
      <c r="N8" s="61"/>
      <c r="O8" s="61"/>
      <c r="P8" s="61"/>
      <c r="Q8" s="61"/>
      <c r="R8" s="61"/>
      <c r="S8" s="61"/>
      <c r="T8" s="61"/>
      <c r="U8" s="61"/>
      <c r="V8" s="61"/>
      <c r="W8" s="61"/>
      <c r="X8" s="61"/>
      <c r="Y8" s="61"/>
      <c r="Z8" s="61"/>
      <c r="AA8" s="61"/>
      <c r="AB8" s="61"/>
      <c r="AC8" s="61"/>
      <c r="AD8" s="61"/>
      <c r="AE8" s="61"/>
      <c r="AF8" s="73"/>
      <c r="AG8" s="58"/>
    </row>
    <row r="9" spans="1:33" ht="12" customHeight="1" x14ac:dyDescent="0.2">
      <c r="A9" s="218"/>
      <c r="B9" s="4"/>
      <c r="C9" s="43"/>
      <c r="D9" s="13"/>
      <c r="E9" s="74"/>
      <c r="F9" s="74"/>
      <c r="G9" s="74"/>
      <c r="H9" s="74"/>
      <c r="I9" s="74"/>
      <c r="J9" s="74"/>
      <c r="K9" s="74"/>
      <c r="L9" s="74"/>
      <c r="M9" s="74"/>
      <c r="N9" s="74"/>
      <c r="O9" s="74"/>
      <c r="P9" s="74"/>
      <c r="Q9" s="74"/>
      <c r="R9" s="74"/>
      <c r="S9" s="74"/>
      <c r="T9" s="74"/>
      <c r="U9" s="74"/>
      <c r="V9" s="74"/>
      <c r="W9" s="74"/>
      <c r="X9" s="74"/>
      <c r="Y9" s="74"/>
      <c r="Z9" s="74"/>
      <c r="AA9" s="74"/>
      <c r="AB9" s="22"/>
      <c r="AC9" s="74"/>
      <c r="AD9" s="22"/>
      <c r="AE9" s="74"/>
      <c r="AF9" s="3"/>
      <c r="AG9" s="2"/>
    </row>
    <row r="10" spans="1:33" ht="12" customHeight="1" x14ac:dyDescent="0.2">
      <c r="A10" s="218"/>
      <c r="B10" s="4"/>
      <c r="C10" s="43"/>
      <c r="D10" s="13"/>
      <c r="E10" s="74"/>
      <c r="F10" s="74"/>
      <c r="G10" s="74"/>
      <c r="H10" s="74"/>
      <c r="I10" s="74"/>
      <c r="J10" s="74"/>
      <c r="K10" s="74"/>
      <c r="L10" s="74"/>
      <c r="M10" s="74"/>
      <c r="N10" s="74"/>
      <c r="O10" s="74"/>
      <c r="P10" s="74"/>
      <c r="Q10" s="74"/>
      <c r="R10" s="74"/>
      <c r="S10" s="74"/>
      <c r="T10" s="74"/>
      <c r="U10" s="74"/>
      <c r="V10" s="74"/>
      <c r="W10" s="74"/>
      <c r="X10" s="74"/>
      <c r="Y10" s="74"/>
      <c r="Z10" s="74"/>
      <c r="AA10" s="74"/>
      <c r="AB10" s="22"/>
      <c r="AC10" s="74"/>
      <c r="AD10" s="22"/>
      <c r="AE10" s="74"/>
      <c r="AF10" s="3"/>
      <c r="AG10" s="2"/>
    </row>
    <row r="11" spans="1:33" ht="12" customHeight="1" x14ac:dyDescent="0.2">
      <c r="A11" s="218"/>
      <c r="B11" s="4"/>
      <c r="C11" s="43"/>
      <c r="D11" s="13"/>
      <c r="E11" s="74"/>
      <c r="F11" s="74"/>
      <c r="G11" s="74"/>
      <c r="H11" s="74"/>
      <c r="I11" s="74"/>
      <c r="J11" s="74"/>
      <c r="K11" s="74"/>
      <c r="L11" s="74"/>
      <c r="M11" s="74"/>
      <c r="N11" s="74"/>
      <c r="O11" s="74"/>
      <c r="P11" s="74"/>
      <c r="Q11" s="74"/>
      <c r="R11" s="74"/>
      <c r="S11" s="74"/>
      <c r="T11" s="74"/>
      <c r="U11" s="74"/>
      <c r="V11" s="74"/>
      <c r="W11" s="74"/>
      <c r="X11" s="74"/>
      <c r="Y11" s="74"/>
      <c r="Z11" s="74"/>
      <c r="AA11" s="74"/>
      <c r="AB11" s="22"/>
      <c r="AC11" s="74"/>
      <c r="AD11" s="22"/>
      <c r="AE11" s="74"/>
      <c r="AF11" s="3"/>
      <c r="AG11" s="2"/>
    </row>
    <row r="12" spans="1:33" ht="12" customHeight="1" x14ac:dyDescent="0.2">
      <c r="A12" s="218"/>
      <c r="B12" s="4"/>
      <c r="C12" s="43"/>
      <c r="D12" s="13"/>
      <c r="E12" s="74"/>
      <c r="F12" s="74"/>
      <c r="G12" s="74"/>
      <c r="H12" s="74"/>
      <c r="I12" s="74"/>
      <c r="J12" s="74"/>
      <c r="K12" s="74"/>
      <c r="L12" s="74"/>
      <c r="M12" s="74"/>
      <c r="N12" s="74"/>
      <c r="O12" s="74"/>
      <c r="P12" s="74"/>
      <c r="Q12" s="74"/>
      <c r="R12" s="74"/>
      <c r="S12" s="74"/>
      <c r="T12" s="74"/>
      <c r="U12" s="74"/>
      <c r="V12" s="74"/>
      <c r="W12" s="74"/>
      <c r="X12" s="74"/>
      <c r="Y12" s="74"/>
      <c r="Z12" s="74"/>
      <c r="AA12" s="74"/>
      <c r="AB12" s="22"/>
      <c r="AC12" s="74"/>
      <c r="AD12" s="22"/>
      <c r="AE12" s="74"/>
      <c r="AF12" s="3"/>
      <c r="AG12" s="2"/>
    </row>
    <row r="13" spans="1:33" ht="12" customHeight="1" x14ac:dyDescent="0.2">
      <c r="A13" s="218"/>
      <c r="B13" s="4"/>
      <c r="C13" s="43"/>
      <c r="D13" s="13"/>
      <c r="E13" s="74"/>
      <c r="F13" s="74"/>
      <c r="G13" s="74"/>
      <c r="H13" s="74"/>
      <c r="I13" s="74"/>
      <c r="J13" s="74"/>
      <c r="K13" s="74"/>
      <c r="L13" s="74"/>
      <c r="M13" s="74"/>
      <c r="N13" s="74"/>
      <c r="O13" s="74"/>
      <c r="P13" s="74"/>
      <c r="Q13" s="74"/>
      <c r="R13" s="74"/>
      <c r="S13" s="74"/>
      <c r="T13" s="74"/>
      <c r="U13" s="74"/>
      <c r="V13" s="74"/>
      <c r="W13" s="74"/>
      <c r="X13" s="74"/>
      <c r="Y13" s="74"/>
      <c r="Z13" s="74"/>
      <c r="AA13" s="74"/>
      <c r="AB13" s="22"/>
      <c r="AC13" s="74"/>
      <c r="AD13" s="22"/>
      <c r="AE13" s="74"/>
      <c r="AF13" s="3"/>
      <c r="AG13" s="2"/>
    </row>
    <row r="14" spans="1:33" ht="12" customHeight="1" x14ac:dyDescent="0.2">
      <c r="A14" s="218"/>
      <c r="B14" s="4"/>
      <c r="C14" s="43"/>
      <c r="D14" s="13"/>
      <c r="E14" s="74"/>
      <c r="F14" s="74"/>
      <c r="G14" s="74"/>
      <c r="H14" s="74"/>
      <c r="I14" s="74"/>
      <c r="J14" s="74"/>
      <c r="K14" s="74"/>
      <c r="L14" s="74"/>
      <c r="M14" s="74"/>
      <c r="N14" s="74"/>
      <c r="O14" s="74"/>
      <c r="P14" s="74"/>
      <c r="Q14" s="74"/>
      <c r="R14" s="74"/>
      <c r="S14" s="74"/>
      <c r="T14" s="74"/>
      <c r="U14" s="74"/>
      <c r="V14" s="74"/>
      <c r="W14" s="74"/>
      <c r="X14" s="74"/>
      <c r="Y14" s="74"/>
      <c r="Z14" s="74"/>
      <c r="AA14" s="74"/>
      <c r="AB14" s="22"/>
      <c r="AC14" s="74"/>
      <c r="AD14" s="22"/>
      <c r="AE14" s="74"/>
      <c r="AF14" s="3"/>
      <c r="AG14" s="2"/>
    </row>
    <row r="15" spans="1:33" ht="12" customHeight="1" x14ac:dyDescent="0.2">
      <c r="A15" s="218"/>
      <c r="B15" s="4"/>
      <c r="C15" s="43"/>
      <c r="D15" s="13"/>
      <c r="E15" s="74"/>
      <c r="F15" s="74"/>
      <c r="G15" s="74"/>
      <c r="H15" s="74"/>
      <c r="I15" s="74"/>
      <c r="J15" s="74"/>
      <c r="K15" s="74"/>
      <c r="L15" s="74"/>
      <c r="M15" s="74"/>
      <c r="N15" s="74"/>
      <c r="O15" s="74"/>
      <c r="P15" s="74"/>
      <c r="Q15" s="74"/>
      <c r="R15" s="74"/>
      <c r="S15" s="74"/>
      <c r="T15" s="74"/>
      <c r="U15" s="74"/>
      <c r="V15" s="74"/>
      <c r="W15" s="74"/>
      <c r="X15" s="74"/>
      <c r="Y15" s="74"/>
      <c r="Z15" s="74"/>
      <c r="AA15" s="74"/>
      <c r="AB15" s="22"/>
      <c r="AC15" s="74"/>
      <c r="AD15" s="22"/>
      <c r="AE15" s="74"/>
      <c r="AF15" s="3"/>
      <c r="AG15" s="2"/>
    </row>
    <row r="16" spans="1:33" ht="12" customHeight="1" x14ac:dyDescent="0.2">
      <c r="A16" s="218"/>
      <c r="B16" s="4"/>
      <c r="C16" s="43"/>
      <c r="D16" s="13"/>
      <c r="E16" s="74"/>
      <c r="F16" s="74"/>
      <c r="G16" s="74"/>
      <c r="H16" s="74"/>
      <c r="I16" s="74"/>
      <c r="J16" s="74"/>
      <c r="K16" s="74"/>
      <c r="L16" s="74"/>
      <c r="M16" s="74"/>
      <c r="N16" s="74"/>
      <c r="O16" s="74"/>
      <c r="P16" s="74"/>
      <c r="Q16" s="74"/>
      <c r="R16" s="74"/>
      <c r="S16" s="74"/>
      <c r="T16" s="74"/>
      <c r="U16" s="74"/>
      <c r="V16" s="74"/>
      <c r="W16" s="74"/>
      <c r="X16" s="74"/>
      <c r="Y16" s="74"/>
      <c r="Z16" s="74"/>
      <c r="AA16" s="74"/>
      <c r="AB16" s="22"/>
      <c r="AC16" s="74"/>
      <c r="AD16" s="22"/>
      <c r="AE16" s="74"/>
      <c r="AF16" s="3"/>
      <c r="AG16" s="2"/>
    </row>
    <row r="17" spans="1:33" ht="12" customHeight="1" x14ac:dyDescent="0.2">
      <c r="A17" s="218"/>
      <c r="B17" s="4"/>
      <c r="C17" s="43"/>
      <c r="D17" s="13"/>
      <c r="E17" s="74"/>
      <c r="F17" s="74"/>
      <c r="G17" s="74"/>
      <c r="H17" s="74"/>
      <c r="I17" s="74"/>
      <c r="J17" s="74"/>
      <c r="K17" s="74"/>
      <c r="L17" s="74"/>
      <c r="M17" s="74"/>
      <c r="N17" s="74"/>
      <c r="O17" s="74"/>
      <c r="P17" s="74"/>
      <c r="Q17" s="74"/>
      <c r="R17" s="74"/>
      <c r="S17" s="74"/>
      <c r="T17" s="74"/>
      <c r="U17" s="74"/>
      <c r="V17" s="74"/>
      <c r="W17" s="74"/>
      <c r="X17" s="74"/>
      <c r="Y17" s="74"/>
      <c r="Z17" s="74"/>
      <c r="AA17" s="74"/>
      <c r="AB17" s="22"/>
      <c r="AC17" s="74"/>
      <c r="AD17" s="22"/>
      <c r="AE17" s="74"/>
      <c r="AF17" s="3"/>
      <c r="AG17" s="2"/>
    </row>
    <row r="18" spans="1:33" ht="12" customHeight="1" x14ac:dyDescent="0.2">
      <c r="A18" s="218"/>
      <c r="B18" s="4"/>
      <c r="C18" s="43"/>
      <c r="D18" s="13"/>
      <c r="E18" s="74"/>
      <c r="F18" s="74"/>
      <c r="G18" s="74"/>
      <c r="H18" s="74"/>
      <c r="I18" s="74"/>
      <c r="J18" s="74"/>
      <c r="K18" s="74"/>
      <c r="L18" s="74"/>
      <c r="M18" s="74"/>
      <c r="N18" s="74"/>
      <c r="O18" s="74"/>
      <c r="P18" s="74"/>
      <c r="Q18" s="74"/>
      <c r="R18" s="74"/>
      <c r="S18" s="74"/>
      <c r="T18" s="74"/>
      <c r="U18" s="74"/>
      <c r="V18" s="74"/>
      <c r="W18" s="74"/>
      <c r="X18" s="74"/>
      <c r="Y18" s="74"/>
      <c r="Z18" s="74"/>
      <c r="AA18" s="74"/>
      <c r="AB18" s="22"/>
      <c r="AC18" s="74"/>
      <c r="AD18" s="22"/>
      <c r="AE18" s="74"/>
      <c r="AF18" s="3"/>
      <c r="AG18" s="2"/>
    </row>
    <row r="19" spans="1:33" ht="12" customHeight="1" x14ac:dyDescent="0.2">
      <c r="A19" s="218"/>
      <c r="B19" s="4"/>
      <c r="C19" s="43"/>
      <c r="D19" s="13"/>
      <c r="E19" s="74"/>
      <c r="F19" s="74"/>
      <c r="G19" s="74"/>
      <c r="H19" s="74"/>
      <c r="I19" s="74"/>
      <c r="J19" s="74"/>
      <c r="K19" s="74"/>
      <c r="L19" s="74"/>
      <c r="M19" s="74"/>
      <c r="N19" s="74"/>
      <c r="O19" s="74"/>
      <c r="P19" s="74"/>
      <c r="Q19" s="74"/>
      <c r="R19" s="74"/>
      <c r="S19" s="74"/>
      <c r="T19" s="74"/>
      <c r="U19" s="74"/>
      <c r="V19" s="74"/>
      <c r="W19" s="74"/>
      <c r="X19" s="74"/>
      <c r="Y19" s="74"/>
      <c r="Z19" s="74"/>
      <c r="AA19" s="74"/>
      <c r="AB19" s="22"/>
      <c r="AC19" s="74"/>
      <c r="AD19" s="22"/>
      <c r="AE19" s="74"/>
      <c r="AF19" s="3"/>
      <c r="AG19" s="2"/>
    </row>
    <row r="20" spans="1:33" ht="12" customHeight="1" x14ac:dyDescent="0.2">
      <c r="A20" s="218"/>
      <c r="B20" s="4"/>
      <c r="C20" s="43"/>
      <c r="D20" s="13"/>
      <c r="E20" s="74"/>
      <c r="F20" s="74"/>
      <c r="G20" s="74"/>
      <c r="H20" s="74"/>
      <c r="I20" s="74"/>
      <c r="J20" s="74"/>
      <c r="K20" s="74"/>
      <c r="L20" s="74"/>
      <c r="M20" s="74"/>
      <c r="N20" s="74"/>
      <c r="O20" s="74"/>
      <c r="P20" s="74"/>
      <c r="Q20" s="74"/>
      <c r="R20" s="74"/>
      <c r="S20" s="74"/>
      <c r="T20" s="74"/>
      <c r="U20" s="74"/>
      <c r="V20" s="74"/>
      <c r="W20" s="74"/>
      <c r="X20" s="74"/>
      <c r="Y20" s="74"/>
      <c r="Z20" s="74"/>
      <c r="AA20" s="74"/>
      <c r="AB20" s="22"/>
      <c r="AC20" s="74"/>
      <c r="AD20" s="22"/>
      <c r="AE20" s="74"/>
      <c r="AF20" s="3"/>
      <c r="AG20" s="2"/>
    </row>
    <row r="21" spans="1:33" ht="12" customHeight="1" x14ac:dyDescent="0.2">
      <c r="A21" s="218"/>
      <c r="B21" s="4"/>
      <c r="C21" s="43"/>
      <c r="D21" s="13"/>
      <c r="E21" s="74"/>
      <c r="F21" s="74"/>
      <c r="G21" s="74"/>
      <c r="H21" s="74"/>
      <c r="I21" s="74"/>
      <c r="J21" s="74"/>
      <c r="K21" s="74"/>
      <c r="L21" s="74"/>
      <c r="M21" s="74"/>
      <c r="N21" s="74"/>
      <c r="O21" s="74"/>
      <c r="P21" s="74"/>
      <c r="Q21" s="74"/>
      <c r="R21" s="74"/>
      <c r="S21" s="74"/>
      <c r="T21" s="74"/>
      <c r="U21" s="74"/>
      <c r="V21" s="74"/>
      <c r="W21" s="74"/>
      <c r="X21" s="74"/>
      <c r="Y21" s="74"/>
      <c r="Z21" s="74"/>
      <c r="AA21" s="74"/>
      <c r="AB21" s="22"/>
      <c r="AC21" s="74"/>
      <c r="AD21" s="22"/>
      <c r="AE21" s="74"/>
      <c r="AF21" s="3"/>
      <c r="AG21" s="2"/>
    </row>
    <row r="22" spans="1:33" ht="12" customHeight="1" x14ac:dyDescent="0.2">
      <c r="A22" s="218"/>
      <c r="B22" s="4"/>
      <c r="C22" s="43"/>
      <c r="D22" s="13"/>
      <c r="E22" s="74"/>
      <c r="F22" s="74"/>
      <c r="G22" s="74"/>
      <c r="H22" s="74"/>
      <c r="I22" s="74"/>
      <c r="J22" s="74"/>
      <c r="K22" s="74"/>
      <c r="L22" s="74"/>
      <c r="M22" s="74"/>
      <c r="N22" s="74"/>
      <c r="O22" s="74"/>
      <c r="P22" s="74"/>
      <c r="Q22" s="74"/>
      <c r="R22" s="74"/>
      <c r="S22" s="74"/>
      <c r="T22" s="74"/>
      <c r="U22" s="74"/>
      <c r="V22" s="74"/>
      <c r="W22" s="74"/>
      <c r="X22" s="74"/>
      <c r="Y22" s="74"/>
      <c r="Z22" s="74"/>
      <c r="AA22" s="74"/>
      <c r="AB22" s="22"/>
      <c r="AC22" s="74"/>
      <c r="AD22" s="22"/>
      <c r="AE22" s="74"/>
      <c r="AF22" s="3"/>
      <c r="AG22" s="2"/>
    </row>
    <row r="23" spans="1:33" ht="12" customHeight="1" x14ac:dyDescent="0.2">
      <c r="A23" s="218"/>
      <c r="B23" s="4"/>
      <c r="C23" s="43"/>
      <c r="D23" s="13"/>
      <c r="E23" s="74"/>
      <c r="F23" s="74"/>
      <c r="G23" s="74"/>
      <c r="H23" s="74"/>
      <c r="I23" s="74"/>
      <c r="J23" s="74"/>
      <c r="K23" s="74"/>
      <c r="L23" s="74"/>
      <c r="M23" s="74"/>
      <c r="N23" s="74"/>
      <c r="O23" s="74"/>
      <c r="P23" s="74"/>
      <c r="Q23" s="74"/>
      <c r="R23" s="74"/>
      <c r="S23" s="74"/>
      <c r="T23" s="74"/>
      <c r="U23" s="74"/>
      <c r="V23" s="74"/>
      <c r="W23" s="74"/>
      <c r="X23" s="74"/>
      <c r="Y23" s="74"/>
      <c r="Z23" s="74"/>
      <c r="AA23" s="74"/>
      <c r="AB23" s="22"/>
      <c r="AC23" s="74"/>
      <c r="AD23" s="22"/>
      <c r="AE23" s="74"/>
      <c r="AF23" s="3"/>
      <c r="AG23" s="2"/>
    </row>
    <row r="24" spans="1:33" ht="12" customHeight="1" x14ac:dyDescent="0.2">
      <c r="A24" s="218"/>
      <c r="B24" s="4"/>
      <c r="C24" s="43"/>
      <c r="D24" s="13"/>
      <c r="E24" s="74"/>
      <c r="F24" s="74"/>
      <c r="G24" s="74"/>
      <c r="H24" s="74"/>
      <c r="I24" s="74"/>
      <c r="J24" s="74"/>
      <c r="K24" s="74"/>
      <c r="L24" s="74"/>
      <c r="M24" s="74"/>
      <c r="N24" s="74"/>
      <c r="O24" s="74"/>
      <c r="P24" s="74"/>
      <c r="Q24" s="74"/>
      <c r="R24" s="74"/>
      <c r="S24" s="74"/>
      <c r="T24" s="74"/>
      <c r="U24" s="74"/>
      <c r="V24" s="74"/>
      <c r="W24" s="74"/>
      <c r="X24" s="74"/>
      <c r="Y24" s="74"/>
      <c r="Z24" s="74"/>
      <c r="AA24" s="74"/>
      <c r="AB24" s="22"/>
      <c r="AC24" s="74"/>
      <c r="AD24" s="22"/>
      <c r="AE24" s="74"/>
      <c r="AF24" s="3"/>
      <c r="AG24" s="2"/>
    </row>
    <row r="25" spans="1:33" ht="12" customHeight="1" x14ac:dyDescent="0.2">
      <c r="A25" s="218"/>
      <c r="B25" s="4"/>
      <c r="C25" s="43"/>
      <c r="D25" s="13"/>
      <c r="E25" s="74"/>
      <c r="F25" s="74"/>
      <c r="G25" s="74"/>
      <c r="H25" s="74"/>
      <c r="I25" s="74"/>
      <c r="J25" s="74"/>
      <c r="K25" s="74"/>
      <c r="L25" s="74"/>
      <c r="M25" s="74"/>
      <c r="N25" s="74"/>
      <c r="O25" s="74"/>
      <c r="P25" s="74"/>
      <c r="Q25" s="74"/>
      <c r="R25" s="74"/>
      <c r="S25" s="74"/>
      <c r="T25" s="74"/>
      <c r="U25" s="74"/>
      <c r="V25" s="74"/>
      <c r="W25" s="74"/>
      <c r="X25" s="74"/>
      <c r="Y25" s="74"/>
      <c r="Z25" s="74"/>
      <c r="AA25" s="74"/>
      <c r="AB25" s="22"/>
      <c r="AC25" s="74"/>
      <c r="AD25" s="22"/>
      <c r="AE25" s="74"/>
      <c r="AF25" s="3"/>
      <c r="AG25" s="2"/>
    </row>
    <row r="26" spans="1:33" ht="12" customHeight="1" x14ac:dyDescent="0.2">
      <c r="A26" s="218"/>
      <c r="B26" s="4"/>
      <c r="C26" s="43"/>
      <c r="D26" s="13"/>
      <c r="E26" s="74"/>
      <c r="F26" s="74"/>
      <c r="G26" s="74"/>
      <c r="H26" s="74"/>
      <c r="I26" s="74"/>
      <c r="J26" s="74"/>
      <c r="K26" s="74"/>
      <c r="L26" s="74"/>
      <c r="M26" s="74"/>
      <c r="N26" s="74"/>
      <c r="O26" s="74"/>
      <c r="P26" s="74"/>
      <c r="Q26" s="74"/>
      <c r="R26" s="74"/>
      <c r="S26" s="74"/>
      <c r="T26" s="74"/>
      <c r="U26" s="74"/>
      <c r="V26" s="74"/>
      <c r="W26" s="74"/>
      <c r="X26" s="74"/>
      <c r="Y26" s="74"/>
      <c r="Z26" s="74"/>
      <c r="AA26" s="74"/>
      <c r="AB26" s="22"/>
      <c r="AC26" s="74"/>
      <c r="AD26" s="22"/>
      <c r="AE26" s="74"/>
      <c r="AF26" s="3"/>
      <c r="AG26" s="2"/>
    </row>
    <row r="27" spans="1:33" ht="12" customHeight="1" x14ac:dyDescent="0.2">
      <c r="A27" s="218"/>
      <c r="B27" s="4"/>
      <c r="C27" s="43"/>
      <c r="D27" s="13"/>
      <c r="E27" s="74"/>
      <c r="F27" s="74"/>
      <c r="G27" s="74"/>
      <c r="H27" s="74"/>
      <c r="I27" s="74"/>
      <c r="J27" s="74"/>
      <c r="K27" s="74"/>
      <c r="L27" s="74"/>
      <c r="M27" s="74"/>
      <c r="N27" s="74"/>
      <c r="O27" s="74"/>
      <c r="P27" s="74"/>
      <c r="Q27" s="74"/>
      <c r="R27" s="74"/>
      <c r="S27" s="74"/>
      <c r="T27" s="74"/>
      <c r="U27" s="74"/>
      <c r="V27" s="74"/>
      <c r="W27" s="74"/>
      <c r="X27" s="74"/>
      <c r="Y27" s="74"/>
      <c r="Z27" s="74"/>
      <c r="AA27" s="74"/>
      <c r="AB27" s="22"/>
      <c r="AC27" s="74"/>
      <c r="AD27" s="22"/>
      <c r="AE27" s="74"/>
      <c r="AF27" s="3"/>
      <c r="AG27" s="2"/>
    </row>
    <row r="28" spans="1:33" ht="12" customHeight="1" x14ac:dyDescent="0.2">
      <c r="A28" s="218"/>
      <c r="B28" s="4"/>
      <c r="C28" s="43"/>
      <c r="D28" s="13"/>
      <c r="E28" s="74"/>
      <c r="F28" s="74"/>
      <c r="G28" s="74"/>
      <c r="H28" s="74"/>
      <c r="I28" s="74"/>
      <c r="J28" s="74"/>
      <c r="K28" s="74"/>
      <c r="L28" s="74"/>
      <c r="M28" s="74"/>
      <c r="N28" s="74"/>
      <c r="O28" s="74"/>
      <c r="P28" s="74"/>
      <c r="Q28" s="74"/>
      <c r="R28" s="74"/>
      <c r="S28" s="74"/>
      <c r="T28" s="74"/>
      <c r="U28" s="74"/>
      <c r="V28" s="74"/>
      <c r="W28" s="74"/>
      <c r="X28" s="74"/>
      <c r="Y28" s="74"/>
      <c r="Z28" s="74"/>
      <c r="AA28" s="74"/>
      <c r="AB28" s="22"/>
      <c r="AC28" s="74"/>
      <c r="AD28" s="22"/>
      <c r="AE28" s="74"/>
      <c r="AF28" s="3"/>
      <c r="AG28" s="2"/>
    </row>
    <row r="29" spans="1:33" ht="6" customHeight="1" x14ac:dyDescent="0.2">
      <c r="A29" s="218"/>
      <c r="B29" s="4"/>
      <c r="C29" s="43"/>
      <c r="D29" s="13"/>
      <c r="E29" s="13"/>
      <c r="F29" s="13"/>
      <c r="G29" s="13"/>
      <c r="H29" s="13"/>
      <c r="I29" s="13"/>
      <c r="J29" s="13"/>
      <c r="K29" s="13"/>
      <c r="L29" s="13"/>
      <c r="M29" s="13"/>
      <c r="N29" s="13"/>
      <c r="O29" s="13"/>
      <c r="P29" s="13"/>
      <c r="Q29" s="13"/>
      <c r="R29" s="11"/>
      <c r="S29" s="11"/>
      <c r="T29" s="11"/>
      <c r="U29" s="11"/>
      <c r="V29" s="19"/>
      <c r="W29" s="11"/>
      <c r="X29" s="11"/>
      <c r="Y29" s="11"/>
      <c r="Z29" s="11"/>
      <c r="AA29" s="11"/>
      <c r="AB29" s="11"/>
      <c r="AC29" s="11"/>
      <c r="AD29" s="11"/>
      <c r="AE29" s="11"/>
      <c r="AF29" s="3"/>
      <c r="AG29" s="2"/>
    </row>
    <row r="30" spans="1:33" ht="6" customHeight="1" x14ac:dyDescent="0.2">
      <c r="A30" s="218"/>
      <c r="B30" s="4"/>
      <c r="C30" s="52"/>
      <c r="D30" s="13"/>
      <c r="E30" s="13"/>
      <c r="F30" s="13"/>
      <c r="G30" s="13"/>
      <c r="H30" s="13"/>
      <c r="I30" s="13"/>
      <c r="J30" s="13"/>
      <c r="K30" s="13"/>
      <c r="L30" s="13"/>
      <c r="M30" s="13"/>
      <c r="N30" s="13"/>
      <c r="O30" s="13"/>
      <c r="P30" s="13"/>
      <c r="Q30" s="13"/>
      <c r="R30" s="11"/>
      <c r="S30" s="11"/>
      <c r="T30" s="11"/>
      <c r="U30" s="11"/>
      <c r="V30" s="19"/>
      <c r="W30" s="11"/>
      <c r="X30" s="11"/>
      <c r="Y30" s="11"/>
      <c r="Z30" s="11"/>
      <c r="AA30" s="11"/>
      <c r="AB30" s="11"/>
      <c r="AC30" s="11"/>
      <c r="AD30" s="11"/>
      <c r="AE30" s="11"/>
      <c r="AF30" s="3"/>
      <c r="AG30" s="2"/>
    </row>
    <row r="31" spans="1:33" ht="9" customHeight="1" x14ac:dyDescent="0.2">
      <c r="A31" s="218"/>
      <c r="B31" s="4"/>
      <c r="C31" s="49"/>
      <c r="D31" s="49"/>
      <c r="E31" s="49"/>
      <c r="F31" s="49"/>
      <c r="G31" s="49"/>
      <c r="H31" s="49"/>
      <c r="I31" s="49"/>
      <c r="J31" s="13"/>
      <c r="K31" s="13"/>
      <c r="L31" s="13"/>
      <c r="M31" s="13"/>
      <c r="N31" s="13"/>
      <c r="O31" s="13"/>
      <c r="P31" s="13"/>
      <c r="Q31" s="13"/>
      <c r="R31" s="11"/>
      <c r="S31" s="11"/>
      <c r="T31" s="11"/>
      <c r="U31" s="11"/>
      <c r="V31" s="19"/>
      <c r="W31" s="11"/>
      <c r="X31" s="11"/>
      <c r="Y31" s="11"/>
      <c r="Z31" s="11"/>
      <c r="AA31" s="11"/>
      <c r="AB31" s="11"/>
      <c r="AC31" s="11"/>
      <c r="AD31" s="11"/>
      <c r="AE31" s="11"/>
      <c r="AF31" s="3"/>
      <c r="AG31" s="2"/>
    </row>
    <row r="32" spans="1:33" ht="12.75" customHeight="1" x14ac:dyDescent="0.2">
      <c r="A32" s="218"/>
      <c r="B32" s="4"/>
      <c r="C32" s="43"/>
      <c r="D32" s="13"/>
      <c r="E32" s="13"/>
      <c r="F32" s="13"/>
      <c r="G32" s="13"/>
      <c r="H32" s="13"/>
      <c r="I32" s="13"/>
      <c r="J32" s="13"/>
      <c r="K32" s="13"/>
      <c r="L32" s="13"/>
      <c r="M32" s="13"/>
      <c r="N32" s="13"/>
      <c r="O32" s="13"/>
      <c r="P32" s="13"/>
      <c r="Q32" s="13"/>
      <c r="R32" s="11"/>
      <c r="S32" s="11"/>
      <c r="T32" s="11"/>
      <c r="U32" s="11"/>
      <c r="V32" s="19"/>
      <c r="W32" s="11"/>
      <c r="X32" s="11"/>
      <c r="Y32" s="11"/>
      <c r="Z32" s="11"/>
      <c r="AA32" s="11"/>
      <c r="AB32" s="11"/>
      <c r="AC32" s="11"/>
      <c r="AD32" s="11"/>
      <c r="AE32" s="11"/>
      <c r="AF32" s="3"/>
      <c r="AG32" s="2"/>
    </row>
    <row r="33" spans="1:33" ht="12.75" customHeight="1" x14ac:dyDescent="0.2">
      <c r="A33" s="218"/>
      <c r="B33" s="4"/>
      <c r="C33" s="43"/>
      <c r="D33" s="13"/>
      <c r="E33" s="13"/>
      <c r="F33" s="13"/>
      <c r="G33" s="13"/>
      <c r="H33" s="13"/>
      <c r="I33" s="13"/>
      <c r="J33" s="13"/>
      <c r="K33" s="13"/>
      <c r="L33" s="13"/>
      <c r="M33" s="13"/>
      <c r="N33" s="13"/>
      <c r="O33" s="13"/>
      <c r="P33" s="13"/>
      <c r="Q33" s="13"/>
      <c r="R33" s="11"/>
      <c r="S33" s="11"/>
      <c r="T33" s="11"/>
      <c r="U33" s="11"/>
      <c r="V33" s="19"/>
      <c r="W33" s="11"/>
      <c r="X33" s="11"/>
      <c r="Y33" s="11"/>
      <c r="Z33" s="11"/>
      <c r="AA33" s="11"/>
      <c r="AB33" s="11"/>
      <c r="AC33" s="11"/>
      <c r="AD33" s="11"/>
      <c r="AE33" s="11"/>
      <c r="AF33" s="3"/>
      <c r="AG33" s="2"/>
    </row>
    <row r="34" spans="1:33" ht="15.75" customHeight="1" x14ac:dyDescent="0.2">
      <c r="A34" s="218"/>
      <c r="B34" s="4"/>
      <c r="C34" s="43"/>
      <c r="D34" s="13"/>
      <c r="E34" s="13"/>
      <c r="F34" s="13"/>
      <c r="G34" s="13"/>
      <c r="H34" s="13"/>
      <c r="I34" s="13"/>
      <c r="J34" s="13"/>
      <c r="K34" s="13"/>
      <c r="L34" s="13"/>
      <c r="M34" s="13"/>
      <c r="N34" s="13"/>
      <c r="O34" s="13"/>
      <c r="P34" s="13"/>
      <c r="Q34" s="13"/>
      <c r="R34" s="11"/>
      <c r="S34" s="11"/>
      <c r="T34" s="11"/>
      <c r="U34" s="11"/>
      <c r="V34" s="19"/>
      <c r="W34" s="11"/>
      <c r="X34" s="11"/>
      <c r="Y34" s="11"/>
      <c r="Z34" s="11"/>
      <c r="AA34" s="11"/>
      <c r="AB34" s="11"/>
      <c r="AC34" s="11"/>
      <c r="AD34" s="11"/>
      <c r="AE34" s="11"/>
      <c r="AF34" s="3"/>
      <c r="AG34" s="2"/>
    </row>
    <row r="35" spans="1:33" ht="20.25" customHeight="1" x14ac:dyDescent="0.2">
      <c r="A35" s="218"/>
      <c r="B35" s="4"/>
      <c r="C35" s="43"/>
      <c r="D35" s="13"/>
      <c r="E35" s="13"/>
      <c r="F35" s="13"/>
      <c r="G35" s="13"/>
      <c r="H35" s="13"/>
      <c r="I35" s="13"/>
      <c r="J35" s="13"/>
      <c r="K35" s="13"/>
      <c r="L35" s="13"/>
      <c r="M35" s="13"/>
      <c r="N35" s="13"/>
      <c r="O35" s="13"/>
      <c r="P35" s="13"/>
      <c r="Q35" s="13"/>
      <c r="R35" s="11"/>
      <c r="S35" s="11"/>
      <c r="T35" s="11"/>
      <c r="U35" s="11"/>
      <c r="V35" s="19"/>
      <c r="W35" s="11"/>
      <c r="X35" s="11"/>
      <c r="Y35" s="11"/>
      <c r="Z35" s="11"/>
      <c r="AA35" s="11"/>
      <c r="AB35" s="11"/>
      <c r="AC35" s="11"/>
      <c r="AD35" s="11"/>
      <c r="AE35" s="11"/>
      <c r="AF35" s="3"/>
      <c r="AG35" s="2"/>
    </row>
    <row r="36" spans="1:33" ht="15.75" customHeight="1" x14ac:dyDescent="0.2">
      <c r="A36" s="218"/>
      <c r="B36" s="4"/>
      <c r="C36" s="43"/>
      <c r="D36" s="13"/>
      <c r="E36" s="13"/>
      <c r="F36" s="13"/>
      <c r="G36" s="13"/>
      <c r="H36" s="13"/>
      <c r="I36" s="13"/>
      <c r="J36" s="13"/>
      <c r="K36" s="13"/>
      <c r="L36" s="13"/>
      <c r="M36" s="13"/>
      <c r="N36" s="13"/>
      <c r="O36" s="13"/>
      <c r="P36" s="13"/>
      <c r="Q36" s="13"/>
      <c r="R36" s="11"/>
      <c r="S36" s="11"/>
      <c r="T36" s="11"/>
      <c r="U36" s="11"/>
      <c r="V36" s="19"/>
      <c r="W36" s="11"/>
      <c r="X36" s="11"/>
      <c r="Y36" s="11"/>
      <c r="Z36" s="11"/>
      <c r="AA36" s="11"/>
      <c r="AB36" s="11"/>
      <c r="AC36" s="11"/>
      <c r="AD36" s="11"/>
      <c r="AE36" s="11"/>
      <c r="AF36" s="3"/>
      <c r="AG36" s="2"/>
    </row>
    <row r="37" spans="1:33" ht="12.75" customHeight="1" x14ac:dyDescent="0.2">
      <c r="A37" s="218"/>
      <c r="B37" s="4"/>
      <c r="C37" s="43"/>
      <c r="D37" s="13"/>
      <c r="E37" s="13"/>
      <c r="F37" s="13"/>
      <c r="G37" s="13"/>
      <c r="H37" s="13"/>
      <c r="I37" s="13"/>
      <c r="J37" s="13"/>
      <c r="K37" s="13"/>
      <c r="L37" s="13"/>
      <c r="M37" s="13"/>
      <c r="N37" s="13"/>
      <c r="O37" s="13"/>
      <c r="P37" s="13"/>
      <c r="Q37" s="13"/>
      <c r="R37" s="11"/>
      <c r="S37" s="11"/>
      <c r="T37" s="11"/>
      <c r="U37" s="11"/>
      <c r="V37" s="19"/>
      <c r="W37" s="11"/>
      <c r="X37" s="11"/>
      <c r="Y37" s="11"/>
      <c r="Z37" s="11"/>
      <c r="AA37" s="11"/>
      <c r="AB37" s="11"/>
      <c r="AC37" s="11"/>
      <c r="AD37" s="11"/>
      <c r="AE37" s="11"/>
      <c r="AF37" s="3"/>
      <c r="AG37" s="2"/>
    </row>
    <row r="38" spans="1:33" ht="12" customHeight="1" x14ac:dyDescent="0.2">
      <c r="A38" s="218"/>
      <c r="B38" s="4"/>
      <c r="C38" s="43"/>
      <c r="D38" s="13"/>
      <c r="E38" s="13"/>
      <c r="F38" s="13"/>
      <c r="G38" s="13"/>
      <c r="H38" s="13"/>
      <c r="I38" s="13"/>
      <c r="J38" s="13"/>
      <c r="K38" s="13"/>
      <c r="L38" s="13"/>
      <c r="M38" s="13"/>
      <c r="N38" s="13"/>
      <c r="O38" s="13"/>
      <c r="P38" s="13"/>
      <c r="Q38" s="13"/>
      <c r="R38" s="11"/>
      <c r="S38" s="11"/>
      <c r="T38" s="11"/>
      <c r="U38" s="11"/>
      <c r="V38" s="19"/>
      <c r="W38" s="11"/>
      <c r="X38" s="11"/>
      <c r="Y38" s="11"/>
      <c r="Z38" s="11"/>
      <c r="AA38" s="11"/>
      <c r="AB38" s="11"/>
      <c r="AC38" s="11"/>
      <c r="AD38" s="11"/>
      <c r="AE38" s="11"/>
      <c r="AF38" s="3"/>
      <c r="AG38" s="2"/>
    </row>
    <row r="39" spans="1:33" ht="12.75" customHeight="1" x14ac:dyDescent="0.2">
      <c r="A39" s="218"/>
      <c r="B39" s="4"/>
      <c r="C39" s="43"/>
      <c r="D39" s="13"/>
      <c r="E39" s="13"/>
      <c r="F39" s="13"/>
      <c r="G39" s="13"/>
      <c r="H39" s="13"/>
      <c r="I39" s="13"/>
      <c r="J39" s="13"/>
      <c r="K39" s="13"/>
      <c r="L39" s="13"/>
      <c r="M39" s="13"/>
      <c r="N39" s="13"/>
      <c r="O39" s="13"/>
      <c r="P39" s="13"/>
      <c r="Q39" s="13"/>
      <c r="R39" s="11"/>
      <c r="S39" s="11"/>
      <c r="T39" s="11"/>
      <c r="U39" s="11"/>
      <c r="V39" s="19"/>
      <c r="W39" s="11"/>
      <c r="X39" s="11"/>
      <c r="Y39" s="11"/>
      <c r="Z39" s="11"/>
      <c r="AA39" s="11"/>
      <c r="AB39" s="11"/>
      <c r="AC39" s="11"/>
      <c r="AD39" s="11"/>
      <c r="AE39" s="11"/>
      <c r="AF39" s="3"/>
      <c r="AG39" s="2"/>
    </row>
    <row r="40" spans="1:33" ht="12.75" customHeight="1" x14ac:dyDescent="0.2">
      <c r="A40" s="218"/>
      <c r="B40" s="4"/>
      <c r="C40" s="43"/>
      <c r="D40" s="13"/>
      <c r="E40" s="13"/>
      <c r="F40" s="13"/>
      <c r="G40" s="13"/>
      <c r="H40" s="13"/>
      <c r="I40" s="13"/>
      <c r="J40" s="13"/>
      <c r="K40" s="13"/>
      <c r="L40" s="13"/>
      <c r="M40" s="13"/>
      <c r="N40" s="13"/>
      <c r="O40" s="13"/>
      <c r="P40" s="13"/>
      <c r="Q40" s="13"/>
      <c r="R40" s="11"/>
      <c r="S40" s="11"/>
      <c r="T40" s="11"/>
      <c r="U40" s="11"/>
      <c r="V40" s="19"/>
      <c r="W40" s="11"/>
      <c r="X40" s="11"/>
      <c r="Y40" s="11"/>
      <c r="Z40" s="11"/>
      <c r="AA40" s="11"/>
      <c r="AB40" s="11"/>
      <c r="AC40" s="11"/>
      <c r="AD40" s="11"/>
      <c r="AE40" s="11"/>
      <c r="AF40" s="3"/>
      <c r="AG40" s="2"/>
    </row>
    <row r="41" spans="1:33" ht="10.5" customHeight="1" x14ac:dyDescent="0.2">
      <c r="A41" s="218"/>
      <c r="B41" s="4"/>
      <c r="C41" s="43"/>
      <c r="D41" s="13"/>
      <c r="E41" s="13"/>
      <c r="F41" s="13"/>
      <c r="G41" s="13"/>
      <c r="H41" s="13"/>
      <c r="I41" s="13"/>
      <c r="J41" s="13"/>
      <c r="K41" s="13"/>
      <c r="L41" s="13"/>
      <c r="M41" s="13"/>
      <c r="N41" s="13"/>
      <c r="O41" s="13"/>
      <c r="P41" s="13"/>
      <c r="Q41" s="13"/>
      <c r="R41" s="11"/>
      <c r="S41" s="11"/>
      <c r="T41" s="11"/>
      <c r="U41" s="11"/>
      <c r="V41" s="19"/>
      <c r="W41" s="11"/>
      <c r="X41" s="11"/>
      <c r="Y41" s="11"/>
      <c r="Z41" s="11"/>
      <c r="AA41" s="11"/>
      <c r="AB41" s="11"/>
      <c r="AC41" s="11"/>
      <c r="AD41" s="11"/>
      <c r="AE41" s="11"/>
      <c r="AF41" s="3"/>
      <c r="AG41" s="2"/>
    </row>
    <row r="42" spans="1:33" ht="19.5" customHeight="1" x14ac:dyDescent="0.2">
      <c r="A42" s="218"/>
      <c r="B42" s="4"/>
      <c r="C42" s="4"/>
      <c r="D42" s="4"/>
      <c r="E42" s="4"/>
      <c r="F42" s="4"/>
      <c r="G42" s="4"/>
      <c r="H42" s="4"/>
      <c r="I42" s="4"/>
      <c r="J42" s="4"/>
      <c r="K42" s="4"/>
      <c r="L42" s="4"/>
      <c r="M42" s="4"/>
      <c r="N42" s="4"/>
      <c r="O42" s="4"/>
      <c r="P42" s="4"/>
      <c r="Q42" s="4"/>
      <c r="R42" s="54"/>
      <c r="S42" s="54"/>
      <c r="T42" s="4"/>
      <c r="U42" s="4"/>
      <c r="V42" s="4"/>
      <c r="W42" s="4"/>
      <c r="X42" s="4"/>
      <c r="Y42" s="4"/>
      <c r="Z42" s="4"/>
      <c r="AA42" s="4"/>
      <c r="AB42" s="17"/>
      <c r="AC42" s="4"/>
      <c r="AD42" s="17"/>
      <c r="AE42" s="4"/>
      <c r="AF42" s="3"/>
      <c r="AG42" s="2"/>
    </row>
    <row r="43" spans="1:33" ht="9" customHeight="1" x14ac:dyDescent="0.2">
      <c r="A43" s="218"/>
      <c r="B43" s="4"/>
      <c r="C43" s="77"/>
      <c r="D43" s="71"/>
      <c r="E43" s="71"/>
      <c r="F43" s="71"/>
      <c r="G43" s="71"/>
      <c r="H43" s="71"/>
      <c r="I43" s="71"/>
      <c r="J43" s="71"/>
      <c r="K43" s="71"/>
      <c r="L43" s="71"/>
      <c r="M43" s="71"/>
      <c r="N43" s="71"/>
      <c r="O43" s="71"/>
      <c r="P43" s="71"/>
      <c r="Q43" s="71"/>
      <c r="R43" s="78"/>
      <c r="S43" s="78"/>
      <c r="T43" s="78"/>
      <c r="U43" s="78"/>
      <c r="V43" s="78"/>
      <c r="W43" s="78"/>
      <c r="X43" s="78"/>
      <c r="Y43" s="78"/>
      <c r="Z43" s="78"/>
      <c r="AA43" s="78"/>
      <c r="AB43" s="78"/>
      <c r="AC43" s="78"/>
      <c r="AD43" s="78"/>
      <c r="AE43" s="78"/>
      <c r="AF43" s="3"/>
      <c r="AG43" s="2"/>
    </row>
    <row r="44" spans="1:33" ht="3.75" customHeight="1" x14ac:dyDescent="0.2">
      <c r="A44" s="218"/>
      <c r="B44" s="4"/>
      <c r="C44" s="8"/>
      <c r="D44" s="8"/>
      <c r="E44" s="8"/>
      <c r="F44" s="8"/>
      <c r="G44" s="8"/>
      <c r="H44" s="8"/>
      <c r="I44" s="8"/>
      <c r="J44" s="8"/>
      <c r="K44" s="8"/>
      <c r="L44" s="8"/>
      <c r="M44" s="8"/>
      <c r="N44" s="8"/>
      <c r="O44" s="8"/>
      <c r="P44" s="8"/>
      <c r="Q44" s="8"/>
      <c r="R44" s="3"/>
      <c r="S44" s="3"/>
      <c r="T44" s="3"/>
      <c r="U44" s="3"/>
      <c r="V44" s="3"/>
      <c r="W44" s="3"/>
      <c r="X44" s="3"/>
      <c r="Y44" s="3"/>
      <c r="Z44" s="3"/>
      <c r="AA44" s="3"/>
      <c r="AB44" s="3"/>
      <c r="AC44" s="3"/>
      <c r="AD44" s="3"/>
      <c r="AE44" s="3"/>
      <c r="AF44" s="3"/>
      <c r="AG44" s="2"/>
    </row>
    <row r="45" spans="1:33" ht="11.25" customHeight="1" x14ac:dyDescent="0.2">
      <c r="A45" s="218"/>
      <c r="B45" s="4"/>
      <c r="C45" s="8"/>
      <c r="D45" s="8"/>
      <c r="E45" s="10"/>
      <c r="F45" s="1738"/>
      <c r="G45" s="1738"/>
      <c r="H45" s="1738"/>
      <c r="I45" s="1738"/>
      <c r="J45" s="1738"/>
      <c r="K45" s="1738"/>
      <c r="L45" s="1738"/>
      <c r="M45" s="1738"/>
      <c r="N45" s="1738"/>
      <c r="O45" s="1738"/>
      <c r="P45" s="1738"/>
      <c r="Q45" s="1738"/>
      <c r="R45" s="1738"/>
      <c r="S45" s="1738"/>
      <c r="T45" s="1738"/>
      <c r="U45" s="1738"/>
      <c r="V45" s="1738"/>
      <c r="W45" s="10"/>
      <c r="X45" s="1738"/>
      <c r="Y45" s="1738"/>
      <c r="Z45" s="1738"/>
      <c r="AA45" s="1738"/>
      <c r="AB45" s="1738"/>
      <c r="AC45" s="1738"/>
      <c r="AD45" s="1738"/>
      <c r="AE45" s="10"/>
      <c r="AF45" s="4"/>
      <c r="AG45" s="2"/>
    </row>
    <row r="46" spans="1:33" ht="12.75" customHeight="1" x14ac:dyDescent="0.2">
      <c r="A46" s="218"/>
      <c r="B46" s="4"/>
      <c r="C46" s="8"/>
      <c r="D46" s="8"/>
      <c r="E46" s="10"/>
      <c r="F46" s="10"/>
      <c r="G46" s="10"/>
      <c r="H46" s="10"/>
      <c r="I46" s="10"/>
      <c r="J46" s="10"/>
      <c r="K46" s="10"/>
      <c r="L46" s="10"/>
      <c r="M46" s="10"/>
      <c r="N46" s="10"/>
      <c r="O46" s="10"/>
      <c r="P46" s="10"/>
      <c r="Q46" s="10"/>
      <c r="R46" s="10"/>
      <c r="S46" s="10"/>
      <c r="T46" s="10"/>
      <c r="U46" s="10"/>
      <c r="V46" s="10"/>
      <c r="W46" s="10"/>
      <c r="X46" s="10"/>
      <c r="Y46" s="10"/>
      <c r="Z46" s="10"/>
      <c r="AA46" s="10"/>
      <c r="AB46" s="10"/>
      <c r="AC46" s="10"/>
      <c r="AD46" s="10"/>
      <c r="AE46" s="10"/>
      <c r="AF46" s="3"/>
      <c r="AG46" s="2"/>
    </row>
    <row r="47" spans="1:33" ht="6" customHeight="1" x14ac:dyDescent="0.2">
      <c r="A47" s="218"/>
      <c r="B47" s="4"/>
      <c r="C47" s="8"/>
      <c r="D47" s="8"/>
      <c r="E47" s="10"/>
      <c r="F47" s="10"/>
      <c r="G47" s="10"/>
      <c r="H47" s="10"/>
      <c r="I47" s="10"/>
      <c r="J47" s="10"/>
      <c r="K47" s="10"/>
      <c r="L47" s="10"/>
      <c r="M47" s="10"/>
      <c r="N47" s="10"/>
      <c r="O47" s="10"/>
      <c r="P47" s="10"/>
      <c r="Q47" s="10"/>
      <c r="R47" s="10"/>
      <c r="S47" s="10"/>
      <c r="T47" s="10"/>
      <c r="U47" s="10"/>
      <c r="V47" s="10"/>
      <c r="W47" s="10"/>
      <c r="X47" s="10"/>
      <c r="Y47" s="10"/>
      <c r="Z47" s="10"/>
      <c r="AA47" s="10"/>
      <c r="AB47" s="10"/>
      <c r="AC47" s="10"/>
      <c r="AD47" s="10"/>
      <c r="AE47" s="10"/>
      <c r="AF47" s="3"/>
      <c r="AG47" s="2"/>
    </row>
    <row r="48" spans="1:33" s="50" customFormat="1" ht="12" customHeight="1" x14ac:dyDescent="0.2">
      <c r="A48" s="362"/>
      <c r="B48" s="48"/>
      <c r="C48" s="55"/>
      <c r="D48" s="49"/>
      <c r="E48" s="57"/>
      <c r="F48" s="57"/>
      <c r="G48" s="57"/>
      <c r="H48" s="57"/>
      <c r="I48" s="57"/>
      <c r="J48" s="57"/>
      <c r="K48" s="57"/>
      <c r="L48" s="57"/>
      <c r="M48" s="57"/>
      <c r="N48" s="57"/>
      <c r="O48" s="57"/>
      <c r="P48" s="57"/>
      <c r="Q48" s="57"/>
      <c r="R48" s="57"/>
      <c r="S48" s="57"/>
      <c r="T48" s="57"/>
      <c r="U48" s="57"/>
      <c r="V48" s="57"/>
      <c r="W48" s="57"/>
      <c r="X48" s="57"/>
      <c r="Y48" s="57"/>
      <c r="Z48" s="57"/>
      <c r="AA48" s="57"/>
      <c r="AB48" s="57"/>
      <c r="AC48" s="57"/>
      <c r="AD48" s="57"/>
      <c r="AE48" s="57"/>
      <c r="AF48" s="64"/>
      <c r="AG48" s="47"/>
    </row>
    <row r="49" spans="1:33" ht="10.5" customHeight="1" x14ac:dyDescent="0.2">
      <c r="A49" s="218"/>
      <c r="B49" s="4"/>
      <c r="C49" s="43"/>
      <c r="D49" s="13"/>
      <c r="E49" s="74"/>
      <c r="F49" s="63"/>
      <c r="G49" s="63"/>
      <c r="H49" s="63"/>
      <c r="I49" s="63"/>
      <c r="J49" s="63"/>
      <c r="K49" s="63"/>
      <c r="L49" s="63"/>
      <c r="M49" s="63"/>
      <c r="N49" s="63"/>
      <c r="O49" s="63"/>
      <c r="P49" s="63"/>
      <c r="Q49" s="63"/>
      <c r="R49" s="63"/>
      <c r="S49" s="63"/>
      <c r="T49" s="63"/>
      <c r="U49" s="63"/>
      <c r="V49" s="63"/>
      <c r="W49" s="63"/>
      <c r="X49" s="63"/>
      <c r="Y49" s="63"/>
      <c r="Z49" s="63"/>
      <c r="AA49" s="63"/>
      <c r="AB49" s="63"/>
      <c r="AC49" s="63"/>
      <c r="AD49" s="63"/>
      <c r="AE49" s="74"/>
      <c r="AF49" s="3"/>
      <c r="AG49" s="2"/>
    </row>
    <row r="50" spans="1:33" ht="12" customHeight="1" x14ac:dyDescent="0.2">
      <c r="A50" s="218"/>
      <c r="B50" s="4"/>
      <c r="C50" s="43"/>
      <c r="D50" s="13"/>
      <c r="E50" s="74"/>
      <c r="F50" s="63"/>
      <c r="G50" s="63"/>
      <c r="H50" s="63"/>
      <c r="I50" s="63"/>
      <c r="J50" s="63"/>
      <c r="K50" s="63"/>
      <c r="L50" s="63"/>
      <c r="M50" s="63"/>
      <c r="N50" s="63"/>
      <c r="O50" s="63"/>
      <c r="P50" s="63"/>
      <c r="Q50" s="63"/>
      <c r="R50" s="63"/>
      <c r="S50" s="63"/>
      <c r="T50" s="63"/>
      <c r="U50" s="63"/>
      <c r="V50" s="63"/>
      <c r="W50" s="63"/>
      <c r="X50" s="63"/>
      <c r="Y50" s="63"/>
      <c r="Z50" s="63"/>
      <c r="AA50" s="63"/>
      <c r="AB50" s="63"/>
      <c r="AC50" s="63"/>
      <c r="AD50" s="63"/>
      <c r="AE50" s="74"/>
      <c r="AF50" s="3"/>
      <c r="AG50" s="2"/>
    </row>
    <row r="51" spans="1:33" ht="12" customHeight="1" x14ac:dyDescent="0.2">
      <c r="A51" s="218"/>
      <c r="B51" s="4"/>
      <c r="C51" s="43"/>
      <c r="D51" s="13"/>
      <c r="E51" s="74"/>
      <c r="F51" s="63"/>
      <c r="G51" s="63"/>
      <c r="H51" s="63"/>
      <c r="I51" s="63"/>
      <c r="J51" s="63"/>
      <c r="K51" s="63"/>
      <c r="L51" s="63"/>
      <c r="M51" s="63"/>
      <c r="N51" s="63"/>
      <c r="O51" s="63"/>
      <c r="P51" s="63"/>
      <c r="Q51" s="63"/>
      <c r="R51" s="63"/>
      <c r="S51" s="63"/>
      <c r="T51" s="63"/>
      <c r="U51" s="63"/>
      <c r="V51" s="63"/>
      <c r="W51" s="63"/>
      <c r="X51" s="63"/>
      <c r="Y51" s="63"/>
      <c r="Z51" s="63"/>
      <c r="AA51" s="63"/>
      <c r="AB51" s="63"/>
      <c r="AC51" s="63"/>
      <c r="AD51" s="63"/>
      <c r="AE51" s="74"/>
      <c r="AF51" s="3"/>
      <c r="AG51" s="2"/>
    </row>
    <row r="52" spans="1:33" ht="12" customHeight="1" x14ac:dyDescent="0.2">
      <c r="A52" s="218"/>
      <c r="B52" s="4"/>
      <c r="C52" s="43"/>
      <c r="D52" s="13"/>
      <c r="E52" s="74"/>
      <c r="F52" s="63"/>
      <c r="G52" s="63"/>
      <c r="H52" s="63"/>
      <c r="I52" s="63"/>
      <c r="J52" s="63"/>
      <c r="K52" s="63"/>
      <c r="L52" s="63"/>
      <c r="M52" s="63"/>
      <c r="N52" s="63"/>
      <c r="O52" s="63"/>
      <c r="P52" s="63"/>
      <c r="Q52" s="63"/>
      <c r="R52" s="63"/>
      <c r="S52" s="63"/>
      <c r="T52" s="63"/>
      <c r="U52" s="63"/>
      <c r="V52" s="63"/>
      <c r="W52" s="63"/>
      <c r="X52" s="63"/>
      <c r="Y52" s="63"/>
      <c r="Z52" s="63"/>
      <c r="AA52" s="63"/>
      <c r="AB52" s="63"/>
      <c r="AC52" s="63"/>
      <c r="AD52" s="63"/>
      <c r="AE52" s="74"/>
      <c r="AF52" s="3"/>
      <c r="AG52" s="2"/>
    </row>
    <row r="53" spans="1:33" ht="12" customHeight="1" x14ac:dyDescent="0.2">
      <c r="A53" s="218"/>
      <c r="B53" s="4"/>
      <c r="C53" s="43"/>
      <c r="D53" s="13"/>
      <c r="E53" s="74"/>
      <c r="F53" s="63"/>
      <c r="G53" s="63"/>
      <c r="H53" s="63"/>
      <c r="I53" s="63"/>
      <c r="J53" s="63"/>
      <c r="K53" s="63"/>
      <c r="L53" s="63"/>
      <c r="M53" s="63"/>
      <c r="N53" s="63"/>
      <c r="O53" s="63"/>
      <c r="P53" s="63"/>
      <c r="Q53" s="63"/>
      <c r="R53" s="63"/>
      <c r="S53" s="63"/>
      <c r="T53" s="63"/>
      <c r="U53" s="63"/>
      <c r="V53" s="63"/>
      <c r="W53" s="63"/>
      <c r="X53" s="63"/>
      <c r="Y53" s="63"/>
      <c r="Z53" s="63"/>
      <c r="AA53" s="63"/>
      <c r="AB53" s="63"/>
      <c r="AC53" s="63"/>
      <c r="AD53" s="63"/>
      <c r="AE53" s="74"/>
      <c r="AF53" s="3"/>
      <c r="AG53" s="2"/>
    </row>
    <row r="54" spans="1:33" ht="12" customHeight="1" x14ac:dyDescent="0.2">
      <c r="A54" s="218"/>
      <c r="B54" s="4"/>
      <c r="C54" s="43"/>
      <c r="D54" s="13"/>
      <c r="E54" s="74"/>
      <c r="F54" s="63"/>
      <c r="G54" s="63"/>
      <c r="H54" s="63"/>
      <c r="I54" s="63"/>
      <c r="J54" s="63"/>
      <c r="K54" s="63"/>
      <c r="L54" s="63"/>
      <c r="M54" s="63"/>
      <c r="N54" s="63"/>
      <c r="O54" s="63"/>
      <c r="P54" s="63"/>
      <c r="Q54" s="63"/>
      <c r="R54" s="63"/>
      <c r="S54" s="63"/>
      <c r="T54" s="63"/>
      <c r="U54" s="63"/>
      <c r="V54" s="63"/>
      <c r="W54" s="63"/>
      <c r="X54" s="63"/>
      <c r="Y54" s="63"/>
      <c r="Z54" s="63"/>
      <c r="AA54" s="63"/>
      <c r="AB54" s="63"/>
      <c r="AC54" s="63"/>
      <c r="AD54" s="63"/>
      <c r="AE54" s="74"/>
      <c r="AF54" s="3"/>
      <c r="AG54" s="2"/>
    </row>
    <row r="55" spans="1:33" ht="12" customHeight="1" x14ac:dyDescent="0.2">
      <c r="A55" s="218"/>
      <c r="B55" s="4"/>
      <c r="C55" s="43"/>
      <c r="D55" s="13"/>
      <c r="E55" s="74"/>
      <c r="F55" s="63"/>
      <c r="G55" s="63"/>
      <c r="H55" s="63"/>
      <c r="I55" s="63"/>
      <c r="J55" s="63"/>
      <c r="K55" s="63"/>
      <c r="L55" s="63"/>
      <c r="M55" s="63"/>
      <c r="N55" s="63"/>
      <c r="O55" s="63"/>
      <c r="P55" s="63"/>
      <c r="Q55" s="63"/>
      <c r="R55" s="63"/>
      <c r="S55" s="63"/>
      <c r="T55" s="63"/>
      <c r="U55" s="63"/>
      <c r="V55" s="63"/>
      <c r="W55" s="63"/>
      <c r="X55" s="63"/>
      <c r="Y55" s="63"/>
      <c r="Z55" s="63"/>
      <c r="AA55" s="63"/>
      <c r="AB55" s="63"/>
      <c r="AC55" s="63"/>
      <c r="AD55" s="63"/>
      <c r="AE55" s="74"/>
      <c r="AF55" s="3"/>
      <c r="AG55" s="2"/>
    </row>
    <row r="56" spans="1:33" ht="12" customHeight="1" x14ac:dyDescent="0.2">
      <c r="A56" s="218"/>
      <c r="B56" s="4"/>
      <c r="C56" s="43"/>
      <c r="D56" s="13"/>
      <c r="E56" s="74"/>
      <c r="F56" s="63"/>
      <c r="G56" s="63"/>
      <c r="H56" s="63"/>
      <c r="I56" s="63"/>
      <c r="J56" s="63"/>
      <c r="K56" s="63"/>
      <c r="L56" s="63"/>
      <c r="M56" s="63"/>
      <c r="N56" s="63"/>
      <c r="O56" s="63"/>
      <c r="P56" s="63"/>
      <c r="Q56" s="63"/>
      <c r="R56" s="63"/>
      <c r="S56" s="63"/>
      <c r="T56" s="63"/>
      <c r="U56" s="63"/>
      <c r="V56" s="63"/>
      <c r="W56" s="63"/>
      <c r="X56" s="63"/>
      <c r="Y56" s="63"/>
      <c r="Z56" s="63"/>
      <c r="AA56" s="63"/>
      <c r="AB56" s="63"/>
      <c r="AC56" s="63"/>
      <c r="AD56" s="63"/>
      <c r="AE56" s="74"/>
      <c r="AF56" s="3"/>
      <c r="AG56" s="2"/>
    </row>
    <row r="57" spans="1:33" ht="12" customHeight="1" x14ac:dyDescent="0.2">
      <c r="A57" s="218"/>
      <c r="B57" s="4"/>
      <c r="C57" s="43"/>
      <c r="D57" s="13"/>
      <c r="E57" s="74"/>
      <c r="F57" s="63"/>
      <c r="G57" s="63"/>
      <c r="H57" s="63"/>
      <c r="I57" s="63"/>
      <c r="J57" s="63"/>
      <c r="K57" s="63"/>
      <c r="L57" s="63"/>
      <c r="M57" s="63"/>
      <c r="N57" s="63"/>
      <c r="O57" s="63"/>
      <c r="P57" s="63"/>
      <c r="Q57" s="63"/>
      <c r="R57" s="63"/>
      <c r="S57" s="63"/>
      <c r="T57" s="63"/>
      <c r="U57" s="63"/>
      <c r="V57" s="63"/>
      <c r="W57" s="63"/>
      <c r="X57" s="63"/>
      <c r="Y57" s="63"/>
      <c r="Z57" s="63"/>
      <c r="AA57" s="63"/>
      <c r="AB57" s="63"/>
      <c r="AC57" s="63"/>
      <c r="AD57" s="63"/>
      <c r="AE57" s="74"/>
      <c r="AF57" s="3"/>
      <c r="AG57" s="2"/>
    </row>
    <row r="58" spans="1:33" ht="12" customHeight="1" x14ac:dyDescent="0.2">
      <c r="A58" s="218"/>
      <c r="B58" s="4"/>
      <c r="C58" s="43"/>
      <c r="D58" s="13"/>
      <c r="E58" s="74"/>
      <c r="F58" s="63"/>
      <c r="G58" s="63"/>
      <c r="H58" s="63"/>
      <c r="I58" s="63"/>
      <c r="J58" s="63"/>
      <c r="K58" s="63"/>
      <c r="L58" s="63"/>
      <c r="M58" s="63"/>
      <c r="N58" s="63"/>
      <c r="O58" s="63"/>
      <c r="P58" s="63"/>
      <c r="Q58" s="63"/>
      <c r="R58" s="63"/>
      <c r="S58" s="63"/>
      <c r="T58" s="63"/>
      <c r="U58" s="63"/>
      <c r="V58" s="63"/>
      <c r="W58" s="63"/>
      <c r="X58" s="63"/>
      <c r="Y58" s="63"/>
      <c r="Z58" s="63"/>
      <c r="AA58" s="63"/>
      <c r="AB58" s="63"/>
      <c r="AC58" s="63"/>
      <c r="AD58" s="63"/>
      <c r="AE58" s="74"/>
      <c r="AF58" s="3"/>
      <c r="AG58" s="2"/>
    </row>
    <row r="59" spans="1:33" ht="12" customHeight="1" x14ac:dyDescent="0.2">
      <c r="A59" s="218"/>
      <c r="B59" s="4"/>
      <c r="C59" s="43"/>
      <c r="D59" s="13"/>
      <c r="E59" s="74"/>
      <c r="F59" s="63"/>
      <c r="G59" s="63"/>
      <c r="H59" s="63"/>
      <c r="I59" s="63"/>
      <c r="J59" s="63"/>
      <c r="K59" s="63"/>
      <c r="L59" s="63"/>
      <c r="M59" s="63"/>
      <c r="N59" s="63"/>
      <c r="O59" s="63"/>
      <c r="P59" s="63"/>
      <c r="Q59" s="63"/>
      <c r="R59" s="63"/>
      <c r="S59" s="63"/>
      <c r="T59" s="63"/>
      <c r="U59" s="63"/>
      <c r="V59" s="63"/>
      <c r="W59" s="63"/>
      <c r="X59" s="63"/>
      <c r="Y59" s="63"/>
      <c r="Z59" s="63"/>
      <c r="AA59" s="63"/>
      <c r="AB59" s="63"/>
      <c r="AC59" s="63"/>
      <c r="AD59" s="63"/>
      <c r="AE59" s="74"/>
      <c r="AF59" s="3"/>
      <c r="AG59" s="2"/>
    </row>
    <row r="60" spans="1:33" ht="12" customHeight="1" x14ac:dyDescent="0.2">
      <c r="A60" s="218"/>
      <c r="B60" s="4"/>
      <c r="C60" s="43"/>
      <c r="D60" s="13"/>
      <c r="E60" s="74"/>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74"/>
      <c r="AF60" s="3"/>
      <c r="AG60" s="2"/>
    </row>
    <row r="61" spans="1:33" ht="12" customHeight="1" x14ac:dyDescent="0.2">
      <c r="A61" s="218"/>
      <c r="B61" s="4"/>
      <c r="C61" s="43"/>
      <c r="D61" s="13"/>
      <c r="E61" s="74"/>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74"/>
      <c r="AF61" s="3"/>
      <c r="AG61" s="2"/>
    </row>
    <row r="62" spans="1:33" ht="12" customHeight="1" x14ac:dyDescent="0.2">
      <c r="A62" s="218"/>
      <c r="B62" s="4"/>
      <c r="C62" s="43"/>
      <c r="D62" s="13"/>
      <c r="E62" s="74"/>
      <c r="F62" s="63"/>
      <c r="G62" s="63"/>
      <c r="H62" s="63"/>
      <c r="I62" s="63"/>
      <c r="J62" s="63"/>
      <c r="K62" s="63"/>
      <c r="L62" s="63"/>
      <c r="M62" s="63"/>
      <c r="N62" s="63"/>
      <c r="O62" s="63"/>
      <c r="P62" s="63"/>
      <c r="Q62" s="63"/>
      <c r="R62" s="63"/>
      <c r="S62" s="63"/>
      <c r="T62" s="63"/>
      <c r="U62" s="63"/>
      <c r="V62" s="63"/>
      <c r="W62" s="63"/>
      <c r="X62" s="63"/>
      <c r="Y62" s="63"/>
      <c r="Z62" s="63"/>
      <c r="AA62" s="63"/>
      <c r="AB62" s="63"/>
      <c r="AC62" s="63"/>
      <c r="AD62" s="63"/>
      <c r="AE62" s="74"/>
      <c r="AF62" s="3"/>
      <c r="AG62" s="2"/>
    </row>
    <row r="63" spans="1:33" ht="12" customHeight="1" x14ac:dyDescent="0.2">
      <c r="A63" s="218"/>
      <c r="B63" s="4"/>
      <c r="C63" s="43"/>
      <c r="D63" s="13"/>
      <c r="E63" s="74"/>
      <c r="F63" s="63"/>
      <c r="G63" s="63"/>
      <c r="H63" s="63"/>
      <c r="I63" s="63"/>
      <c r="J63" s="63"/>
      <c r="K63" s="63"/>
      <c r="L63" s="63"/>
      <c r="M63" s="63"/>
      <c r="N63" s="63"/>
      <c r="O63" s="63"/>
      <c r="P63" s="63"/>
      <c r="Q63" s="63"/>
      <c r="R63" s="63"/>
      <c r="S63" s="63"/>
      <c r="T63" s="63"/>
      <c r="U63" s="63"/>
      <c r="V63" s="63"/>
      <c r="W63" s="63"/>
      <c r="X63" s="63"/>
      <c r="Y63" s="63"/>
      <c r="Z63" s="63"/>
      <c r="AA63" s="63"/>
      <c r="AB63" s="63"/>
      <c r="AC63" s="63"/>
      <c r="AD63" s="63"/>
      <c r="AE63" s="74"/>
      <c r="AF63" s="3"/>
      <c r="AG63" s="2"/>
    </row>
    <row r="64" spans="1:33" ht="12" customHeight="1" x14ac:dyDescent="0.2">
      <c r="A64" s="218"/>
      <c r="B64" s="4"/>
      <c r="C64" s="43"/>
      <c r="D64" s="13"/>
      <c r="E64" s="74"/>
      <c r="F64" s="63"/>
      <c r="G64" s="63"/>
      <c r="H64" s="63"/>
      <c r="I64" s="63"/>
      <c r="J64" s="63"/>
      <c r="K64" s="63"/>
      <c r="L64" s="63"/>
      <c r="M64" s="63"/>
      <c r="N64" s="63"/>
      <c r="O64" s="63"/>
      <c r="P64" s="63"/>
      <c r="Q64" s="63"/>
      <c r="R64" s="63"/>
      <c r="S64" s="63"/>
      <c r="T64" s="63"/>
      <c r="U64" s="63"/>
      <c r="V64" s="63"/>
      <c r="W64" s="63"/>
      <c r="X64" s="63"/>
      <c r="Y64" s="63"/>
      <c r="Z64" s="63"/>
      <c r="AA64" s="63"/>
      <c r="AB64" s="63"/>
      <c r="AC64" s="63"/>
      <c r="AD64" s="63"/>
      <c r="AE64" s="74"/>
      <c r="AF64" s="3"/>
      <c r="AG64" s="2"/>
    </row>
    <row r="65" spans="1:33" ht="12" customHeight="1" x14ac:dyDescent="0.2">
      <c r="A65" s="218"/>
      <c r="B65" s="4"/>
      <c r="C65" s="43"/>
      <c r="D65" s="13"/>
      <c r="E65" s="74"/>
      <c r="F65" s="63"/>
      <c r="G65" s="63"/>
      <c r="H65" s="63"/>
      <c r="I65" s="63"/>
      <c r="J65" s="63"/>
      <c r="K65" s="63"/>
      <c r="L65" s="63"/>
      <c r="M65" s="63"/>
      <c r="N65" s="63"/>
      <c r="O65" s="63"/>
      <c r="P65" s="63"/>
      <c r="Q65" s="63"/>
      <c r="R65" s="63"/>
      <c r="S65" s="63"/>
      <c r="T65" s="63"/>
      <c r="U65" s="63"/>
      <c r="V65" s="63"/>
      <c r="W65" s="63"/>
      <c r="X65" s="63"/>
      <c r="Y65" s="63"/>
      <c r="Z65" s="63"/>
      <c r="AA65" s="63"/>
      <c r="AB65" s="63"/>
      <c r="AC65" s="63"/>
      <c r="AD65" s="63"/>
      <c r="AE65" s="74"/>
      <c r="AF65" s="3"/>
      <c r="AG65" s="2"/>
    </row>
    <row r="66" spans="1:33" ht="12" customHeight="1" x14ac:dyDescent="0.2">
      <c r="A66" s="218"/>
      <c r="B66" s="4"/>
      <c r="C66" s="43"/>
      <c r="D66" s="13"/>
      <c r="E66" s="74"/>
      <c r="F66" s="63"/>
      <c r="G66" s="63"/>
      <c r="H66" s="63"/>
      <c r="I66" s="63"/>
      <c r="J66" s="63"/>
      <c r="K66" s="63"/>
      <c r="L66" s="63"/>
      <c r="M66" s="63"/>
      <c r="N66" s="63"/>
      <c r="O66" s="63"/>
      <c r="P66" s="63"/>
      <c r="Q66" s="63"/>
      <c r="R66" s="63"/>
      <c r="S66" s="63"/>
      <c r="T66" s="63"/>
      <c r="U66" s="63"/>
      <c r="V66" s="63"/>
      <c r="W66" s="63"/>
      <c r="X66" s="63"/>
      <c r="Y66" s="63"/>
      <c r="Z66" s="63"/>
      <c r="AA66" s="63"/>
      <c r="AB66" s="63"/>
      <c r="AC66" s="63"/>
      <c r="AD66" s="63"/>
      <c r="AE66" s="74"/>
      <c r="AF66" s="3"/>
      <c r="AG66" s="2"/>
    </row>
    <row r="67" spans="1:33" ht="12" customHeight="1" x14ac:dyDescent="0.2">
      <c r="A67" s="218"/>
      <c r="B67" s="4"/>
      <c r="C67" s="43"/>
      <c r="D67" s="13"/>
      <c r="E67" s="74"/>
      <c r="F67" s="63"/>
      <c r="G67" s="63"/>
      <c r="H67" s="63"/>
      <c r="I67" s="63"/>
      <c r="J67" s="63"/>
      <c r="K67" s="63"/>
      <c r="L67" s="63"/>
      <c r="M67" s="63"/>
      <c r="N67" s="63"/>
      <c r="O67" s="63"/>
      <c r="P67" s="63"/>
      <c r="Q67" s="63"/>
      <c r="R67" s="63"/>
      <c r="S67" s="63"/>
      <c r="T67" s="63"/>
      <c r="U67" s="63"/>
      <c r="V67" s="63"/>
      <c r="W67" s="63"/>
      <c r="X67" s="63"/>
      <c r="Y67" s="63"/>
      <c r="Z67" s="63"/>
      <c r="AA67" s="63"/>
      <c r="AB67" s="63"/>
      <c r="AC67" s="63"/>
      <c r="AD67" s="63"/>
      <c r="AE67" s="74"/>
      <c r="AF67" s="3"/>
      <c r="AG67" s="2"/>
    </row>
    <row r="68" spans="1:33" ht="12" customHeight="1" x14ac:dyDescent="0.2">
      <c r="A68" s="218"/>
      <c r="B68" s="4"/>
      <c r="C68" s="43"/>
      <c r="D68" s="13"/>
      <c r="E68" s="74"/>
      <c r="F68" s="63"/>
      <c r="G68" s="63"/>
      <c r="H68" s="63"/>
      <c r="I68" s="63"/>
      <c r="J68" s="63"/>
      <c r="K68" s="63"/>
      <c r="L68" s="63"/>
      <c r="M68" s="63"/>
      <c r="N68" s="63"/>
      <c r="O68" s="63"/>
      <c r="P68" s="63"/>
      <c r="Q68" s="63"/>
      <c r="R68" s="63"/>
      <c r="S68" s="63"/>
      <c r="T68" s="63"/>
      <c r="U68" s="63"/>
      <c r="V68" s="63"/>
      <c r="W68" s="63"/>
      <c r="X68" s="63"/>
      <c r="Y68" s="63"/>
      <c r="Z68" s="63"/>
      <c r="AA68" s="63"/>
      <c r="AB68" s="63"/>
      <c r="AC68" s="63"/>
      <c r="AD68" s="63"/>
      <c r="AE68" s="74"/>
      <c r="AF68" s="3"/>
      <c r="AG68" s="4"/>
    </row>
    <row r="69" spans="1:33" s="67" customFormat="1" ht="9" customHeight="1" x14ac:dyDescent="0.15">
      <c r="A69" s="363"/>
      <c r="B69" s="66"/>
      <c r="C69" s="69"/>
      <c r="D69" s="21"/>
      <c r="E69" s="70"/>
      <c r="F69" s="70"/>
      <c r="G69" s="70"/>
      <c r="H69" s="75"/>
      <c r="I69" s="75"/>
      <c r="J69" s="75"/>
      <c r="K69" s="75"/>
      <c r="L69" s="75"/>
      <c r="M69" s="75"/>
      <c r="N69" s="75"/>
      <c r="O69" s="75"/>
      <c r="P69" s="75"/>
      <c r="Q69" s="75"/>
      <c r="R69" s="75"/>
      <c r="S69" s="75"/>
      <c r="T69" s="75"/>
      <c r="U69" s="75"/>
      <c r="V69" s="75"/>
      <c r="W69" s="75"/>
      <c r="X69" s="75"/>
      <c r="Y69" s="75"/>
      <c r="Z69" s="75"/>
      <c r="AA69" s="75"/>
      <c r="AB69" s="75"/>
      <c r="AC69" s="75"/>
      <c r="AD69" s="75"/>
      <c r="AE69" s="75"/>
      <c r="AF69" s="66"/>
      <c r="AG69" s="66"/>
    </row>
    <row r="70" spans="1:33" ht="11.25" customHeight="1" x14ac:dyDescent="0.2">
      <c r="A70" s="218"/>
      <c r="B70" s="1"/>
      <c r="C70" s="42"/>
      <c r="D70" s="13"/>
      <c r="E70" s="76"/>
      <c r="F70" s="76"/>
      <c r="G70" s="76"/>
      <c r="H70" s="76"/>
      <c r="I70" s="76"/>
      <c r="J70" s="76"/>
      <c r="K70" s="76"/>
      <c r="L70" s="76"/>
      <c r="M70" s="76"/>
      <c r="N70" s="76"/>
      <c r="O70" s="76"/>
      <c r="P70" s="76"/>
      <c r="Q70" s="76"/>
      <c r="R70" s="76"/>
      <c r="S70" s="76"/>
      <c r="T70" s="76"/>
      <c r="U70" s="76"/>
      <c r="V70" s="75"/>
      <c r="W70" s="76"/>
      <c r="X70" s="76"/>
      <c r="Y70" s="76"/>
      <c r="Z70" s="76"/>
      <c r="AA70" s="76"/>
      <c r="AB70" s="76"/>
      <c r="AC70" s="76"/>
      <c r="AD70" s="76"/>
      <c r="AE70" s="76"/>
      <c r="AF70" s="3"/>
      <c r="AG70" s="4"/>
    </row>
    <row r="71" spans="1:33" ht="13.5" customHeight="1" x14ac:dyDescent="0.2">
      <c r="A71" s="218"/>
      <c r="B71" s="366">
        <v>22</v>
      </c>
      <c r="C71" s="1739">
        <v>42675</v>
      </c>
      <c r="D71" s="1740"/>
      <c r="E71" s="1740"/>
      <c r="F71" s="1740"/>
      <c r="G71" s="1736"/>
      <c r="H71" s="1737"/>
      <c r="I71" s="4"/>
      <c r="J71" s="4"/>
      <c r="K71" s="4"/>
      <c r="L71" s="4"/>
      <c r="M71" s="4"/>
      <c r="N71" s="4"/>
      <c r="O71" s="4"/>
      <c r="P71" s="4"/>
      <c r="Q71" s="4"/>
      <c r="R71" s="4"/>
      <c r="S71" s="4"/>
      <c r="T71" s="4"/>
      <c r="U71" s="4"/>
      <c r="V71" s="75"/>
      <c r="W71" s="4"/>
      <c r="X71" s="4"/>
      <c r="Y71" s="4"/>
      <c r="Z71" s="4"/>
      <c r="AA71" s="4"/>
      <c r="AB71" s="4"/>
      <c r="AC71" s="4"/>
      <c r="AD71" s="4"/>
      <c r="AE71" s="4"/>
      <c r="AF71" s="4"/>
      <c r="AG71" s="4"/>
    </row>
  </sheetData>
  <customSheetViews>
    <customSheetView guid="{87E9DA1B-1CEB-458D-87A5-C4E38BAE485A}" showPageBreaks="1" printArea="1" hiddenRows="1" topLeftCell="A34">
      <selection activeCell="EW151" sqref="EW151:FA155"/>
      <pageMargins left="0.15748031496062992" right="0.15748031496062992" top="0.19685039370078741" bottom="0.19685039370078741" header="0" footer="0"/>
      <printOptions horizontalCentered="1"/>
      <pageSetup paperSize="9" orientation="portrait" r:id="rId1"/>
      <headerFooter alignWithMargins="0"/>
    </customSheetView>
    <customSheetView guid="{5859C3A0-D6FB-40D9-B6C2-346CB5A63A0A}" hiddenRows="1" topLeftCell="A34">
      <selection activeCell="EW151" sqref="EW151:FA155"/>
      <pageMargins left="0.15748031496062992" right="0.15748031496062992" top="0.19685039370078741" bottom="0.19685039370078741" header="0" footer="0"/>
      <printOptions horizontalCentered="1"/>
      <pageSetup paperSize="9" orientation="portrait" r:id="rId2"/>
      <headerFooter alignWithMargins="0"/>
    </customSheetView>
    <customSheetView guid="{D8E90C30-C61D-40A7-989F-8651AA8E91E2}" hiddenRows="1" topLeftCell="A34">
      <selection activeCell="EW151" sqref="EW151:FA155"/>
      <pageMargins left="0.15748031496062992" right="0.15748031496062992" top="0.19685039370078741" bottom="0.19685039370078741" header="0" footer="0"/>
      <printOptions horizontalCentered="1"/>
      <pageSetup paperSize="9" orientation="portrait" r:id="rId3"/>
      <headerFooter alignWithMargins="0"/>
    </customSheetView>
  </customSheetViews>
  <mergeCells count="9">
    <mergeCell ref="X1:AF1"/>
    <mergeCell ref="G71:H71"/>
    <mergeCell ref="B2:D2"/>
    <mergeCell ref="F45:V45"/>
    <mergeCell ref="F6:V6"/>
    <mergeCell ref="C71:F71"/>
    <mergeCell ref="X6:AD6"/>
    <mergeCell ref="X45:AD45"/>
    <mergeCell ref="F5:L5"/>
  </mergeCells>
  <phoneticPr fontId="6" type="noConversion"/>
  <printOptions horizontalCentered="1"/>
  <pageMargins left="0.15748031496062992" right="0.15748031496062992" top="0.19685039370078741" bottom="0.19685039370078741" header="0" footer="0"/>
  <pageSetup paperSize="9" orientation="portrait" r:id="rId4"/>
  <headerFooter alignWithMargins="0"/>
  <drawing r:id="rId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3" enableFormatConditionsCalculation="0">
    <tabColor indexed="55"/>
  </sheetPr>
  <dimension ref="A1:AG73"/>
  <sheetViews>
    <sheetView workbookViewId="0"/>
  </sheetViews>
  <sheetFormatPr defaultRowHeight="12.75" x14ac:dyDescent="0.2"/>
  <cols>
    <col min="1" max="1" width="1" customWidth="1"/>
    <col min="2" max="2" width="2.5703125" customWidth="1"/>
    <col min="3" max="3" width="3" customWidth="1"/>
    <col min="4" max="4" width="9.85546875" customWidth="1"/>
    <col min="5" max="5" width="0.5703125" customWidth="1"/>
    <col min="6" max="6" width="5.85546875" customWidth="1"/>
    <col min="7" max="7" width="0.5703125" customWidth="1"/>
    <col min="8" max="8" width="5.85546875" customWidth="1"/>
    <col min="9" max="9" width="0.5703125" customWidth="1"/>
    <col min="10" max="10" width="5.7109375" customWidth="1"/>
    <col min="11" max="11" width="0.5703125" customWidth="1"/>
    <col min="12" max="12" width="5.5703125" customWidth="1"/>
    <col min="13" max="13" width="0.42578125" customWidth="1"/>
    <col min="14" max="14" width="5.7109375" customWidth="1"/>
    <col min="15" max="15" width="0.5703125" customWidth="1"/>
    <col min="16" max="16" width="5.7109375" customWidth="1"/>
    <col min="17" max="17" width="0.5703125" customWidth="1"/>
    <col min="18" max="18" width="5.7109375" customWidth="1"/>
    <col min="19" max="19" width="0.5703125" customWidth="1"/>
    <col min="20" max="20" width="5.7109375" customWidth="1"/>
    <col min="21" max="21" width="0.5703125" customWidth="1"/>
    <col min="22" max="22" width="5.7109375" style="53" customWidth="1"/>
    <col min="23" max="23" width="0.5703125" customWidth="1"/>
    <col min="24" max="24" width="5.5703125" customWidth="1"/>
    <col min="25" max="25" width="0.5703125" customWidth="1"/>
    <col min="26" max="26" width="5.7109375" customWidth="1"/>
    <col min="27" max="27" width="0.5703125" customWidth="1"/>
    <col min="28" max="28" width="5.7109375" customWidth="1"/>
    <col min="29" max="29" width="0.5703125" customWidth="1"/>
    <col min="30" max="30" width="5.7109375" customWidth="1"/>
    <col min="31" max="31" width="0.5703125" customWidth="1"/>
    <col min="32" max="32" width="2.5703125" customWidth="1"/>
    <col min="33" max="33" width="1" customWidth="1"/>
  </cols>
  <sheetData>
    <row r="1" spans="1:33" ht="13.5" customHeight="1" x14ac:dyDescent="0.2">
      <c r="A1" s="2"/>
      <c r="B1" s="1634" t="s">
        <v>322</v>
      </c>
      <c r="C1" s="1634"/>
      <c r="D1" s="1634"/>
      <c r="E1" s="1634"/>
      <c r="F1" s="1634"/>
      <c r="G1" s="1634"/>
      <c r="H1" s="1634"/>
      <c r="I1" s="217"/>
      <c r="J1" s="217"/>
      <c r="K1" s="217"/>
      <c r="L1" s="217"/>
      <c r="M1" s="217"/>
      <c r="N1" s="217"/>
      <c r="O1" s="217"/>
      <c r="P1" s="217"/>
      <c r="Q1" s="217"/>
      <c r="R1" s="217"/>
      <c r="S1" s="217"/>
      <c r="T1" s="217"/>
      <c r="U1" s="217"/>
      <c r="V1" s="217"/>
      <c r="W1" s="217"/>
      <c r="X1" s="263"/>
      <c r="Y1" s="221"/>
      <c r="Z1" s="221"/>
      <c r="AA1" s="221"/>
      <c r="AB1" s="221"/>
      <c r="AC1" s="221"/>
      <c r="AD1" s="221"/>
      <c r="AE1" s="221"/>
      <c r="AF1" s="221"/>
      <c r="AG1" s="2"/>
    </row>
    <row r="2" spans="1:33" ht="6" customHeight="1" x14ac:dyDescent="0.2">
      <c r="A2" s="2"/>
      <c r="B2" s="1573"/>
      <c r="C2" s="1573"/>
      <c r="D2" s="1573"/>
      <c r="E2" s="16"/>
      <c r="F2" s="16"/>
      <c r="G2" s="16"/>
      <c r="H2" s="16"/>
      <c r="I2" s="16"/>
      <c r="J2" s="215"/>
      <c r="K2" s="215"/>
      <c r="L2" s="215"/>
      <c r="M2" s="215"/>
      <c r="N2" s="215"/>
      <c r="O2" s="215"/>
      <c r="P2" s="215"/>
      <c r="Q2" s="215"/>
      <c r="R2" s="215"/>
      <c r="S2" s="215"/>
      <c r="T2" s="215"/>
      <c r="U2" s="215"/>
      <c r="V2" s="215"/>
      <c r="W2" s="215"/>
      <c r="X2" s="215"/>
      <c r="Y2" s="215"/>
      <c r="Z2" s="4"/>
      <c r="AA2" s="4"/>
      <c r="AB2" s="4"/>
      <c r="AC2" s="4"/>
      <c r="AD2" s="4"/>
      <c r="AE2" s="4"/>
      <c r="AF2" s="4"/>
      <c r="AG2" s="226"/>
    </row>
    <row r="3" spans="1:33" ht="12" customHeight="1" x14ac:dyDescent="0.2">
      <c r="A3" s="2"/>
      <c r="B3" s="4"/>
      <c r="C3" s="4"/>
      <c r="D3" s="4"/>
      <c r="E3" s="4"/>
      <c r="F3" s="4"/>
      <c r="G3" s="4"/>
      <c r="H3" s="4"/>
      <c r="I3" s="4"/>
      <c r="J3" s="4"/>
      <c r="K3" s="4"/>
      <c r="L3" s="4"/>
      <c r="M3" s="4"/>
      <c r="N3" s="4"/>
      <c r="O3" s="4"/>
      <c r="P3" s="4"/>
      <c r="Q3" s="4"/>
      <c r="R3" s="4"/>
      <c r="S3" s="4"/>
      <c r="T3" s="4"/>
      <c r="U3" s="4"/>
      <c r="V3" s="4"/>
      <c r="W3" s="4"/>
      <c r="X3" s="4"/>
      <c r="Y3" s="4"/>
      <c r="Z3" s="4"/>
      <c r="AA3" s="4"/>
      <c r="AB3" s="17"/>
      <c r="AC3" s="4"/>
      <c r="AD3" s="17"/>
      <c r="AE3" s="4"/>
      <c r="AF3" s="4"/>
      <c r="AG3" s="226"/>
    </row>
    <row r="4" spans="1:33" s="7" customFormat="1" ht="13.5" customHeight="1" x14ac:dyDescent="0.2">
      <c r="A4" s="6"/>
      <c r="B4" s="14"/>
      <c r="C4" s="77"/>
      <c r="D4" s="71"/>
      <c r="E4" s="71"/>
      <c r="F4" s="71"/>
      <c r="G4" s="71"/>
      <c r="H4" s="71"/>
      <c r="I4" s="71"/>
      <c r="J4" s="71"/>
      <c r="K4" s="71"/>
      <c r="L4" s="71"/>
      <c r="M4" s="71"/>
      <c r="N4" s="71"/>
      <c r="O4" s="71"/>
      <c r="P4" s="71"/>
      <c r="Q4" s="71"/>
      <c r="R4" s="78"/>
      <c r="S4" s="78"/>
      <c r="T4" s="78"/>
      <c r="U4" s="78"/>
      <c r="V4" s="78"/>
      <c r="W4" s="78"/>
      <c r="X4" s="78"/>
      <c r="Y4" s="78"/>
      <c r="Z4" s="78"/>
      <c r="AA4" s="78"/>
      <c r="AB4" s="78"/>
      <c r="AC4" s="78"/>
      <c r="AD4" s="78"/>
      <c r="AE4" s="78"/>
      <c r="AF4" s="4"/>
      <c r="AG4" s="225"/>
    </row>
    <row r="5" spans="1:33" ht="3.75" customHeight="1" x14ac:dyDescent="0.2">
      <c r="A5" s="2"/>
      <c r="B5" s="4"/>
      <c r="C5" s="8"/>
      <c r="D5" s="8"/>
      <c r="E5" s="8"/>
      <c r="F5" s="1741"/>
      <c r="G5" s="1741"/>
      <c r="H5" s="1741"/>
      <c r="I5" s="1741"/>
      <c r="J5" s="1741"/>
      <c r="K5" s="1741"/>
      <c r="L5" s="1741"/>
      <c r="M5" s="8"/>
      <c r="N5" s="8"/>
      <c r="O5" s="8"/>
      <c r="P5" s="8"/>
      <c r="Q5" s="8"/>
      <c r="R5" s="3"/>
      <c r="S5" s="3"/>
      <c r="T5" s="3"/>
      <c r="U5" s="61"/>
      <c r="V5" s="3"/>
      <c r="W5" s="3"/>
      <c r="X5" s="3"/>
      <c r="Y5" s="3"/>
      <c r="Z5" s="3"/>
      <c r="AA5" s="3"/>
      <c r="AB5" s="3"/>
      <c r="AC5" s="3"/>
      <c r="AD5" s="3"/>
      <c r="AE5" s="3"/>
      <c r="AF5" s="4"/>
      <c r="AG5" s="226"/>
    </row>
    <row r="6" spans="1:33" ht="9.75" customHeight="1" x14ac:dyDescent="0.2">
      <c r="A6" s="2"/>
      <c r="B6" s="4"/>
      <c r="C6" s="8"/>
      <c r="D6" s="8"/>
      <c r="E6" s="10"/>
      <c r="F6" s="1738"/>
      <c r="G6" s="1738"/>
      <c r="H6" s="1738"/>
      <c r="I6" s="1738"/>
      <c r="J6" s="1738"/>
      <c r="K6" s="1738"/>
      <c r="L6" s="1738"/>
      <c r="M6" s="1738"/>
      <c r="N6" s="1738"/>
      <c r="O6" s="1738"/>
      <c r="P6" s="1738"/>
      <c r="Q6" s="1738"/>
      <c r="R6" s="1738"/>
      <c r="S6" s="1738"/>
      <c r="T6" s="1738"/>
      <c r="U6" s="1738"/>
      <c r="V6" s="1738"/>
      <c r="W6" s="10"/>
      <c r="X6" s="1738"/>
      <c r="Y6" s="1738"/>
      <c r="Z6" s="1738"/>
      <c r="AA6" s="1738"/>
      <c r="AB6" s="1738"/>
      <c r="AC6" s="1738"/>
      <c r="AD6" s="1738"/>
      <c r="AE6" s="10"/>
      <c r="AF6" s="4"/>
      <c r="AG6" s="226"/>
    </row>
    <row r="7" spans="1:33" ht="12.75" customHeight="1" x14ac:dyDescent="0.2">
      <c r="A7" s="2"/>
      <c r="B7" s="4"/>
      <c r="C7" s="8"/>
      <c r="D7" s="8"/>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3"/>
      <c r="AG7" s="226"/>
    </row>
    <row r="8" spans="1:33" s="50" customFormat="1" ht="13.5" hidden="1" customHeight="1" x14ac:dyDescent="0.2">
      <c r="A8" s="47"/>
      <c r="B8" s="48"/>
      <c r="C8" s="1742"/>
      <c r="D8" s="1742"/>
      <c r="E8" s="56"/>
      <c r="F8" s="56"/>
      <c r="G8" s="56"/>
      <c r="H8" s="56"/>
      <c r="I8" s="56"/>
      <c r="J8" s="56"/>
      <c r="K8" s="56"/>
      <c r="L8" s="56"/>
      <c r="M8" s="56"/>
      <c r="N8" s="56"/>
      <c r="O8" s="56"/>
      <c r="P8" s="56"/>
      <c r="Q8" s="56"/>
      <c r="R8" s="56"/>
      <c r="S8" s="56"/>
      <c r="T8" s="56"/>
      <c r="U8" s="56"/>
      <c r="V8" s="56"/>
      <c r="W8" s="56"/>
      <c r="X8" s="56"/>
      <c r="Y8" s="56"/>
      <c r="Z8" s="56"/>
      <c r="AA8" s="56"/>
      <c r="AB8" s="56"/>
      <c r="AC8" s="56"/>
      <c r="AD8" s="56"/>
      <c r="AE8" s="56"/>
      <c r="AF8" s="64"/>
      <c r="AG8" s="340"/>
    </row>
    <row r="9" spans="1:33" s="50" customFormat="1" ht="6" hidden="1" customHeight="1" x14ac:dyDescent="0.2">
      <c r="A9" s="47"/>
      <c r="B9" s="48"/>
      <c r="C9" s="55"/>
      <c r="D9" s="55"/>
      <c r="E9" s="51"/>
      <c r="F9" s="51"/>
      <c r="G9" s="51"/>
      <c r="H9" s="51"/>
      <c r="I9" s="51"/>
      <c r="J9" s="51"/>
      <c r="K9" s="51"/>
      <c r="L9" s="51"/>
      <c r="M9" s="51"/>
      <c r="N9" s="51"/>
      <c r="O9" s="51"/>
      <c r="P9" s="51"/>
      <c r="Q9" s="51"/>
      <c r="R9" s="51"/>
      <c r="S9" s="51"/>
      <c r="T9" s="51"/>
      <c r="U9" s="51"/>
      <c r="V9" s="51"/>
      <c r="W9" s="51"/>
      <c r="X9" s="51"/>
      <c r="Y9" s="51"/>
      <c r="Z9" s="51"/>
      <c r="AA9" s="51"/>
      <c r="AB9" s="51"/>
      <c r="AC9" s="51"/>
      <c r="AD9" s="51"/>
      <c r="AE9" s="51"/>
      <c r="AF9" s="64"/>
      <c r="AG9" s="340"/>
    </row>
    <row r="10" spans="1:33" s="62" customFormat="1" ht="15" customHeight="1" x14ac:dyDescent="0.2">
      <c r="A10" s="58"/>
      <c r="B10" s="79"/>
      <c r="C10" s="59"/>
      <c r="D10" s="60"/>
      <c r="E10" s="61"/>
      <c r="F10" s="61"/>
      <c r="G10" s="61"/>
      <c r="H10" s="61"/>
      <c r="I10" s="61"/>
      <c r="J10" s="61"/>
      <c r="K10" s="61"/>
      <c r="L10" s="61"/>
      <c r="M10" s="61"/>
      <c r="N10" s="61"/>
      <c r="O10" s="61"/>
      <c r="P10" s="61"/>
      <c r="Q10" s="61"/>
      <c r="R10" s="61"/>
      <c r="S10" s="61"/>
      <c r="T10" s="61"/>
      <c r="U10" s="61"/>
      <c r="V10" s="61"/>
      <c r="W10" s="61"/>
      <c r="X10" s="61"/>
      <c r="Y10" s="61"/>
      <c r="Z10" s="61"/>
      <c r="AA10" s="61"/>
      <c r="AB10" s="61"/>
      <c r="AC10" s="61"/>
      <c r="AD10" s="61"/>
      <c r="AE10" s="61"/>
      <c r="AF10" s="73"/>
      <c r="AG10" s="337"/>
    </row>
    <row r="11" spans="1:33" ht="12" customHeight="1" x14ac:dyDescent="0.2">
      <c r="A11" s="2"/>
      <c r="B11" s="4"/>
      <c r="C11" s="43"/>
      <c r="D11" s="13"/>
      <c r="E11" s="74"/>
      <c r="F11" s="74"/>
      <c r="G11" s="74"/>
      <c r="H11" s="74"/>
      <c r="I11" s="74"/>
      <c r="J11" s="74"/>
      <c r="K11" s="74"/>
      <c r="L11" s="74"/>
      <c r="M11" s="74"/>
      <c r="N11" s="74"/>
      <c r="O11" s="74"/>
      <c r="P11" s="74"/>
      <c r="Q11" s="74"/>
      <c r="R11" s="74"/>
      <c r="S11" s="74"/>
      <c r="T11" s="74"/>
      <c r="U11" s="74"/>
      <c r="V11" s="74"/>
      <c r="W11" s="74"/>
      <c r="X11" s="74"/>
      <c r="Y11" s="74"/>
      <c r="Z11" s="74"/>
      <c r="AA11" s="74"/>
      <c r="AB11" s="22"/>
      <c r="AC11" s="74"/>
      <c r="AD11" s="22"/>
      <c r="AE11" s="74"/>
      <c r="AF11" s="3"/>
      <c r="AG11" s="226"/>
    </row>
    <row r="12" spans="1:33" ht="12" customHeight="1" x14ac:dyDescent="0.2">
      <c r="A12" s="2"/>
      <c r="B12" s="4"/>
      <c r="C12" s="43"/>
      <c r="D12" s="13"/>
      <c r="E12" s="74"/>
      <c r="F12" s="74"/>
      <c r="G12" s="74"/>
      <c r="H12" s="74"/>
      <c r="I12" s="74"/>
      <c r="J12" s="74"/>
      <c r="K12" s="74"/>
      <c r="L12" s="74"/>
      <c r="M12" s="74"/>
      <c r="N12" s="74"/>
      <c r="O12" s="74"/>
      <c r="P12" s="74"/>
      <c r="Q12" s="74"/>
      <c r="R12" s="74"/>
      <c r="S12" s="74"/>
      <c r="T12" s="74"/>
      <c r="U12" s="74"/>
      <c r="V12" s="74"/>
      <c r="W12" s="74"/>
      <c r="X12" s="74"/>
      <c r="Y12" s="74"/>
      <c r="Z12" s="74"/>
      <c r="AA12" s="74"/>
      <c r="AB12" s="22"/>
      <c r="AC12" s="74"/>
      <c r="AD12" s="22"/>
      <c r="AE12" s="74"/>
      <c r="AF12" s="3"/>
      <c r="AG12" s="226"/>
    </row>
    <row r="13" spans="1:33" ht="12" customHeight="1" x14ac:dyDescent="0.2">
      <c r="A13" s="2"/>
      <c r="B13" s="4"/>
      <c r="C13" s="43"/>
      <c r="D13" s="13"/>
      <c r="E13" s="74"/>
      <c r="F13" s="74"/>
      <c r="G13" s="74"/>
      <c r="H13" s="74"/>
      <c r="I13" s="74"/>
      <c r="J13" s="74"/>
      <c r="K13" s="74"/>
      <c r="L13" s="74"/>
      <c r="M13" s="74"/>
      <c r="N13" s="74"/>
      <c r="O13" s="74"/>
      <c r="P13" s="74"/>
      <c r="Q13" s="74"/>
      <c r="R13" s="74"/>
      <c r="S13" s="74"/>
      <c r="T13" s="74"/>
      <c r="U13" s="74"/>
      <c r="V13" s="74"/>
      <c r="W13" s="74"/>
      <c r="X13" s="74"/>
      <c r="Y13" s="74"/>
      <c r="Z13" s="74"/>
      <c r="AA13" s="74"/>
      <c r="AB13" s="22"/>
      <c r="AC13" s="74"/>
      <c r="AD13" s="22"/>
      <c r="AE13" s="74"/>
      <c r="AF13" s="3"/>
      <c r="AG13" s="226"/>
    </row>
    <row r="14" spans="1:33" ht="12" customHeight="1" x14ac:dyDescent="0.2">
      <c r="A14" s="2"/>
      <c r="B14" s="4"/>
      <c r="C14" s="43"/>
      <c r="D14" s="13"/>
      <c r="E14" s="74"/>
      <c r="F14" s="74"/>
      <c r="G14" s="74"/>
      <c r="H14" s="74"/>
      <c r="I14" s="74"/>
      <c r="J14" s="74"/>
      <c r="K14" s="74"/>
      <c r="L14" s="74"/>
      <c r="M14" s="74"/>
      <c r="N14" s="74"/>
      <c r="O14" s="74"/>
      <c r="P14" s="74"/>
      <c r="Q14" s="74"/>
      <c r="R14" s="74"/>
      <c r="S14" s="74"/>
      <c r="T14" s="74"/>
      <c r="U14" s="74"/>
      <c r="V14" s="74"/>
      <c r="W14" s="74"/>
      <c r="X14" s="74"/>
      <c r="Y14" s="74"/>
      <c r="Z14" s="74"/>
      <c r="AA14" s="74"/>
      <c r="AB14" s="22"/>
      <c r="AC14" s="74"/>
      <c r="AD14" s="22"/>
      <c r="AE14" s="74"/>
      <c r="AF14" s="3"/>
      <c r="AG14" s="226"/>
    </row>
    <row r="15" spans="1:33" ht="12" customHeight="1" x14ac:dyDescent="0.2">
      <c r="A15" s="2"/>
      <c r="B15" s="4"/>
      <c r="C15" s="43"/>
      <c r="D15" s="13"/>
      <c r="E15" s="74"/>
      <c r="F15" s="74"/>
      <c r="G15" s="74"/>
      <c r="H15" s="74"/>
      <c r="I15" s="74"/>
      <c r="J15" s="74"/>
      <c r="K15" s="74"/>
      <c r="L15" s="74"/>
      <c r="M15" s="74"/>
      <c r="N15" s="74"/>
      <c r="O15" s="74"/>
      <c r="P15" s="74"/>
      <c r="Q15" s="74"/>
      <c r="R15" s="74"/>
      <c r="S15" s="74"/>
      <c r="T15" s="74"/>
      <c r="U15" s="74"/>
      <c r="V15" s="74"/>
      <c r="W15" s="74"/>
      <c r="X15" s="74"/>
      <c r="Y15" s="74"/>
      <c r="Z15" s="74"/>
      <c r="AA15" s="74"/>
      <c r="AB15" s="22"/>
      <c r="AC15" s="74"/>
      <c r="AD15" s="22"/>
      <c r="AE15" s="74"/>
      <c r="AF15" s="3"/>
      <c r="AG15" s="226"/>
    </row>
    <row r="16" spans="1:33" ht="12" customHeight="1" x14ac:dyDescent="0.2">
      <c r="A16" s="2"/>
      <c r="B16" s="4"/>
      <c r="C16" s="43"/>
      <c r="D16" s="13"/>
      <c r="E16" s="74"/>
      <c r="F16" s="74"/>
      <c r="G16" s="74"/>
      <c r="H16" s="74"/>
      <c r="I16" s="74"/>
      <c r="J16" s="74"/>
      <c r="K16" s="74"/>
      <c r="L16" s="74"/>
      <c r="M16" s="74"/>
      <c r="N16" s="74"/>
      <c r="O16" s="74"/>
      <c r="P16" s="74"/>
      <c r="Q16" s="74"/>
      <c r="R16" s="74"/>
      <c r="S16" s="74"/>
      <c r="T16" s="74"/>
      <c r="U16" s="74"/>
      <c r="V16" s="74"/>
      <c r="W16" s="74"/>
      <c r="X16" s="74"/>
      <c r="Y16" s="74"/>
      <c r="Z16" s="74"/>
      <c r="AA16" s="74"/>
      <c r="AB16" s="22"/>
      <c r="AC16" s="74"/>
      <c r="AD16" s="22"/>
      <c r="AE16" s="74"/>
      <c r="AF16" s="3"/>
      <c r="AG16" s="226"/>
    </row>
    <row r="17" spans="1:33" ht="12" customHeight="1" x14ac:dyDescent="0.2">
      <c r="A17" s="2"/>
      <c r="B17" s="4"/>
      <c r="C17" s="43"/>
      <c r="D17" s="13"/>
      <c r="E17" s="74"/>
      <c r="F17" s="74"/>
      <c r="G17" s="74"/>
      <c r="H17" s="74"/>
      <c r="I17" s="74"/>
      <c r="J17" s="74"/>
      <c r="K17" s="74"/>
      <c r="L17" s="74"/>
      <c r="M17" s="74"/>
      <c r="N17" s="74"/>
      <c r="O17" s="74"/>
      <c r="P17" s="74"/>
      <c r="Q17" s="74"/>
      <c r="R17" s="74"/>
      <c r="S17" s="74"/>
      <c r="T17" s="74"/>
      <c r="U17" s="74"/>
      <c r="V17" s="74"/>
      <c r="W17" s="74"/>
      <c r="X17" s="74"/>
      <c r="Y17" s="74"/>
      <c r="Z17" s="74"/>
      <c r="AA17" s="74"/>
      <c r="AB17" s="22"/>
      <c r="AC17" s="74"/>
      <c r="AD17" s="22"/>
      <c r="AE17" s="74"/>
      <c r="AF17" s="3"/>
      <c r="AG17" s="226"/>
    </row>
    <row r="18" spans="1:33" ht="12" customHeight="1" x14ac:dyDescent="0.2">
      <c r="A18" s="2"/>
      <c r="B18" s="4"/>
      <c r="C18" s="43"/>
      <c r="D18" s="13"/>
      <c r="E18" s="74"/>
      <c r="F18" s="74"/>
      <c r="G18" s="74"/>
      <c r="H18" s="74"/>
      <c r="I18" s="74"/>
      <c r="J18" s="74"/>
      <c r="K18" s="74"/>
      <c r="L18" s="74"/>
      <c r="M18" s="74"/>
      <c r="N18" s="74"/>
      <c r="O18" s="74"/>
      <c r="P18" s="74"/>
      <c r="Q18" s="74"/>
      <c r="R18" s="74"/>
      <c r="S18" s="74"/>
      <c r="T18" s="74"/>
      <c r="U18" s="74"/>
      <c r="V18" s="74"/>
      <c r="W18" s="74"/>
      <c r="X18" s="74"/>
      <c r="Y18" s="74"/>
      <c r="Z18" s="74"/>
      <c r="AA18" s="74"/>
      <c r="AB18" s="22"/>
      <c r="AC18" s="74"/>
      <c r="AD18" s="22"/>
      <c r="AE18" s="74"/>
      <c r="AF18" s="3"/>
      <c r="AG18" s="226"/>
    </row>
    <row r="19" spans="1:33" ht="12" customHeight="1" x14ac:dyDescent="0.2">
      <c r="A19" s="2"/>
      <c r="B19" s="4"/>
      <c r="C19" s="43"/>
      <c r="D19" s="13"/>
      <c r="E19" s="74"/>
      <c r="F19" s="74"/>
      <c r="G19" s="74"/>
      <c r="H19" s="74"/>
      <c r="I19" s="74"/>
      <c r="J19" s="74"/>
      <c r="K19" s="74"/>
      <c r="L19" s="74"/>
      <c r="M19" s="74"/>
      <c r="N19" s="74"/>
      <c r="O19" s="74"/>
      <c r="P19" s="74"/>
      <c r="Q19" s="74"/>
      <c r="R19" s="74"/>
      <c r="S19" s="74"/>
      <c r="T19" s="74"/>
      <c r="U19" s="74"/>
      <c r="V19" s="74"/>
      <c r="W19" s="74"/>
      <c r="X19" s="74"/>
      <c r="Y19" s="74"/>
      <c r="Z19" s="74"/>
      <c r="AA19" s="74"/>
      <c r="AB19" s="22"/>
      <c r="AC19" s="74"/>
      <c r="AD19" s="22"/>
      <c r="AE19" s="74"/>
      <c r="AF19" s="3"/>
      <c r="AG19" s="226"/>
    </row>
    <row r="20" spans="1:33" ht="12" customHeight="1" x14ac:dyDescent="0.2">
      <c r="A20" s="2"/>
      <c r="B20" s="4"/>
      <c r="C20" s="43"/>
      <c r="D20" s="13"/>
      <c r="E20" s="74"/>
      <c r="F20" s="74"/>
      <c r="G20" s="74"/>
      <c r="H20" s="74"/>
      <c r="I20" s="74"/>
      <c r="J20" s="74"/>
      <c r="K20" s="74"/>
      <c r="L20" s="74"/>
      <c r="M20" s="74"/>
      <c r="N20" s="74"/>
      <c r="O20" s="74"/>
      <c r="P20" s="74"/>
      <c r="Q20" s="74"/>
      <c r="R20" s="74"/>
      <c r="S20" s="74"/>
      <c r="T20" s="74"/>
      <c r="U20" s="74"/>
      <c r="V20" s="74"/>
      <c r="W20" s="74"/>
      <c r="X20" s="74"/>
      <c r="Y20" s="74"/>
      <c r="Z20" s="74"/>
      <c r="AA20" s="74"/>
      <c r="AB20" s="22"/>
      <c r="AC20" s="74"/>
      <c r="AD20" s="22"/>
      <c r="AE20" s="74"/>
      <c r="AF20" s="3"/>
      <c r="AG20" s="226"/>
    </row>
    <row r="21" spans="1:33" ht="12" customHeight="1" x14ac:dyDescent="0.2">
      <c r="A21" s="2"/>
      <c r="B21" s="4"/>
      <c r="C21" s="43"/>
      <c r="D21" s="13"/>
      <c r="E21" s="74"/>
      <c r="F21" s="74"/>
      <c r="G21" s="74"/>
      <c r="H21" s="74"/>
      <c r="I21" s="74"/>
      <c r="J21" s="74"/>
      <c r="K21" s="74"/>
      <c r="L21" s="74"/>
      <c r="M21" s="74"/>
      <c r="N21" s="74"/>
      <c r="O21" s="74"/>
      <c r="P21" s="74"/>
      <c r="Q21" s="74"/>
      <c r="R21" s="74"/>
      <c r="S21" s="74"/>
      <c r="T21" s="74"/>
      <c r="U21" s="74"/>
      <c r="V21" s="74"/>
      <c r="W21" s="74"/>
      <c r="X21" s="74"/>
      <c r="Y21" s="74"/>
      <c r="Z21" s="74"/>
      <c r="AA21" s="74"/>
      <c r="AB21" s="22"/>
      <c r="AC21" s="74"/>
      <c r="AD21" s="22"/>
      <c r="AE21" s="74"/>
      <c r="AF21" s="3"/>
      <c r="AG21" s="226"/>
    </row>
    <row r="22" spans="1:33" ht="12" customHeight="1" x14ac:dyDescent="0.2">
      <c r="A22" s="2"/>
      <c r="B22" s="4"/>
      <c r="C22" s="43"/>
      <c r="D22" s="13"/>
      <c r="E22" s="74"/>
      <c r="F22" s="74"/>
      <c r="G22" s="74"/>
      <c r="H22" s="74"/>
      <c r="I22" s="74"/>
      <c r="J22" s="74"/>
      <c r="K22" s="74"/>
      <c r="L22" s="74"/>
      <c r="M22" s="74"/>
      <c r="N22" s="74"/>
      <c r="O22" s="74"/>
      <c r="P22" s="74"/>
      <c r="Q22" s="74"/>
      <c r="R22" s="74"/>
      <c r="S22" s="74"/>
      <c r="T22" s="74"/>
      <c r="U22" s="74"/>
      <c r="V22" s="74"/>
      <c r="W22" s="74"/>
      <c r="X22" s="74"/>
      <c r="Y22" s="74"/>
      <c r="Z22" s="74"/>
      <c r="AA22" s="74"/>
      <c r="AB22" s="22"/>
      <c r="AC22" s="74"/>
      <c r="AD22" s="22"/>
      <c r="AE22" s="74"/>
      <c r="AF22" s="3"/>
      <c r="AG22" s="226"/>
    </row>
    <row r="23" spans="1:33" ht="12" customHeight="1" x14ac:dyDescent="0.2">
      <c r="A23" s="2"/>
      <c r="B23" s="4"/>
      <c r="C23" s="43"/>
      <c r="D23" s="13"/>
      <c r="E23" s="74"/>
      <c r="F23" s="74"/>
      <c r="G23" s="74"/>
      <c r="H23" s="74"/>
      <c r="I23" s="74"/>
      <c r="J23" s="74"/>
      <c r="K23" s="74"/>
      <c r="L23" s="74"/>
      <c r="M23" s="74"/>
      <c r="N23" s="74"/>
      <c r="O23" s="74"/>
      <c r="P23" s="74"/>
      <c r="Q23" s="74"/>
      <c r="R23" s="74"/>
      <c r="S23" s="74"/>
      <c r="T23" s="74"/>
      <c r="U23" s="74"/>
      <c r="V23" s="74"/>
      <c r="W23" s="74"/>
      <c r="X23" s="74"/>
      <c r="Y23" s="74"/>
      <c r="Z23" s="74"/>
      <c r="AA23" s="74"/>
      <c r="AB23" s="22"/>
      <c r="AC23" s="74"/>
      <c r="AD23" s="22"/>
      <c r="AE23" s="74"/>
      <c r="AF23" s="3"/>
      <c r="AG23" s="226"/>
    </row>
    <row r="24" spans="1:33" ht="12" customHeight="1" x14ac:dyDescent="0.2">
      <c r="A24" s="2"/>
      <c r="B24" s="4"/>
      <c r="C24" s="43"/>
      <c r="D24" s="13"/>
      <c r="E24" s="74"/>
      <c r="F24" s="74"/>
      <c r="G24" s="74"/>
      <c r="H24" s="74"/>
      <c r="I24" s="74"/>
      <c r="J24" s="74"/>
      <c r="K24" s="74"/>
      <c r="L24" s="74"/>
      <c r="M24" s="74"/>
      <c r="N24" s="74"/>
      <c r="O24" s="74"/>
      <c r="P24" s="74"/>
      <c r="Q24" s="74"/>
      <c r="R24" s="74"/>
      <c r="S24" s="74"/>
      <c r="T24" s="74"/>
      <c r="U24" s="74"/>
      <c r="V24" s="74"/>
      <c r="W24" s="74"/>
      <c r="X24" s="74"/>
      <c r="Y24" s="74"/>
      <c r="Z24" s="74"/>
      <c r="AA24" s="74"/>
      <c r="AB24" s="22"/>
      <c r="AC24" s="74"/>
      <c r="AD24" s="22"/>
      <c r="AE24" s="74"/>
      <c r="AF24" s="3"/>
      <c r="AG24" s="226"/>
    </row>
    <row r="25" spans="1:33" ht="12" customHeight="1" x14ac:dyDescent="0.2">
      <c r="A25" s="2"/>
      <c r="B25" s="4"/>
      <c r="C25" s="43"/>
      <c r="D25" s="13"/>
      <c r="E25" s="74"/>
      <c r="F25" s="74"/>
      <c r="G25" s="74"/>
      <c r="H25" s="74"/>
      <c r="I25" s="74"/>
      <c r="J25" s="74"/>
      <c r="K25" s="74"/>
      <c r="L25" s="74"/>
      <c r="M25" s="74"/>
      <c r="N25" s="74"/>
      <c r="O25" s="74"/>
      <c r="P25" s="74"/>
      <c r="Q25" s="74"/>
      <c r="R25" s="74"/>
      <c r="S25" s="74"/>
      <c r="T25" s="74"/>
      <c r="U25" s="74"/>
      <c r="V25" s="74"/>
      <c r="W25" s="74"/>
      <c r="X25" s="74"/>
      <c r="Y25" s="74"/>
      <c r="Z25" s="74"/>
      <c r="AA25" s="74"/>
      <c r="AB25" s="22"/>
      <c r="AC25" s="74"/>
      <c r="AD25" s="22"/>
      <c r="AE25" s="74"/>
      <c r="AF25" s="3"/>
      <c r="AG25" s="226"/>
    </row>
    <row r="26" spans="1:33" ht="12" customHeight="1" x14ac:dyDescent="0.2">
      <c r="A26" s="2"/>
      <c r="B26" s="4"/>
      <c r="C26" s="43"/>
      <c r="D26" s="13"/>
      <c r="E26" s="74"/>
      <c r="F26" s="74"/>
      <c r="G26" s="74"/>
      <c r="H26" s="74"/>
      <c r="I26" s="74"/>
      <c r="J26" s="74"/>
      <c r="K26" s="74"/>
      <c r="L26" s="74"/>
      <c r="M26" s="74"/>
      <c r="N26" s="74"/>
      <c r="O26" s="74"/>
      <c r="P26" s="74"/>
      <c r="Q26" s="74"/>
      <c r="R26" s="74"/>
      <c r="S26" s="74"/>
      <c r="T26" s="74"/>
      <c r="U26" s="74"/>
      <c r="V26" s="74"/>
      <c r="W26" s="74"/>
      <c r="X26" s="74"/>
      <c r="Y26" s="74"/>
      <c r="Z26" s="74"/>
      <c r="AA26" s="74"/>
      <c r="AB26" s="22"/>
      <c r="AC26" s="74"/>
      <c r="AD26" s="22"/>
      <c r="AE26" s="74"/>
      <c r="AF26" s="3"/>
      <c r="AG26" s="226"/>
    </row>
    <row r="27" spans="1:33" ht="12" customHeight="1" x14ac:dyDescent="0.2">
      <c r="A27" s="2"/>
      <c r="B27" s="4"/>
      <c r="C27" s="43"/>
      <c r="D27" s="13"/>
      <c r="E27" s="74"/>
      <c r="F27" s="74"/>
      <c r="G27" s="74"/>
      <c r="H27" s="74"/>
      <c r="I27" s="74"/>
      <c r="J27" s="74"/>
      <c r="K27" s="74"/>
      <c r="L27" s="74"/>
      <c r="M27" s="74"/>
      <c r="N27" s="74"/>
      <c r="O27" s="74"/>
      <c r="P27" s="74"/>
      <c r="Q27" s="74"/>
      <c r="R27" s="74"/>
      <c r="S27" s="74"/>
      <c r="T27" s="74"/>
      <c r="U27" s="74"/>
      <c r="V27" s="74"/>
      <c r="W27" s="74"/>
      <c r="X27" s="74"/>
      <c r="Y27" s="74"/>
      <c r="Z27" s="74"/>
      <c r="AA27" s="74"/>
      <c r="AB27" s="22"/>
      <c r="AC27" s="74"/>
      <c r="AD27" s="22"/>
      <c r="AE27" s="74"/>
      <c r="AF27" s="3"/>
      <c r="AG27" s="226"/>
    </row>
    <row r="28" spans="1:33" ht="12" customHeight="1" x14ac:dyDescent="0.2">
      <c r="A28" s="2"/>
      <c r="B28" s="4"/>
      <c r="C28" s="43"/>
      <c r="D28" s="13"/>
      <c r="E28" s="74"/>
      <c r="F28" s="74"/>
      <c r="G28" s="74"/>
      <c r="H28" s="74"/>
      <c r="I28" s="74"/>
      <c r="J28" s="74"/>
      <c r="K28" s="74"/>
      <c r="L28" s="74"/>
      <c r="M28" s="74"/>
      <c r="N28" s="74"/>
      <c r="O28" s="74"/>
      <c r="P28" s="74"/>
      <c r="Q28" s="74"/>
      <c r="R28" s="74"/>
      <c r="S28" s="74"/>
      <c r="T28" s="74"/>
      <c r="U28" s="74"/>
      <c r="V28" s="74"/>
      <c r="W28" s="74"/>
      <c r="X28" s="74"/>
      <c r="Y28" s="74"/>
      <c r="Z28" s="74"/>
      <c r="AA28" s="74"/>
      <c r="AB28" s="22"/>
      <c r="AC28" s="74"/>
      <c r="AD28" s="22"/>
      <c r="AE28" s="74"/>
      <c r="AF28" s="3"/>
      <c r="AG28" s="226"/>
    </row>
    <row r="29" spans="1:33" ht="12" customHeight="1" x14ac:dyDescent="0.2">
      <c r="A29" s="2"/>
      <c r="B29" s="4"/>
      <c r="C29" s="43"/>
      <c r="D29" s="13"/>
      <c r="E29" s="74"/>
      <c r="F29" s="74"/>
      <c r="G29" s="74"/>
      <c r="H29" s="74"/>
      <c r="I29" s="74"/>
      <c r="J29" s="74"/>
      <c r="K29" s="74"/>
      <c r="L29" s="74"/>
      <c r="M29" s="74"/>
      <c r="N29" s="74"/>
      <c r="O29" s="74"/>
      <c r="P29" s="74"/>
      <c r="Q29" s="74"/>
      <c r="R29" s="74"/>
      <c r="S29" s="74"/>
      <c r="T29" s="74"/>
      <c r="U29" s="74"/>
      <c r="V29" s="74"/>
      <c r="W29" s="74"/>
      <c r="X29" s="74"/>
      <c r="Y29" s="74"/>
      <c r="Z29" s="74"/>
      <c r="AA29" s="74"/>
      <c r="AB29" s="22"/>
      <c r="AC29" s="74"/>
      <c r="AD29" s="22"/>
      <c r="AE29" s="74"/>
      <c r="AF29" s="3"/>
      <c r="AG29" s="226"/>
    </row>
    <row r="30" spans="1:33" ht="12" customHeight="1" x14ac:dyDescent="0.2">
      <c r="A30" s="2"/>
      <c r="B30" s="4"/>
      <c r="C30" s="43"/>
      <c r="D30" s="13"/>
      <c r="E30" s="74"/>
      <c r="F30" s="74"/>
      <c r="G30" s="74"/>
      <c r="H30" s="74"/>
      <c r="I30" s="74"/>
      <c r="J30" s="74"/>
      <c r="K30" s="74"/>
      <c r="L30" s="74"/>
      <c r="M30" s="74"/>
      <c r="N30" s="74"/>
      <c r="O30" s="74"/>
      <c r="P30" s="74"/>
      <c r="Q30" s="74"/>
      <c r="R30" s="74"/>
      <c r="S30" s="74"/>
      <c r="T30" s="74"/>
      <c r="U30" s="74"/>
      <c r="V30" s="74"/>
      <c r="W30" s="74"/>
      <c r="X30" s="74"/>
      <c r="Y30" s="74"/>
      <c r="Z30" s="74"/>
      <c r="AA30" s="74"/>
      <c r="AB30" s="22"/>
      <c r="AC30" s="74"/>
      <c r="AD30" s="22"/>
      <c r="AE30" s="74"/>
      <c r="AF30" s="3"/>
      <c r="AG30" s="226"/>
    </row>
    <row r="31" spans="1:33" ht="6" customHeight="1" x14ac:dyDescent="0.2">
      <c r="A31" s="2"/>
      <c r="B31" s="4"/>
      <c r="C31" s="43"/>
      <c r="D31" s="13"/>
      <c r="E31" s="13"/>
      <c r="F31" s="13"/>
      <c r="G31" s="13"/>
      <c r="H31" s="13"/>
      <c r="I31" s="13"/>
      <c r="J31" s="13"/>
      <c r="K31" s="13"/>
      <c r="L31" s="13"/>
      <c r="M31" s="13"/>
      <c r="N31" s="13"/>
      <c r="O31" s="13"/>
      <c r="P31" s="13"/>
      <c r="Q31" s="13"/>
      <c r="R31" s="11"/>
      <c r="S31" s="11"/>
      <c r="T31" s="11"/>
      <c r="U31" s="11"/>
      <c r="V31" s="19"/>
      <c r="W31" s="11"/>
      <c r="X31" s="11"/>
      <c r="Y31" s="11"/>
      <c r="Z31" s="11"/>
      <c r="AA31" s="11"/>
      <c r="AB31" s="11"/>
      <c r="AC31" s="11"/>
      <c r="AD31" s="11"/>
      <c r="AE31" s="11"/>
      <c r="AF31" s="3"/>
      <c r="AG31" s="226"/>
    </row>
    <row r="32" spans="1:33" ht="6" customHeight="1" x14ac:dyDescent="0.2">
      <c r="A32" s="2"/>
      <c r="B32" s="4"/>
      <c r="C32" s="52"/>
      <c r="D32" s="13"/>
      <c r="E32" s="13"/>
      <c r="F32" s="13"/>
      <c r="G32" s="13"/>
      <c r="H32" s="13"/>
      <c r="I32" s="13"/>
      <c r="J32" s="13"/>
      <c r="K32" s="13"/>
      <c r="L32" s="13"/>
      <c r="M32" s="13"/>
      <c r="N32" s="13"/>
      <c r="O32" s="13"/>
      <c r="P32" s="13"/>
      <c r="Q32" s="13"/>
      <c r="R32" s="11"/>
      <c r="S32" s="11"/>
      <c r="T32" s="11"/>
      <c r="U32" s="11"/>
      <c r="V32" s="19"/>
      <c r="W32" s="11"/>
      <c r="X32" s="11"/>
      <c r="Y32" s="11"/>
      <c r="Z32" s="11"/>
      <c r="AA32" s="11"/>
      <c r="AB32" s="11"/>
      <c r="AC32" s="11"/>
      <c r="AD32" s="11"/>
      <c r="AE32" s="11"/>
      <c r="AF32" s="3"/>
      <c r="AG32" s="226"/>
    </row>
    <row r="33" spans="1:33" ht="9" customHeight="1" x14ac:dyDescent="0.2">
      <c r="A33" s="2"/>
      <c r="B33" s="4"/>
      <c r="C33" s="49"/>
      <c r="D33" s="49"/>
      <c r="E33" s="49"/>
      <c r="F33" s="49"/>
      <c r="G33" s="49"/>
      <c r="H33" s="49"/>
      <c r="I33" s="49"/>
      <c r="J33" s="13"/>
      <c r="K33" s="13"/>
      <c r="L33" s="13"/>
      <c r="M33" s="13"/>
      <c r="N33" s="13"/>
      <c r="O33" s="13"/>
      <c r="P33" s="13"/>
      <c r="Q33" s="13"/>
      <c r="R33" s="11"/>
      <c r="S33" s="11"/>
      <c r="T33" s="11"/>
      <c r="U33" s="11"/>
      <c r="V33" s="19"/>
      <c r="W33" s="11"/>
      <c r="X33" s="11"/>
      <c r="Y33" s="11"/>
      <c r="Z33" s="11"/>
      <c r="AA33" s="11"/>
      <c r="AB33" s="11"/>
      <c r="AC33" s="11"/>
      <c r="AD33" s="11"/>
      <c r="AE33" s="11"/>
      <c r="AF33" s="3"/>
      <c r="AG33" s="226"/>
    </row>
    <row r="34" spans="1:33" ht="12.75" customHeight="1" x14ac:dyDescent="0.2">
      <c r="A34" s="2"/>
      <c r="B34" s="4"/>
      <c r="C34" s="43"/>
      <c r="D34" s="13"/>
      <c r="E34" s="13"/>
      <c r="F34" s="13"/>
      <c r="G34" s="13"/>
      <c r="H34" s="13"/>
      <c r="I34" s="13"/>
      <c r="J34" s="13"/>
      <c r="K34" s="13"/>
      <c r="L34" s="13"/>
      <c r="M34" s="13"/>
      <c r="N34" s="13"/>
      <c r="O34" s="13"/>
      <c r="P34" s="13"/>
      <c r="Q34" s="13"/>
      <c r="R34" s="11"/>
      <c r="S34" s="11"/>
      <c r="T34" s="11"/>
      <c r="U34" s="11"/>
      <c r="V34" s="19"/>
      <c r="W34" s="11"/>
      <c r="X34" s="11"/>
      <c r="Y34" s="11"/>
      <c r="Z34" s="11"/>
      <c r="AA34" s="11"/>
      <c r="AB34" s="11"/>
      <c r="AC34" s="11"/>
      <c r="AD34" s="11"/>
      <c r="AE34" s="11"/>
      <c r="AF34" s="3"/>
      <c r="AG34" s="226"/>
    </row>
    <row r="35" spans="1:33" ht="12.75" customHeight="1" x14ac:dyDescent="0.2">
      <c r="A35" s="2"/>
      <c r="B35" s="4"/>
      <c r="C35" s="43"/>
      <c r="D35" s="13"/>
      <c r="E35" s="13"/>
      <c r="F35" s="13"/>
      <c r="G35" s="13"/>
      <c r="H35" s="13"/>
      <c r="I35" s="13"/>
      <c r="J35" s="13"/>
      <c r="K35" s="13"/>
      <c r="L35" s="13"/>
      <c r="M35" s="13"/>
      <c r="N35" s="13"/>
      <c r="O35" s="13"/>
      <c r="P35" s="13"/>
      <c r="Q35" s="13"/>
      <c r="R35" s="11"/>
      <c r="S35" s="11"/>
      <c r="T35" s="11"/>
      <c r="U35" s="11"/>
      <c r="V35" s="19"/>
      <c r="W35" s="11"/>
      <c r="X35" s="11"/>
      <c r="Y35" s="11"/>
      <c r="Z35" s="11"/>
      <c r="AA35" s="11"/>
      <c r="AB35" s="11"/>
      <c r="AC35" s="11"/>
      <c r="AD35" s="11"/>
      <c r="AE35" s="11"/>
      <c r="AF35" s="3"/>
      <c r="AG35" s="226"/>
    </row>
    <row r="36" spans="1:33" ht="15.75" customHeight="1" x14ac:dyDescent="0.2">
      <c r="A36" s="2"/>
      <c r="B36" s="4"/>
      <c r="C36" s="43"/>
      <c r="D36" s="13"/>
      <c r="E36" s="13"/>
      <c r="F36" s="13"/>
      <c r="G36" s="13"/>
      <c r="H36" s="13"/>
      <c r="I36" s="13"/>
      <c r="J36" s="13"/>
      <c r="K36" s="13"/>
      <c r="L36" s="13"/>
      <c r="M36" s="13"/>
      <c r="N36" s="13"/>
      <c r="O36" s="13"/>
      <c r="P36" s="13"/>
      <c r="Q36" s="13"/>
      <c r="R36" s="11"/>
      <c r="S36" s="11"/>
      <c r="T36" s="11"/>
      <c r="U36" s="11"/>
      <c r="V36" s="19"/>
      <c r="W36" s="11"/>
      <c r="X36" s="11"/>
      <c r="Y36" s="11"/>
      <c r="Z36" s="11"/>
      <c r="AA36" s="11"/>
      <c r="AB36" s="11"/>
      <c r="AC36" s="11"/>
      <c r="AD36" s="11"/>
      <c r="AE36" s="11"/>
      <c r="AF36" s="3"/>
      <c r="AG36" s="226"/>
    </row>
    <row r="37" spans="1:33" ht="20.25" customHeight="1" x14ac:dyDescent="0.2">
      <c r="A37" s="2"/>
      <c r="B37" s="4"/>
      <c r="C37" s="43"/>
      <c r="D37" s="13"/>
      <c r="E37" s="13"/>
      <c r="F37" s="13"/>
      <c r="G37" s="13"/>
      <c r="H37" s="13"/>
      <c r="I37" s="13"/>
      <c r="J37" s="13"/>
      <c r="K37" s="13"/>
      <c r="L37" s="13"/>
      <c r="M37" s="13"/>
      <c r="N37" s="13"/>
      <c r="O37" s="13"/>
      <c r="P37" s="13"/>
      <c r="Q37" s="13"/>
      <c r="R37" s="11"/>
      <c r="S37" s="11"/>
      <c r="T37" s="11"/>
      <c r="U37" s="11"/>
      <c r="V37" s="19"/>
      <c r="W37" s="11"/>
      <c r="X37" s="11"/>
      <c r="Y37" s="11"/>
      <c r="Z37" s="11"/>
      <c r="AA37" s="11"/>
      <c r="AB37" s="11"/>
      <c r="AC37" s="11"/>
      <c r="AD37" s="11"/>
      <c r="AE37" s="11"/>
      <c r="AF37" s="3"/>
      <c r="AG37" s="226"/>
    </row>
    <row r="38" spans="1:33" ht="15.75" customHeight="1" x14ac:dyDescent="0.2">
      <c r="A38" s="2"/>
      <c r="B38" s="4"/>
      <c r="C38" s="43"/>
      <c r="D38" s="13"/>
      <c r="E38" s="13"/>
      <c r="F38" s="13"/>
      <c r="G38" s="13"/>
      <c r="H38" s="13"/>
      <c r="I38" s="13"/>
      <c r="J38" s="13"/>
      <c r="K38" s="13"/>
      <c r="L38" s="13"/>
      <c r="M38" s="13"/>
      <c r="N38" s="13"/>
      <c r="O38" s="13"/>
      <c r="P38" s="13"/>
      <c r="Q38" s="13"/>
      <c r="R38" s="11"/>
      <c r="S38" s="11"/>
      <c r="T38" s="11"/>
      <c r="U38" s="11"/>
      <c r="V38" s="19"/>
      <c r="W38" s="11"/>
      <c r="X38" s="11"/>
      <c r="Y38" s="11"/>
      <c r="Z38" s="11"/>
      <c r="AA38" s="11"/>
      <c r="AB38" s="11"/>
      <c r="AC38" s="11"/>
      <c r="AD38" s="11"/>
      <c r="AE38" s="11"/>
      <c r="AF38" s="3"/>
      <c r="AG38" s="226"/>
    </row>
    <row r="39" spans="1:33" ht="12.75" customHeight="1" x14ac:dyDescent="0.2">
      <c r="A39" s="2"/>
      <c r="B39" s="4"/>
      <c r="C39" s="43"/>
      <c r="D39" s="13"/>
      <c r="E39" s="13"/>
      <c r="F39" s="13"/>
      <c r="G39" s="13"/>
      <c r="H39" s="13"/>
      <c r="I39" s="13"/>
      <c r="J39" s="13"/>
      <c r="K39" s="13"/>
      <c r="L39" s="13"/>
      <c r="M39" s="13"/>
      <c r="N39" s="13"/>
      <c r="O39" s="13"/>
      <c r="P39" s="13"/>
      <c r="Q39" s="13"/>
      <c r="R39" s="11"/>
      <c r="S39" s="11"/>
      <c r="T39" s="11"/>
      <c r="U39" s="11"/>
      <c r="V39" s="19"/>
      <c r="W39" s="11"/>
      <c r="X39" s="11"/>
      <c r="Y39" s="11"/>
      <c r="Z39" s="11"/>
      <c r="AA39" s="11"/>
      <c r="AB39" s="11"/>
      <c r="AC39" s="11"/>
      <c r="AD39" s="11"/>
      <c r="AE39" s="11"/>
      <c r="AF39" s="3"/>
      <c r="AG39" s="226"/>
    </row>
    <row r="40" spans="1:33" ht="12" customHeight="1" x14ac:dyDescent="0.2">
      <c r="A40" s="2"/>
      <c r="B40" s="4"/>
      <c r="C40" s="43"/>
      <c r="D40" s="13"/>
      <c r="E40" s="13"/>
      <c r="F40" s="13"/>
      <c r="G40" s="13"/>
      <c r="H40" s="13"/>
      <c r="I40" s="13"/>
      <c r="J40" s="13"/>
      <c r="K40" s="13"/>
      <c r="L40" s="13"/>
      <c r="M40" s="13"/>
      <c r="N40" s="13"/>
      <c r="O40" s="13"/>
      <c r="P40" s="13"/>
      <c r="Q40" s="13"/>
      <c r="R40" s="11"/>
      <c r="S40" s="11"/>
      <c r="T40" s="11"/>
      <c r="U40" s="11"/>
      <c r="V40" s="19"/>
      <c r="W40" s="11"/>
      <c r="X40" s="11"/>
      <c r="Y40" s="11"/>
      <c r="Z40" s="11"/>
      <c r="AA40" s="11"/>
      <c r="AB40" s="11"/>
      <c r="AC40" s="11"/>
      <c r="AD40" s="11"/>
      <c r="AE40" s="11"/>
      <c r="AF40" s="3"/>
      <c r="AG40" s="226"/>
    </row>
    <row r="41" spans="1:33" ht="12.75" customHeight="1" x14ac:dyDescent="0.2">
      <c r="A41" s="2"/>
      <c r="B41" s="4"/>
      <c r="C41" s="43"/>
      <c r="D41" s="13"/>
      <c r="E41" s="13"/>
      <c r="F41" s="13"/>
      <c r="G41" s="13"/>
      <c r="H41" s="13"/>
      <c r="I41" s="13"/>
      <c r="J41" s="13"/>
      <c r="K41" s="13"/>
      <c r="L41" s="13"/>
      <c r="M41" s="13"/>
      <c r="N41" s="13"/>
      <c r="O41" s="13"/>
      <c r="P41" s="13"/>
      <c r="Q41" s="13"/>
      <c r="R41" s="11"/>
      <c r="S41" s="11"/>
      <c r="T41" s="11"/>
      <c r="U41" s="11"/>
      <c r="V41" s="19"/>
      <c r="W41" s="11"/>
      <c r="X41" s="11"/>
      <c r="Y41" s="11"/>
      <c r="Z41" s="11"/>
      <c r="AA41" s="11"/>
      <c r="AB41" s="11"/>
      <c r="AC41" s="11"/>
      <c r="AD41" s="11"/>
      <c r="AE41" s="11"/>
      <c r="AF41" s="3"/>
      <c r="AG41" s="226"/>
    </row>
    <row r="42" spans="1:33" ht="12.75" customHeight="1" x14ac:dyDescent="0.2">
      <c r="A42" s="2"/>
      <c r="B42" s="4"/>
      <c r="C42" s="43"/>
      <c r="D42" s="13"/>
      <c r="E42" s="13"/>
      <c r="F42" s="13"/>
      <c r="G42" s="13"/>
      <c r="H42" s="13"/>
      <c r="I42" s="13"/>
      <c r="J42" s="13"/>
      <c r="K42" s="13"/>
      <c r="L42" s="13"/>
      <c r="M42" s="13"/>
      <c r="N42" s="13"/>
      <c r="O42" s="13"/>
      <c r="P42" s="13"/>
      <c r="Q42" s="13"/>
      <c r="R42" s="11"/>
      <c r="S42" s="11"/>
      <c r="T42" s="11"/>
      <c r="U42" s="11"/>
      <c r="V42" s="19"/>
      <c r="W42" s="11"/>
      <c r="X42" s="11"/>
      <c r="Y42" s="11"/>
      <c r="Z42" s="11"/>
      <c r="AA42" s="11"/>
      <c r="AB42" s="11"/>
      <c r="AC42" s="11"/>
      <c r="AD42" s="11"/>
      <c r="AE42" s="11"/>
      <c r="AF42" s="3"/>
      <c r="AG42" s="226"/>
    </row>
    <row r="43" spans="1:33" ht="9" customHeight="1" x14ac:dyDescent="0.2">
      <c r="A43" s="2"/>
      <c r="B43" s="4"/>
      <c r="C43" s="43"/>
      <c r="D43" s="13"/>
      <c r="E43" s="13"/>
      <c r="F43" s="13"/>
      <c r="G43" s="13"/>
      <c r="H43" s="13"/>
      <c r="I43" s="13"/>
      <c r="J43" s="13"/>
      <c r="K43" s="13"/>
      <c r="L43" s="13"/>
      <c r="M43" s="13"/>
      <c r="N43" s="13"/>
      <c r="O43" s="13"/>
      <c r="P43" s="13"/>
      <c r="Q43" s="13"/>
      <c r="R43" s="11"/>
      <c r="S43" s="11"/>
      <c r="T43" s="11"/>
      <c r="U43" s="11"/>
      <c r="V43" s="19"/>
      <c r="W43" s="11"/>
      <c r="X43" s="11"/>
      <c r="Y43" s="11"/>
      <c r="Z43" s="11"/>
      <c r="AA43" s="11"/>
      <c r="AB43" s="11"/>
      <c r="AC43" s="11"/>
      <c r="AD43" s="11"/>
      <c r="AE43" s="11"/>
      <c r="AF43" s="3"/>
      <c r="AG43" s="226"/>
    </row>
    <row r="44" spans="1:33" ht="19.5" customHeight="1" x14ac:dyDescent="0.2">
      <c r="A44" s="2"/>
      <c r="B44" s="4"/>
      <c r="C44" s="4"/>
      <c r="D44" s="4"/>
      <c r="E44" s="4"/>
      <c r="F44" s="4"/>
      <c r="G44" s="4"/>
      <c r="H44" s="4"/>
      <c r="I44" s="4"/>
      <c r="J44" s="4"/>
      <c r="K44" s="4"/>
      <c r="L44" s="4"/>
      <c r="M44" s="4"/>
      <c r="N44" s="4"/>
      <c r="O44" s="4"/>
      <c r="P44" s="4"/>
      <c r="Q44" s="4"/>
      <c r="R44" s="54"/>
      <c r="S44" s="54"/>
      <c r="T44" s="4"/>
      <c r="U44" s="4"/>
      <c r="V44" s="4"/>
      <c r="W44" s="4"/>
      <c r="X44" s="4"/>
      <c r="Y44" s="4"/>
      <c r="Z44" s="4"/>
      <c r="AA44" s="4"/>
      <c r="AB44" s="17"/>
      <c r="AC44" s="4"/>
      <c r="AD44" s="17"/>
      <c r="AE44" s="4"/>
      <c r="AF44" s="3"/>
      <c r="AG44" s="226"/>
    </row>
    <row r="45" spans="1:33" ht="13.5" customHeight="1" x14ac:dyDescent="0.2">
      <c r="A45" s="2"/>
      <c r="B45" s="4"/>
      <c r="C45" s="77"/>
      <c r="D45" s="71"/>
      <c r="E45" s="71"/>
      <c r="F45" s="71"/>
      <c r="G45" s="71"/>
      <c r="H45" s="71"/>
      <c r="I45" s="71"/>
      <c r="J45" s="71"/>
      <c r="K45" s="71"/>
      <c r="L45" s="71"/>
      <c r="M45" s="71"/>
      <c r="N45" s="71"/>
      <c r="O45" s="71"/>
      <c r="P45" s="71"/>
      <c r="Q45" s="71"/>
      <c r="R45" s="78"/>
      <c r="S45" s="78"/>
      <c r="T45" s="78"/>
      <c r="U45" s="78"/>
      <c r="V45" s="78"/>
      <c r="W45" s="78"/>
      <c r="X45" s="78"/>
      <c r="Y45" s="78"/>
      <c r="Z45" s="78"/>
      <c r="AA45" s="78"/>
      <c r="AB45" s="78"/>
      <c r="AC45" s="78"/>
      <c r="AD45" s="78"/>
      <c r="AE45" s="78"/>
      <c r="AF45" s="3"/>
      <c r="AG45" s="226"/>
    </row>
    <row r="46" spans="1:33" ht="3.75" customHeight="1" x14ac:dyDescent="0.2">
      <c r="A46" s="2"/>
      <c r="B46" s="4"/>
      <c r="C46" s="8"/>
      <c r="D46" s="8"/>
      <c r="E46" s="8"/>
      <c r="F46" s="8"/>
      <c r="G46" s="8"/>
      <c r="H46" s="8"/>
      <c r="I46" s="8"/>
      <c r="J46" s="8"/>
      <c r="K46" s="8"/>
      <c r="L46" s="8"/>
      <c r="M46" s="8"/>
      <c r="N46" s="8"/>
      <c r="O46" s="8"/>
      <c r="P46" s="8"/>
      <c r="Q46" s="8"/>
      <c r="R46" s="3"/>
      <c r="S46" s="3"/>
      <c r="T46" s="3"/>
      <c r="U46" s="3"/>
      <c r="V46" s="3"/>
      <c r="W46" s="3"/>
      <c r="X46" s="3"/>
      <c r="Y46" s="3"/>
      <c r="Z46" s="3"/>
      <c r="AA46" s="3"/>
      <c r="AB46" s="3"/>
      <c r="AC46" s="3"/>
      <c r="AD46" s="3"/>
      <c r="AE46" s="3"/>
      <c r="AF46" s="3"/>
      <c r="AG46" s="226"/>
    </row>
    <row r="47" spans="1:33" ht="11.25" customHeight="1" x14ac:dyDescent="0.2">
      <c r="A47" s="2"/>
      <c r="B47" s="4"/>
      <c r="C47" s="8"/>
      <c r="D47" s="8"/>
      <c r="E47" s="10"/>
      <c r="F47" s="1738"/>
      <c r="G47" s="1738"/>
      <c r="H47" s="1738"/>
      <c r="I47" s="1738"/>
      <c r="J47" s="1738"/>
      <c r="K47" s="1738"/>
      <c r="L47" s="1738"/>
      <c r="M47" s="1738"/>
      <c r="N47" s="1738"/>
      <c r="O47" s="1738"/>
      <c r="P47" s="1738"/>
      <c r="Q47" s="1738"/>
      <c r="R47" s="1738"/>
      <c r="S47" s="1738"/>
      <c r="T47" s="1738"/>
      <c r="U47" s="1738"/>
      <c r="V47" s="1738"/>
      <c r="W47" s="10"/>
      <c r="X47" s="1738"/>
      <c r="Y47" s="1738"/>
      <c r="Z47" s="1738"/>
      <c r="AA47" s="1738"/>
      <c r="AB47" s="1738"/>
      <c r="AC47" s="1738"/>
      <c r="AD47" s="1738"/>
      <c r="AE47" s="10"/>
      <c r="AF47" s="4"/>
      <c r="AG47" s="226"/>
    </row>
    <row r="48" spans="1:33" ht="12.75" customHeight="1" x14ac:dyDescent="0.2">
      <c r="A48" s="2"/>
      <c r="B48" s="4"/>
      <c r="C48" s="8"/>
      <c r="D48" s="8"/>
      <c r="E48" s="10"/>
      <c r="F48" s="10"/>
      <c r="G48" s="10"/>
      <c r="H48" s="10"/>
      <c r="I48" s="10"/>
      <c r="J48" s="10"/>
      <c r="K48" s="10"/>
      <c r="L48" s="10"/>
      <c r="M48" s="10"/>
      <c r="N48" s="10"/>
      <c r="O48" s="10"/>
      <c r="P48" s="10"/>
      <c r="Q48" s="10"/>
      <c r="R48" s="10"/>
      <c r="S48" s="10"/>
      <c r="T48" s="10"/>
      <c r="U48" s="10"/>
      <c r="V48" s="10"/>
      <c r="W48" s="10"/>
      <c r="X48" s="10"/>
      <c r="Y48" s="10"/>
      <c r="Z48" s="10"/>
      <c r="AA48" s="10"/>
      <c r="AB48" s="10"/>
      <c r="AC48" s="10"/>
      <c r="AD48" s="10"/>
      <c r="AE48" s="10"/>
      <c r="AF48" s="3"/>
      <c r="AG48" s="226"/>
    </row>
    <row r="49" spans="1:33" ht="6" customHeight="1" x14ac:dyDescent="0.2">
      <c r="A49" s="2"/>
      <c r="B49" s="4"/>
      <c r="C49" s="8"/>
      <c r="D49" s="8"/>
      <c r="E49" s="10"/>
      <c r="F49" s="10"/>
      <c r="G49" s="10"/>
      <c r="H49" s="10"/>
      <c r="I49" s="10"/>
      <c r="J49" s="10"/>
      <c r="K49" s="10"/>
      <c r="L49" s="10"/>
      <c r="M49" s="10"/>
      <c r="N49" s="10"/>
      <c r="O49" s="10"/>
      <c r="P49" s="10"/>
      <c r="Q49" s="10"/>
      <c r="R49" s="10"/>
      <c r="S49" s="10"/>
      <c r="T49" s="10"/>
      <c r="U49" s="10"/>
      <c r="V49" s="10"/>
      <c r="W49" s="10"/>
      <c r="X49" s="10"/>
      <c r="Y49" s="10"/>
      <c r="Z49" s="10"/>
      <c r="AA49" s="10"/>
      <c r="AB49" s="10"/>
      <c r="AC49" s="10"/>
      <c r="AD49" s="10"/>
      <c r="AE49" s="10"/>
      <c r="AF49" s="3"/>
      <c r="AG49" s="226"/>
    </row>
    <row r="50" spans="1:33" s="50" customFormat="1" ht="12" customHeight="1" x14ac:dyDescent="0.2">
      <c r="A50" s="47"/>
      <c r="B50" s="48"/>
      <c r="C50" s="55"/>
      <c r="D50" s="49"/>
      <c r="E50" s="57"/>
      <c r="F50" s="57"/>
      <c r="G50" s="57"/>
      <c r="H50" s="57"/>
      <c r="I50" s="57"/>
      <c r="J50" s="57"/>
      <c r="K50" s="57"/>
      <c r="L50" s="57"/>
      <c r="M50" s="57"/>
      <c r="N50" s="57"/>
      <c r="O50" s="57"/>
      <c r="P50" s="57"/>
      <c r="Q50" s="57"/>
      <c r="R50" s="57"/>
      <c r="S50" s="57"/>
      <c r="T50" s="57"/>
      <c r="U50" s="57"/>
      <c r="V50" s="57"/>
      <c r="W50" s="57"/>
      <c r="X50" s="57"/>
      <c r="Y50" s="57"/>
      <c r="Z50" s="57"/>
      <c r="AA50" s="57"/>
      <c r="AB50" s="57"/>
      <c r="AC50" s="57"/>
      <c r="AD50" s="57"/>
      <c r="AE50" s="57"/>
      <c r="AF50" s="64"/>
      <c r="AG50" s="340"/>
    </row>
    <row r="51" spans="1:33" ht="12" customHeight="1" x14ac:dyDescent="0.2">
      <c r="A51" s="2"/>
      <c r="B51" s="4"/>
      <c r="C51" s="43"/>
      <c r="D51" s="13"/>
      <c r="E51" s="74"/>
      <c r="F51" s="63"/>
      <c r="G51" s="63"/>
      <c r="H51" s="63"/>
      <c r="I51" s="63"/>
      <c r="J51" s="63"/>
      <c r="K51" s="63"/>
      <c r="L51" s="63"/>
      <c r="M51" s="63"/>
      <c r="N51" s="63"/>
      <c r="O51" s="63"/>
      <c r="P51" s="63"/>
      <c r="Q51" s="63"/>
      <c r="R51" s="63"/>
      <c r="S51" s="63"/>
      <c r="T51" s="63"/>
      <c r="U51" s="63"/>
      <c r="V51" s="63"/>
      <c r="W51" s="63"/>
      <c r="X51" s="63"/>
      <c r="Y51" s="63"/>
      <c r="Z51" s="63"/>
      <c r="AA51" s="63"/>
      <c r="AB51" s="63"/>
      <c r="AC51" s="63"/>
      <c r="AD51" s="63"/>
      <c r="AE51" s="74"/>
      <c r="AF51" s="3"/>
      <c r="AG51" s="226"/>
    </row>
    <row r="52" spans="1:33" ht="12" customHeight="1" x14ac:dyDescent="0.2">
      <c r="A52" s="2"/>
      <c r="B52" s="4"/>
      <c r="C52" s="43"/>
      <c r="D52" s="13"/>
      <c r="E52" s="74"/>
      <c r="F52" s="63"/>
      <c r="G52" s="63"/>
      <c r="H52" s="63"/>
      <c r="I52" s="63"/>
      <c r="J52" s="63"/>
      <c r="K52" s="63"/>
      <c r="L52" s="63"/>
      <c r="M52" s="63"/>
      <c r="N52" s="63"/>
      <c r="O52" s="63"/>
      <c r="P52" s="63"/>
      <c r="Q52" s="63"/>
      <c r="R52" s="63"/>
      <c r="S52" s="63"/>
      <c r="T52" s="63"/>
      <c r="U52" s="63"/>
      <c r="V52" s="63"/>
      <c r="W52" s="63"/>
      <c r="X52" s="63"/>
      <c r="Y52" s="63"/>
      <c r="Z52" s="63"/>
      <c r="AA52" s="63"/>
      <c r="AB52" s="63"/>
      <c r="AC52" s="63"/>
      <c r="AD52" s="63"/>
      <c r="AE52" s="74"/>
      <c r="AF52" s="3"/>
      <c r="AG52" s="226"/>
    </row>
    <row r="53" spans="1:33" ht="12" customHeight="1" x14ac:dyDescent="0.2">
      <c r="A53" s="2"/>
      <c r="B53" s="4"/>
      <c r="C53" s="43"/>
      <c r="D53" s="13"/>
      <c r="E53" s="74"/>
      <c r="F53" s="63"/>
      <c r="G53" s="63"/>
      <c r="H53" s="63"/>
      <c r="I53" s="63"/>
      <c r="J53" s="63"/>
      <c r="K53" s="63"/>
      <c r="L53" s="63"/>
      <c r="M53" s="63"/>
      <c r="N53" s="63"/>
      <c r="O53" s="63"/>
      <c r="P53" s="63"/>
      <c r="Q53" s="63"/>
      <c r="R53" s="63"/>
      <c r="S53" s="63"/>
      <c r="T53" s="63"/>
      <c r="U53" s="63"/>
      <c r="V53" s="63"/>
      <c r="W53" s="63"/>
      <c r="X53" s="63"/>
      <c r="Y53" s="63"/>
      <c r="Z53" s="63"/>
      <c r="AA53" s="63"/>
      <c r="AB53" s="63"/>
      <c r="AC53" s="63"/>
      <c r="AD53" s="63"/>
      <c r="AE53" s="74"/>
      <c r="AF53" s="3"/>
      <c r="AG53" s="226"/>
    </row>
    <row r="54" spans="1:33" ht="12" customHeight="1" x14ac:dyDescent="0.2">
      <c r="A54" s="2"/>
      <c r="B54" s="4"/>
      <c r="C54" s="43"/>
      <c r="D54" s="13"/>
      <c r="E54" s="74"/>
      <c r="F54" s="63"/>
      <c r="G54" s="63"/>
      <c r="H54" s="63"/>
      <c r="I54" s="63"/>
      <c r="J54" s="63"/>
      <c r="K54" s="63"/>
      <c r="L54" s="63"/>
      <c r="M54" s="63"/>
      <c r="N54" s="63"/>
      <c r="O54" s="63"/>
      <c r="P54" s="63"/>
      <c r="Q54" s="63"/>
      <c r="R54" s="63"/>
      <c r="S54" s="63"/>
      <c r="T54" s="63"/>
      <c r="U54" s="63"/>
      <c r="V54" s="63"/>
      <c r="W54" s="63"/>
      <c r="X54" s="63"/>
      <c r="Y54" s="63"/>
      <c r="Z54" s="63"/>
      <c r="AA54" s="63"/>
      <c r="AB54" s="63"/>
      <c r="AC54" s="63"/>
      <c r="AD54" s="63"/>
      <c r="AE54" s="74"/>
      <c r="AF54" s="3"/>
      <c r="AG54" s="226"/>
    </row>
    <row r="55" spans="1:33" ht="12" customHeight="1" x14ac:dyDescent="0.2">
      <c r="A55" s="2"/>
      <c r="B55" s="4"/>
      <c r="C55" s="43"/>
      <c r="D55" s="13"/>
      <c r="E55" s="74"/>
      <c r="F55" s="63"/>
      <c r="G55" s="63"/>
      <c r="H55" s="63"/>
      <c r="I55" s="63"/>
      <c r="J55" s="63"/>
      <c r="K55" s="63"/>
      <c r="L55" s="63"/>
      <c r="M55" s="63"/>
      <c r="N55" s="63"/>
      <c r="O55" s="63"/>
      <c r="P55" s="63"/>
      <c r="Q55" s="63"/>
      <c r="R55" s="63"/>
      <c r="S55" s="63"/>
      <c r="T55" s="63"/>
      <c r="U55" s="63"/>
      <c r="V55" s="63"/>
      <c r="W55" s="63"/>
      <c r="X55" s="63"/>
      <c r="Y55" s="63"/>
      <c r="Z55" s="63"/>
      <c r="AA55" s="63"/>
      <c r="AB55" s="63"/>
      <c r="AC55" s="63"/>
      <c r="AD55" s="63"/>
      <c r="AE55" s="74"/>
      <c r="AF55" s="3"/>
      <c r="AG55" s="226"/>
    </row>
    <row r="56" spans="1:33" ht="12" customHeight="1" x14ac:dyDescent="0.2">
      <c r="A56" s="2"/>
      <c r="B56" s="4"/>
      <c r="C56" s="43"/>
      <c r="D56" s="13"/>
      <c r="E56" s="74"/>
      <c r="F56" s="63"/>
      <c r="G56" s="63"/>
      <c r="H56" s="63"/>
      <c r="I56" s="63"/>
      <c r="J56" s="63"/>
      <c r="K56" s="63"/>
      <c r="L56" s="63"/>
      <c r="M56" s="63"/>
      <c r="N56" s="63"/>
      <c r="O56" s="63"/>
      <c r="P56" s="63"/>
      <c r="Q56" s="63"/>
      <c r="R56" s="63"/>
      <c r="S56" s="63"/>
      <c r="T56" s="63"/>
      <c r="U56" s="63"/>
      <c r="V56" s="63"/>
      <c r="W56" s="63"/>
      <c r="X56" s="63"/>
      <c r="Y56" s="63"/>
      <c r="Z56" s="63"/>
      <c r="AA56" s="63"/>
      <c r="AB56" s="63"/>
      <c r="AC56" s="63"/>
      <c r="AD56" s="63"/>
      <c r="AE56" s="74"/>
      <c r="AF56" s="3"/>
      <c r="AG56" s="226"/>
    </row>
    <row r="57" spans="1:33" ht="12" customHeight="1" x14ac:dyDescent="0.2">
      <c r="A57" s="2"/>
      <c r="B57" s="4"/>
      <c r="C57" s="43"/>
      <c r="D57" s="13"/>
      <c r="E57" s="74"/>
      <c r="F57" s="63"/>
      <c r="G57" s="63"/>
      <c r="H57" s="63"/>
      <c r="I57" s="63"/>
      <c r="J57" s="63"/>
      <c r="K57" s="63"/>
      <c r="L57" s="63"/>
      <c r="M57" s="63"/>
      <c r="N57" s="63"/>
      <c r="O57" s="63"/>
      <c r="P57" s="63"/>
      <c r="Q57" s="63"/>
      <c r="R57" s="63"/>
      <c r="S57" s="63"/>
      <c r="T57" s="63"/>
      <c r="U57" s="63"/>
      <c r="V57" s="63"/>
      <c r="W57" s="63"/>
      <c r="X57" s="63"/>
      <c r="Y57" s="63"/>
      <c r="Z57" s="63"/>
      <c r="AA57" s="63"/>
      <c r="AB57" s="63"/>
      <c r="AC57" s="63"/>
      <c r="AD57" s="63"/>
      <c r="AE57" s="74"/>
      <c r="AF57" s="3"/>
      <c r="AG57" s="226"/>
    </row>
    <row r="58" spans="1:33" ht="12" customHeight="1" x14ac:dyDescent="0.2">
      <c r="A58" s="2"/>
      <c r="B58" s="4"/>
      <c r="C58" s="43"/>
      <c r="D58" s="13"/>
      <c r="E58" s="74"/>
      <c r="F58" s="63"/>
      <c r="G58" s="63"/>
      <c r="H58" s="63"/>
      <c r="I58" s="63"/>
      <c r="J58" s="63"/>
      <c r="K58" s="63"/>
      <c r="L58" s="63"/>
      <c r="M58" s="63"/>
      <c r="N58" s="63"/>
      <c r="O58" s="63"/>
      <c r="P58" s="63"/>
      <c r="Q58" s="63"/>
      <c r="R58" s="63"/>
      <c r="S58" s="63"/>
      <c r="T58" s="63"/>
      <c r="U58" s="63"/>
      <c r="V58" s="63"/>
      <c r="W58" s="63"/>
      <c r="X58" s="63"/>
      <c r="Y58" s="63"/>
      <c r="Z58" s="63"/>
      <c r="AA58" s="63"/>
      <c r="AB58" s="63"/>
      <c r="AC58" s="63"/>
      <c r="AD58" s="63"/>
      <c r="AE58" s="74"/>
      <c r="AF58" s="3"/>
      <c r="AG58" s="226"/>
    </row>
    <row r="59" spans="1:33" ht="12" customHeight="1" x14ac:dyDescent="0.2">
      <c r="A59" s="2"/>
      <c r="B59" s="4"/>
      <c r="C59" s="43"/>
      <c r="D59" s="13"/>
      <c r="E59" s="74"/>
      <c r="F59" s="63"/>
      <c r="G59" s="63"/>
      <c r="H59" s="63"/>
      <c r="I59" s="63"/>
      <c r="J59" s="63"/>
      <c r="K59" s="63"/>
      <c r="L59" s="63"/>
      <c r="M59" s="63"/>
      <c r="N59" s="63"/>
      <c r="O59" s="63"/>
      <c r="P59" s="63"/>
      <c r="Q59" s="63"/>
      <c r="R59" s="63"/>
      <c r="S59" s="63"/>
      <c r="T59" s="63"/>
      <c r="U59" s="63"/>
      <c r="V59" s="63"/>
      <c r="W59" s="63"/>
      <c r="X59" s="63"/>
      <c r="Y59" s="63"/>
      <c r="Z59" s="63"/>
      <c r="AA59" s="63"/>
      <c r="AB59" s="63"/>
      <c r="AC59" s="63"/>
      <c r="AD59" s="63"/>
      <c r="AE59" s="74"/>
      <c r="AF59" s="3"/>
      <c r="AG59" s="226"/>
    </row>
    <row r="60" spans="1:33" ht="12" customHeight="1" x14ac:dyDescent="0.2">
      <c r="A60" s="2"/>
      <c r="B60" s="4"/>
      <c r="C60" s="43"/>
      <c r="D60" s="13"/>
      <c r="E60" s="74"/>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74"/>
      <c r="AF60" s="3"/>
      <c r="AG60" s="226"/>
    </row>
    <row r="61" spans="1:33" ht="12" customHeight="1" x14ac:dyDescent="0.2">
      <c r="A61" s="2"/>
      <c r="B61" s="4"/>
      <c r="C61" s="43"/>
      <c r="D61" s="13"/>
      <c r="E61" s="74"/>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74"/>
      <c r="AF61" s="3"/>
      <c r="AG61" s="226"/>
    </row>
    <row r="62" spans="1:33" ht="12" customHeight="1" x14ac:dyDescent="0.2">
      <c r="A62" s="2"/>
      <c r="B62" s="4"/>
      <c r="C62" s="43"/>
      <c r="D62" s="13"/>
      <c r="E62" s="74"/>
      <c r="F62" s="63"/>
      <c r="G62" s="63"/>
      <c r="H62" s="63"/>
      <c r="I62" s="63"/>
      <c r="J62" s="63"/>
      <c r="K62" s="63"/>
      <c r="L62" s="63"/>
      <c r="M62" s="63"/>
      <c r="N62" s="63"/>
      <c r="O62" s="63"/>
      <c r="P62" s="63"/>
      <c r="Q62" s="63"/>
      <c r="R62" s="63"/>
      <c r="S62" s="63"/>
      <c r="T62" s="63"/>
      <c r="U62" s="63"/>
      <c r="V62" s="63"/>
      <c r="W62" s="63"/>
      <c r="X62" s="63"/>
      <c r="Y62" s="63"/>
      <c r="Z62" s="63"/>
      <c r="AA62" s="63"/>
      <c r="AB62" s="63"/>
      <c r="AC62" s="63"/>
      <c r="AD62" s="63"/>
      <c r="AE62" s="74"/>
      <c r="AF62" s="3"/>
      <c r="AG62" s="226"/>
    </row>
    <row r="63" spans="1:33" ht="12" customHeight="1" x14ac:dyDescent="0.2">
      <c r="A63" s="2"/>
      <c r="B63" s="4"/>
      <c r="C63" s="43"/>
      <c r="D63" s="13"/>
      <c r="E63" s="74"/>
      <c r="F63" s="63"/>
      <c r="G63" s="63"/>
      <c r="H63" s="63"/>
      <c r="I63" s="63"/>
      <c r="J63" s="63"/>
      <c r="K63" s="63"/>
      <c r="L63" s="63"/>
      <c r="M63" s="63"/>
      <c r="N63" s="63"/>
      <c r="O63" s="63"/>
      <c r="P63" s="63"/>
      <c r="Q63" s="63"/>
      <c r="R63" s="63"/>
      <c r="S63" s="63"/>
      <c r="T63" s="63"/>
      <c r="U63" s="63"/>
      <c r="V63" s="63"/>
      <c r="W63" s="63"/>
      <c r="X63" s="63"/>
      <c r="Y63" s="63"/>
      <c r="Z63" s="63"/>
      <c r="AA63" s="63"/>
      <c r="AB63" s="63"/>
      <c r="AC63" s="63"/>
      <c r="AD63" s="63"/>
      <c r="AE63" s="74"/>
      <c r="AF63" s="3"/>
      <c r="AG63" s="226"/>
    </row>
    <row r="64" spans="1:33" ht="12" customHeight="1" x14ac:dyDescent="0.2">
      <c r="A64" s="2"/>
      <c r="B64" s="4"/>
      <c r="C64" s="43"/>
      <c r="D64" s="13"/>
      <c r="E64" s="74"/>
      <c r="F64" s="63"/>
      <c r="G64" s="63"/>
      <c r="H64" s="63"/>
      <c r="I64" s="63"/>
      <c r="J64" s="63"/>
      <c r="K64" s="63"/>
      <c r="L64" s="63"/>
      <c r="M64" s="63"/>
      <c r="N64" s="63"/>
      <c r="O64" s="63"/>
      <c r="P64" s="63"/>
      <c r="Q64" s="63"/>
      <c r="R64" s="63"/>
      <c r="S64" s="63"/>
      <c r="T64" s="63"/>
      <c r="U64" s="63"/>
      <c r="V64" s="63"/>
      <c r="W64" s="63"/>
      <c r="X64" s="63"/>
      <c r="Y64" s="63"/>
      <c r="Z64" s="63"/>
      <c r="AA64" s="63"/>
      <c r="AB64" s="63"/>
      <c r="AC64" s="63"/>
      <c r="AD64" s="63"/>
      <c r="AE64" s="74"/>
      <c r="AF64" s="3"/>
      <c r="AG64" s="226"/>
    </row>
    <row r="65" spans="1:33" ht="12" customHeight="1" x14ac:dyDescent="0.2">
      <c r="A65" s="2"/>
      <c r="B65" s="4"/>
      <c r="C65" s="43"/>
      <c r="D65" s="13"/>
      <c r="E65" s="74"/>
      <c r="F65" s="63"/>
      <c r="G65" s="63"/>
      <c r="H65" s="63"/>
      <c r="I65" s="63"/>
      <c r="J65" s="63"/>
      <c r="K65" s="63"/>
      <c r="L65" s="63"/>
      <c r="M65" s="63"/>
      <c r="N65" s="63"/>
      <c r="O65" s="63"/>
      <c r="P65" s="63"/>
      <c r="Q65" s="63"/>
      <c r="R65" s="63"/>
      <c r="S65" s="63"/>
      <c r="T65" s="63"/>
      <c r="U65" s="63"/>
      <c r="V65" s="63"/>
      <c r="W65" s="63"/>
      <c r="X65" s="63"/>
      <c r="Y65" s="63"/>
      <c r="Z65" s="63"/>
      <c r="AA65" s="63"/>
      <c r="AB65" s="63"/>
      <c r="AC65" s="63"/>
      <c r="AD65" s="63"/>
      <c r="AE65" s="74"/>
      <c r="AF65" s="3"/>
      <c r="AG65" s="226"/>
    </row>
    <row r="66" spans="1:33" ht="12" customHeight="1" x14ac:dyDescent="0.2">
      <c r="A66" s="2"/>
      <c r="B66" s="4"/>
      <c r="C66" s="43"/>
      <c r="D66" s="13"/>
      <c r="E66" s="74"/>
      <c r="F66" s="63"/>
      <c r="G66" s="63"/>
      <c r="H66" s="63"/>
      <c r="I66" s="63"/>
      <c r="J66" s="63"/>
      <c r="K66" s="63"/>
      <c r="L66" s="63"/>
      <c r="M66" s="63"/>
      <c r="N66" s="63"/>
      <c r="O66" s="63"/>
      <c r="P66" s="63"/>
      <c r="Q66" s="63"/>
      <c r="R66" s="63"/>
      <c r="S66" s="63"/>
      <c r="T66" s="63"/>
      <c r="U66" s="63"/>
      <c r="V66" s="63"/>
      <c r="W66" s="63"/>
      <c r="X66" s="63"/>
      <c r="Y66" s="63"/>
      <c r="Z66" s="63"/>
      <c r="AA66" s="63"/>
      <c r="AB66" s="63"/>
      <c r="AC66" s="63"/>
      <c r="AD66" s="63"/>
      <c r="AE66" s="74"/>
      <c r="AF66" s="3"/>
      <c r="AG66" s="226"/>
    </row>
    <row r="67" spans="1:33" ht="12" customHeight="1" x14ac:dyDescent="0.2">
      <c r="A67" s="2"/>
      <c r="B67" s="4"/>
      <c r="C67" s="43"/>
      <c r="D67" s="13"/>
      <c r="E67" s="74"/>
      <c r="F67" s="63"/>
      <c r="G67" s="63"/>
      <c r="H67" s="63"/>
      <c r="I67" s="63"/>
      <c r="J67" s="63"/>
      <c r="K67" s="63"/>
      <c r="L67" s="63"/>
      <c r="M67" s="63"/>
      <c r="N67" s="63"/>
      <c r="O67" s="63"/>
      <c r="P67" s="63"/>
      <c r="Q67" s="63"/>
      <c r="R67" s="63"/>
      <c r="S67" s="63"/>
      <c r="T67" s="63"/>
      <c r="U67" s="63"/>
      <c r="V67" s="63"/>
      <c r="W67" s="63"/>
      <c r="X67" s="63"/>
      <c r="Y67" s="63"/>
      <c r="Z67" s="63"/>
      <c r="AA67" s="63"/>
      <c r="AB67" s="63"/>
      <c r="AC67" s="63"/>
      <c r="AD67" s="63"/>
      <c r="AE67" s="74"/>
      <c r="AF67" s="3"/>
      <c r="AG67" s="226"/>
    </row>
    <row r="68" spans="1:33" ht="12" customHeight="1" x14ac:dyDescent="0.2">
      <c r="A68" s="2"/>
      <c r="B68" s="4"/>
      <c r="C68" s="43"/>
      <c r="D68" s="13"/>
      <c r="E68" s="74"/>
      <c r="F68" s="63"/>
      <c r="G68" s="63"/>
      <c r="H68" s="63"/>
      <c r="I68" s="63"/>
      <c r="J68" s="63"/>
      <c r="K68" s="63"/>
      <c r="L68" s="63"/>
      <c r="M68" s="63"/>
      <c r="N68" s="63"/>
      <c r="O68" s="63"/>
      <c r="P68" s="63"/>
      <c r="Q68" s="63"/>
      <c r="R68" s="63"/>
      <c r="S68" s="63"/>
      <c r="T68" s="63"/>
      <c r="U68" s="63"/>
      <c r="V68" s="63"/>
      <c r="W68" s="63"/>
      <c r="X68" s="63"/>
      <c r="Y68" s="63"/>
      <c r="Z68" s="63"/>
      <c r="AA68" s="63"/>
      <c r="AB68" s="63"/>
      <c r="AC68" s="63"/>
      <c r="AD68" s="63"/>
      <c r="AE68" s="74"/>
      <c r="AF68" s="3"/>
      <c r="AG68" s="226"/>
    </row>
    <row r="69" spans="1:33" ht="12" customHeight="1" x14ac:dyDescent="0.2">
      <c r="A69" s="2"/>
      <c r="B69" s="4"/>
      <c r="C69" s="43"/>
      <c r="D69" s="13"/>
      <c r="E69" s="74"/>
      <c r="F69" s="63"/>
      <c r="G69" s="63"/>
      <c r="H69" s="63"/>
      <c r="I69" s="63"/>
      <c r="J69" s="63"/>
      <c r="K69" s="63"/>
      <c r="L69" s="63"/>
      <c r="M69" s="63"/>
      <c r="N69" s="63"/>
      <c r="O69" s="63"/>
      <c r="P69" s="63"/>
      <c r="Q69" s="63"/>
      <c r="R69" s="63"/>
      <c r="S69" s="63"/>
      <c r="T69" s="63"/>
      <c r="U69" s="63"/>
      <c r="V69" s="63"/>
      <c r="W69" s="63"/>
      <c r="X69" s="63"/>
      <c r="Y69" s="63"/>
      <c r="Z69" s="63"/>
      <c r="AA69" s="63"/>
      <c r="AB69" s="63"/>
      <c r="AC69" s="63"/>
      <c r="AD69" s="63"/>
      <c r="AE69" s="74"/>
      <c r="AF69" s="3"/>
      <c r="AG69" s="226"/>
    </row>
    <row r="70" spans="1:33" ht="12" customHeight="1" x14ac:dyDescent="0.2">
      <c r="A70" s="2"/>
      <c r="B70" s="4"/>
      <c r="C70" s="43"/>
      <c r="D70" s="13"/>
      <c r="E70" s="74"/>
      <c r="F70" s="63"/>
      <c r="G70" s="63"/>
      <c r="H70" s="63"/>
      <c r="I70" s="63"/>
      <c r="J70" s="63"/>
      <c r="K70" s="63"/>
      <c r="L70" s="63"/>
      <c r="M70" s="63"/>
      <c r="N70" s="63"/>
      <c r="O70" s="63"/>
      <c r="P70" s="63"/>
      <c r="Q70" s="63"/>
      <c r="R70" s="63"/>
      <c r="S70" s="63"/>
      <c r="T70" s="63"/>
      <c r="U70" s="63"/>
      <c r="V70" s="63"/>
      <c r="W70" s="63"/>
      <c r="X70" s="63"/>
      <c r="Y70" s="63"/>
      <c r="Z70" s="63"/>
      <c r="AA70" s="63"/>
      <c r="AB70" s="63"/>
      <c r="AC70" s="63"/>
      <c r="AD70" s="63"/>
      <c r="AE70" s="74"/>
      <c r="AF70" s="3"/>
      <c r="AG70" s="226"/>
    </row>
    <row r="71" spans="1:33" s="67" customFormat="1" ht="9.75" customHeight="1" x14ac:dyDescent="0.15">
      <c r="A71" s="65"/>
      <c r="B71" s="66"/>
      <c r="C71" s="69"/>
      <c r="D71" s="21"/>
      <c r="E71" s="70"/>
      <c r="F71" s="70"/>
      <c r="G71" s="70"/>
      <c r="H71" s="75"/>
      <c r="I71" s="75"/>
      <c r="J71" s="75"/>
      <c r="K71" s="75"/>
      <c r="L71" s="75"/>
      <c r="M71" s="75"/>
      <c r="N71" s="75"/>
      <c r="O71" s="75"/>
      <c r="P71" s="75"/>
      <c r="Q71" s="75"/>
      <c r="R71" s="75"/>
      <c r="S71" s="75"/>
      <c r="T71" s="75"/>
      <c r="U71" s="75"/>
      <c r="V71" s="75"/>
      <c r="W71" s="75"/>
      <c r="X71" s="75"/>
      <c r="Y71" s="75"/>
      <c r="Z71" s="75"/>
      <c r="AA71" s="75"/>
      <c r="AB71" s="75"/>
      <c r="AC71" s="75"/>
      <c r="AD71" s="75"/>
      <c r="AE71" s="75"/>
      <c r="AF71" s="66"/>
      <c r="AG71" s="364"/>
    </row>
    <row r="72" spans="1:33" ht="11.25" customHeight="1" x14ac:dyDescent="0.2">
      <c r="A72" s="2"/>
      <c r="B72" s="1"/>
      <c r="C72" s="42"/>
      <c r="D72" s="13"/>
      <c r="E72" s="76"/>
      <c r="F72" s="76"/>
      <c r="G72" s="76"/>
      <c r="H72" s="76"/>
      <c r="I72" s="76"/>
      <c r="J72" s="76"/>
      <c r="K72" s="76"/>
      <c r="L72" s="76"/>
      <c r="M72" s="76"/>
      <c r="N72" s="76"/>
      <c r="O72" s="76"/>
      <c r="P72" s="76"/>
      <c r="Q72" s="76"/>
      <c r="R72" s="76"/>
      <c r="S72" s="76"/>
      <c r="T72" s="76"/>
      <c r="U72" s="76"/>
      <c r="V72" s="75"/>
      <c r="W72" s="76"/>
      <c r="X72" s="76"/>
      <c r="Y72" s="76"/>
      <c r="Z72" s="76"/>
      <c r="AA72" s="76"/>
      <c r="AB72" s="76"/>
      <c r="AC72" s="76"/>
      <c r="AD72" s="76"/>
      <c r="AE72" s="76"/>
      <c r="AF72" s="3"/>
      <c r="AG72" s="226"/>
    </row>
    <row r="73" spans="1:33" ht="13.5" customHeight="1" x14ac:dyDescent="0.2">
      <c r="A73" s="2"/>
      <c r="B73" s="1"/>
      <c r="C73" s="1"/>
      <c r="D73" s="1"/>
      <c r="I73" s="4"/>
      <c r="J73" s="4"/>
      <c r="K73" s="4"/>
      <c r="L73" s="4"/>
      <c r="M73" s="4"/>
      <c r="N73" s="4"/>
      <c r="O73" s="4"/>
      <c r="P73" s="4"/>
      <c r="Q73" s="4"/>
      <c r="R73" s="4"/>
      <c r="S73" s="4"/>
      <c r="T73" s="4"/>
      <c r="U73" s="4"/>
      <c r="V73" s="68"/>
      <c r="W73" s="4"/>
      <c r="X73" s="4"/>
      <c r="Y73" s="4"/>
      <c r="Z73" s="1493">
        <v>42675</v>
      </c>
      <c r="AA73" s="1493"/>
      <c r="AB73" s="1493"/>
      <c r="AC73" s="1493"/>
      <c r="AD73" s="1493"/>
      <c r="AE73" s="1493"/>
      <c r="AF73" s="366">
        <v>23</v>
      </c>
      <c r="AG73" s="226"/>
    </row>
  </sheetData>
  <customSheetViews>
    <customSheetView guid="{87E9DA1B-1CEB-458D-87A5-C4E38BAE485A}" showPageBreaks="1" printArea="1" hiddenRows="1" topLeftCell="A7">
      <selection activeCell="EW151" sqref="EW151:FA155"/>
      <pageMargins left="0.15748031496062992" right="0.15748031496062992" top="0.19685039370078741" bottom="0.19685039370078741" header="0" footer="0"/>
      <printOptions horizontalCentered="1"/>
      <pageSetup paperSize="9" orientation="portrait" r:id="rId1"/>
      <headerFooter alignWithMargins="0"/>
    </customSheetView>
    <customSheetView guid="{5859C3A0-D6FB-40D9-B6C2-346CB5A63A0A}" hiddenRows="1" topLeftCell="A7">
      <selection activeCell="EW151" sqref="EW151:FA155"/>
      <pageMargins left="0.15748031496062992" right="0.15748031496062992" top="0.19685039370078741" bottom="0.19685039370078741" header="0" footer="0"/>
      <printOptions horizontalCentered="1"/>
      <pageSetup paperSize="9" orientation="portrait" r:id="rId2"/>
      <headerFooter alignWithMargins="0"/>
    </customSheetView>
    <customSheetView guid="{D8E90C30-C61D-40A7-989F-8651AA8E91E2}" hiddenRows="1" topLeftCell="A7">
      <selection activeCell="EW151" sqref="EW151:FA155"/>
      <pageMargins left="0.15748031496062992" right="0.15748031496062992" top="0.19685039370078741" bottom="0.19685039370078741" header="0" footer="0"/>
      <printOptions horizontalCentered="1"/>
      <pageSetup paperSize="9" orientation="portrait" r:id="rId3"/>
      <headerFooter alignWithMargins="0"/>
    </customSheetView>
  </customSheetViews>
  <mergeCells count="9">
    <mergeCell ref="B1:H1"/>
    <mergeCell ref="Z73:AE73"/>
    <mergeCell ref="B2:D2"/>
    <mergeCell ref="F47:V47"/>
    <mergeCell ref="F6:V6"/>
    <mergeCell ref="C8:D8"/>
    <mergeCell ref="X6:AD6"/>
    <mergeCell ref="X47:AD47"/>
    <mergeCell ref="F5:L5"/>
  </mergeCells>
  <phoneticPr fontId="6" type="noConversion"/>
  <printOptions horizontalCentered="1"/>
  <pageMargins left="0.15748031496062992" right="0.15748031496062992" top="0.19685039370078741" bottom="0.19685039370078741" header="0" footer="0"/>
  <pageSetup paperSize="9" orientation="portrait" r:id="rId4"/>
  <headerFooter alignWithMargins="0"/>
  <drawing r:id="rId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01" enableFormatConditionsCalculation="0">
    <tabColor theme="9"/>
  </sheetPr>
  <dimension ref="A1:E54"/>
  <sheetViews>
    <sheetView showRuler="0" workbookViewId="0"/>
  </sheetViews>
  <sheetFormatPr defaultRowHeight="12.75" x14ac:dyDescent="0.2"/>
  <cols>
    <col min="1" max="1" width="3.28515625" customWidth="1"/>
    <col min="2" max="3" width="2.5703125" customWidth="1"/>
    <col min="4" max="4" width="90.5703125" customWidth="1"/>
    <col min="5" max="5" width="3.28515625" customWidth="1"/>
  </cols>
  <sheetData>
    <row r="1" spans="1:5" ht="13.5" customHeight="1" x14ac:dyDescent="0.2">
      <c r="A1" s="334"/>
      <c r="B1" s="334"/>
      <c r="C1" s="334"/>
      <c r="D1" s="334"/>
      <c r="E1" s="334"/>
    </row>
    <row r="2" spans="1:5" ht="13.5" customHeight="1" x14ac:dyDescent="0.2">
      <c r="A2" s="334"/>
      <c r="B2" s="334"/>
      <c r="C2" s="334"/>
      <c r="D2" s="334"/>
      <c r="E2" s="334"/>
    </row>
    <row r="3" spans="1:5" ht="13.5" customHeight="1" x14ac:dyDescent="0.2">
      <c r="A3" s="334"/>
      <c r="B3" s="334"/>
      <c r="C3" s="334"/>
      <c r="D3" s="334"/>
      <c r="E3" s="334"/>
    </row>
    <row r="4" spans="1:5" s="7" customFormat="1" ht="13.5" customHeight="1" x14ac:dyDescent="0.2">
      <c r="A4" s="334"/>
      <c r="B4" s="334"/>
      <c r="C4" s="334"/>
      <c r="D4" s="334"/>
      <c r="E4" s="334"/>
    </row>
    <row r="5" spans="1:5" ht="13.5" customHeight="1" x14ac:dyDescent="0.2">
      <c r="A5" s="334"/>
      <c r="B5" s="334"/>
      <c r="C5" s="334"/>
      <c r="D5" s="334"/>
      <c r="E5" s="334"/>
    </row>
    <row r="6" spans="1:5" ht="13.5" customHeight="1" x14ac:dyDescent="0.2">
      <c r="A6" s="334"/>
      <c r="B6" s="334"/>
      <c r="C6" s="334"/>
      <c r="D6" s="334"/>
      <c r="E6" s="334"/>
    </row>
    <row r="7" spans="1:5" ht="13.5" customHeight="1" x14ac:dyDescent="0.2">
      <c r="A7" s="334"/>
      <c r="B7" s="334"/>
      <c r="C7" s="334"/>
      <c r="D7" s="334"/>
      <c r="E7" s="334"/>
    </row>
    <row r="8" spans="1:5" ht="13.5" customHeight="1" x14ac:dyDescent="0.2">
      <c r="A8" s="334"/>
      <c r="B8" s="334"/>
      <c r="C8" s="334"/>
      <c r="D8" s="334"/>
      <c r="E8" s="334"/>
    </row>
    <row r="9" spans="1:5" ht="13.5" customHeight="1" x14ac:dyDescent="0.2">
      <c r="A9" s="334"/>
      <c r="B9" s="334"/>
      <c r="C9" s="334"/>
      <c r="D9" s="334"/>
      <c r="E9" s="334"/>
    </row>
    <row r="10" spans="1:5" ht="13.5" customHeight="1" x14ac:dyDescent="0.2">
      <c r="A10" s="334"/>
      <c r="B10" s="334"/>
      <c r="C10" s="334"/>
      <c r="D10" s="334"/>
      <c r="E10" s="334"/>
    </row>
    <row r="11" spans="1:5" ht="13.5" customHeight="1" x14ac:dyDescent="0.2">
      <c r="A11" s="334"/>
      <c r="B11" s="334"/>
      <c r="C11" s="334"/>
      <c r="D11" s="334"/>
      <c r="E11" s="334"/>
    </row>
    <row r="12" spans="1:5" ht="13.5" customHeight="1" x14ac:dyDescent="0.2">
      <c r="A12" s="334"/>
      <c r="B12" s="334"/>
      <c r="C12" s="334"/>
      <c r="D12" s="334"/>
      <c r="E12" s="334"/>
    </row>
    <row r="13" spans="1:5" ht="13.5" customHeight="1" x14ac:dyDescent="0.2">
      <c r="A13" s="334"/>
      <c r="B13" s="334"/>
      <c r="C13" s="334"/>
      <c r="D13" s="334"/>
      <c r="E13" s="334"/>
    </row>
    <row r="14" spans="1:5" ht="13.5" customHeight="1" x14ac:dyDescent="0.2">
      <c r="A14" s="334"/>
      <c r="B14" s="334"/>
      <c r="C14" s="334"/>
      <c r="D14" s="334"/>
      <c r="E14" s="334"/>
    </row>
    <row r="15" spans="1:5" ht="13.5" customHeight="1" x14ac:dyDescent="0.2">
      <c r="A15" s="334"/>
      <c r="B15" s="334"/>
      <c r="C15" s="334"/>
      <c r="D15" s="334"/>
      <c r="E15" s="334"/>
    </row>
    <row r="16" spans="1:5" ht="13.5" customHeight="1" x14ac:dyDescent="0.2">
      <c r="A16" s="334"/>
      <c r="B16" s="334"/>
      <c r="C16" s="334"/>
      <c r="D16" s="334"/>
      <c r="E16" s="334"/>
    </row>
    <row r="17" spans="1:5" ht="13.5" customHeight="1" x14ac:dyDescent="0.2">
      <c r="A17" s="334"/>
      <c r="B17" s="334"/>
      <c r="C17" s="334"/>
      <c r="D17" s="334"/>
      <c r="E17" s="334"/>
    </row>
    <row r="18" spans="1:5" ht="13.5" customHeight="1" x14ac:dyDescent="0.2">
      <c r="A18" s="334"/>
      <c r="B18" s="334"/>
      <c r="C18" s="334"/>
      <c r="D18" s="334"/>
      <c r="E18" s="334"/>
    </row>
    <row r="19" spans="1:5" ht="13.5" customHeight="1" x14ac:dyDescent="0.2">
      <c r="A19" s="334"/>
      <c r="B19" s="334"/>
      <c r="C19" s="334"/>
      <c r="D19" s="334"/>
      <c r="E19" s="334"/>
    </row>
    <row r="20" spans="1:5" ht="13.5" customHeight="1" x14ac:dyDescent="0.2">
      <c r="A20" s="334"/>
      <c r="B20" s="334"/>
      <c r="C20" s="334"/>
      <c r="D20" s="334"/>
      <c r="E20" s="334"/>
    </row>
    <row r="21" spans="1:5" ht="13.5" customHeight="1" x14ac:dyDescent="0.2">
      <c r="A21" s="334"/>
      <c r="B21" s="334"/>
      <c r="C21" s="334"/>
      <c r="D21" s="334"/>
      <c r="E21" s="334"/>
    </row>
    <row r="22" spans="1:5" ht="13.5" customHeight="1" x14ac:dyDescent="0.2">
      <c r="A22" s="334"/>
      <c r="B22" s="334"/>
      <c r="C22" s="334"/>
      <c r="D22" s="334"/>
      <c r="E22" s="334"/>
    </row>
    <row r="23" spans="1:5" ht="13.5" customHeight="1" x14ac:dyDescent="0.2">
      <c r="A23" s="334"/>
      <c r="B23" s="334"/>
      <c r="C23" s="334"/>
      <c r="D23" s="334"/>
      <c r="E23" s="334"/>
    </row>
    <row r="24" spans="1:5" ht="13.5" customHeight="1" x14ac:dyDescent="0.2">
      <c r="A24" s="334"/>
      <c r="B24" s="334"/>
      <c r="C24" s="334"/>
      <c r="D24" s="334"/>
      <c r="E24" s="334"/>
    </row>
    <row r="25" spans="1:5" ht="13.5" customHeight="1" x14ac:dyDescent="0.2">
      <c r="A25" s="334"/>
      <c r="B25" s="334"/>
      <c r="C25" s="334"/>
      <c r="D25" s="334"/>
      <c r="E25" s="334"/>
    </row>
    <row r="26" spans="1:5" ht="13.5" customHeight="1" x14ac:dyDescent="0.2">
      <c r="A26" s="334"/>
      <c r="B26" s="334"/>
      <c r="C26" s="334"/>
      <c r="D26" s="334"/>
      <c r="E26" s="334"/>
    </row>
    <row r="27" spans="1:5" ht="13.5" customHeight="1" x14ac:dyDescent="0.2">
      <c r="A27" s="334"/>
      <c r="B27" s="334"/>
      <c r="C27" s="334"/>
      <c r="D27" s="334"/>
      <c r="E27" s="334"/>
    </row>
    <row r="28" spans="1:5" ht="13.5" customHeight="1" x14ac:dyDescent="0.2">
      <c r="A28" s="334"/>
      <c r="B28" s="334"/>
      <c r="C28" s="334"/>
      <c r="D28" s="334"/>
      <c r="E28" s="334"/>
    </row>
    <row r="29" spans="1:5" ht="13.5" customHeight="1" x14ac:dyDescent="0.2">
      <c r="A29" s="334"/>
      <c r="B29" s="334"/>
      <c r="C29" s="334"/>
      <c r="D29" s="334"/>
      <c r="E29" s="334"/>
    </row>
    <row r="30" spans="1:5" ht="13.5" customHeight="1" x14ac:dyDescent="0.2">
      <c r="A30" s="334"/>
      <c r="B30" s="334"/>
      <c r="C30" s="334"/>
      <c r="D30" s="334"/>
      <c r="E30" s="334"/>
    </row>
    <row r="31" spans="1:5" ht="13.5" customHeight="1" x14ac:dyDescent="0.2">
      <c r="A31" s="334"/>
      <c r="B31" s="334"/>
      <c r="C31" s="334"/>
      <c r="D31" s="334"/>
      <c r="E31" s="334"/>
    </row>
    <row r="32" spans="1:5" ht="13.5" customHeight="1" x14ac:dyDescent="0.2">
      <c r="A32" s="334"/>
      <c r="B32" s="334"/>
      <c r="C32" s="334"/>
      <c r="D32" s="334"/>
      <c r="E32" s="334"/>
    </row>
    <row r="33" spans="1:5" ht="13.5" customHeight="1" x14ac:dyDescent="0.2">
      <c r="A33" s="334"/>
      <c r="B33" s="334"/>
      <c r="C33" s="334"/>
      <c r="D33" s="334"/>
      <c r="E33" s="334"/>
    </row>
    <row r="34" spans="1:5" ht="13.5" customHeight="1" x14ac:dyDescent="0.2">
      <c r="A34" s="334"/>
      <c r="B34" s="334"/>
      <c r="C34" s="334"/>
      <c r="D34" s="334"/>
      <c r="E34" s="334"/>
    </row>
    <row r="35" spans="1:5" ht="13.5" customHeight="1" x14ac:dyDescent="0.2">
      <c r="A35" s="334"/>
      <c r="B35" s="334"/>
      <c r="C35" s="334"/>
      <c r="D35" s="334"/>
      <c r="E35" s="334"/>
    </row>
    <row r="36" spans="1:5" ht="13.5" customHeight="1" x14ac:dyDescent="0.2">
      <c r="A36" s="334"/>
      <c r="B36" s="334"/>
      <c r="C36" s="334"/>
      <c r="D36" s="334"/>
      <c r="E36" s="334"/>
    </row>
    <row r="37" spans="1:5" ht="13.5" customHeight="1" x14ac:dyDescent="0.2">
      <c r="A37" s="334"/>
      <c r="B37" s="334"/>
      <c r="C37" s="334"/>
      <c r="D37" s="334"/>
      <c r="E37" s="334"/>
    </row>
    <row r="38" spans="1:5" ht="13.5" customHeight="1" x14ac:dyDescent="0.2">
      <c r="A38" s="334"/>
      <c r="B38" s="334"/>
      <c r="C38" s="334"/>
      <c r="D38" s="334"/>
      <c r="E38" s="334"/>
    </row>
    <row r="39" spans="1:5" ht="13.5" customHeight="1" x14ac:dyDescent="0.2">
      <c r="A39" s="334"/>
      <c r="B39" s="334"/>
      <c r="C39" s="334"/>
      <c r="D39" s="334"/>
      <c r="E39" s="334"/>
    </row>
    <row r="40" spans="1:5" ht="13.5" customHeight="1" x14ac:dyDescent="0.2">
      <c r="A40" s="334"/>
      <c r="B40" s="334"/>
      <c r="C40" s="334"/>
      <c r="D40" s="334"/>
      <c r="E40" s="334"/>
    </row>
    <row r="41" spans="1:5" ht="18.75" customHeight="1" x14ac:dyDescent="0.2">
      <c r="A41" s="334"/>
      <c r="B41" s="334" t="s">
        <v>318</v>
      </c>
      <c r="C41" s="334"/>
      <c r="D41" s="334"/>
      <c r="E41" s="334"/>
    </row>
    <row r="42" spans="1:5" ht="9" customHeight="1" x14ac:dyDescent="0.2">
      <c r="A42" s="333"/>
      <c r="B42" s="376"/>
      <c r="C42" s="377"/>
      <c r="D42" s="378"/>
      <c r="E42" s="333"/>
    </row>
    <row r="43" spans="1:5" ht="13.5" customHeight="1" x14ac:dyDescent="0.2">
      <c r="A43" s="333"/>
      <c r="B43" s="376"/>
      <c r="C43" s="373"/>
      <c r="D43" s="379" t="s">
        <v>315</v>
      </c>
      <c r="E43" s="333"/>
    </row>
    <row r="44" spans="1:5" ht="13.5" customHeight="1" x14ac:dyDescent="0.2">
      <c r="A44" s="333"/>
      <c r="B44" s="376"/>
      <c r="C44" s="384"/>
      <c r="D44" s="603" t="s">
        <v>422</v>
      </c>
      <c r="E44" s="333"/>
    </row>
    <row r="45" spans="1:5" ht="13.5" customHeight="1" x14ac:dyDescent="0.2">
      <c r="A45" s="333"/>
      <c r="B45" s="376"/>
      <c r="C45" s="380"/>
      <c r="D45" s="378"/>
      <c r="E45" s="333"/>
    </row>
    <row r="46" spans="1:5" ht="13.5" customHeight="1" x14ac:dyDescent="0.2">
      <c r="A46" s="333"/>
      <c r="B46" s="376"/>
      <c r="C46" s="374"/>
      <c r="D46" s="379" t="s">
        <v>316</v>
      </c>
      <c r="E46" s="333"/>
    </row>
    <row r="47" spans="1:5" ht="13.5" customHeight="1" x14ac:dyDescent="0.2">
      <c r="A47" s="333"/>
      <c r="B47" s="376"/>
      <c r="C47" s="377"/>
      <c r="D47" s="1031" t="s">
        <v>422</v>
      </c>
      <c r="E47" s="333"/>
    </row>
    <row r="48" spans="1:5" ht="13.5" customHeight="1" x14ac:dyDescent="0.2">
      <c r="A48" s="333"/>
      <c r="B48" s="376"/>
      <c r="C48" s="377"/>
      <c r="D48" s="378"/>
      <c r="E48" s="333"/>
    </row>
    <row r="49" spans="1:5" ht="13.5" customHeight="1" x14ac:dyDescent="0.2">
      <c r="A49" s="333"/>
      <c r="B49" s="376"/>
      <c r="C49" s="375"/>
      <c r="D49" s="379" t="s">
        <v>317</v>
      </c>
      <c r="E49" s="333"/>
    </row>
    <row r="50" spans="1:5" ht="13.5" customHeight="1" x14ac:dyDescent="0.2">
      <c r="A50" s="333"/>
      <c r="B50" s="376"/>
      <c r="C50" s="377"/>
      <c r="D50" s="603" t="s">
        <v>493</v>
      </c>
      <c r="E50" s="333"/>
    </row>
    <row r="51" spans="1:5" ht="25.5" customHeight="1" x14ac:dyDescent="0.2">
      <c r="A51" s="333"/>
      <c r="B51" s="381"/>
      <c r="C51" s="382"/>
      <c r="D51" s="383"/>
      <c r="E51" s="333"/>
    </row>
    <row r="52" spans="1:5" x14ac:dyDescent="0.2">
      <c r="A52" s="333"/>
      <c r="B52" s="334"/>
      <c r="C52" s="336"/>
      <c r="D52" s="335"/>
      <c r="E52" s="333"/>
    </row>
    <row r="53" spans="1:5" s="96" customFormat="1" x14ac:dyDescent="0.2">
      <c r="A53" s="333"/>
      <c r="B53" s="334"/>
      <c r="C53" s="336"/>
      <c r="D53" s="335"/>
      <c r="E53" s="333"/>
    </row>
    <row r="54" spans="1:5" ht="94.5" customHeight="1" x14ac:dyDescent="0.2">
      <c r="A54" s="333"/>
      <c r="B54" s="334"/>
      <c r="C54" s="336"/>
      <c r="D54" s="335"/>
      <c r="E54" s="333"/>
    </row>
  </sheetData>
  <customSheetViews>
    <customSheetView guid="{87E9DA1B-1CEB-458D-87A5-C4E38BAE485A}" showPageBreaks="1" printArea="1" showRuler="0">
      <selection activeCell="EW151" sqref="EW151:FA155"/>
      <pageMargins left="0.15748031496062992" right="0.15748031496062992" top="0.19685039370078741" bottom="0.19685039370078741" header="0" footer="0"/>
      <printOptions horizontalCentered="1"/>
      <pageSetup paperSize="9" orientation="portrait" r:id="rId1"/>
      <headerFooter alignWithMargins="0"/>
    </customSheetView>
    <customSheetView guid="{5859C3A0-D6FB-40D9-B6C2-346CB5A63A0A}" showRuler="0">
      <selection activeCell="EW151" sqref="EW151:FA155"/>
      <pageMargins left="0.15748031496062992" right="0.15748031496062992" top="0.19685039370078741" bottom="0.19685039370078741" header="0" footer="0"/>
      <printOptions horizontalCentered="1"/>
      <pageSetup paperSize="9" orientation="portrait" r:id="rId2"/>
      <headerFooter alignWithMargins="0"/>
    </customSheetView>
    <customSheetView guid="{D8E90C30-C61D-40A7-989F-8651AA8E91E2}" showPageBreaks="1" printArea="1" showRuler="0">
      <selection activeCell="F23" sqref="F23"/>
      <pageMargins left="0.15748031496062992" right="0.15748031496062992" top="0.19685039370078741" bottom="0.19685039370078741" header="0" footer="0"/>
      <printOptions horizontalCentered="1"/>
      <pageSetup paperSize="9" orientation="portrait" r:id="rId3"/>
      <headerFooter alignWithMargins="0"/>
    </customSheetView>
  </customSheetViews>
  <phoneticPr fontId="6" type="noConversion"/>
  <hyperlinks>
    <hyperlink ref="D44" r:id="rId4"/>
    <hyperlink ref="D50" r:id="rId5"/>
    <hyperlink ref="D47" r:id="rId6"/>
  </hyperlinks>
  <printOptions horizontalCentered="1"/>
  <pageMargins left="0.15748031496062992" right="0.15748031496062992" top="0.19685039370078741" bottom="0.19685039370078741" header="0" footer="0"/>
  <pageSetup paperSize="9" orientation="portrait" r:id="rId7"/>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1" enableFormatConditionsCalculation="0">
    <tabColor theme="9"/>
  </sheetPr>
  <dimension ref="A1:S55"/>
  <sheetViews>
    <sheetView showRuler="0" zoomScaleNormal="100" workbookViewId="0"/>
  </sheetViews>
  <sheetFormatPr defaultRowHeight="12.75" x14ac:dyDescent="0.2"/>
  <cols>
    <col min="1" max="1" width="1" style="27" customWidth="1"/>
    <col min="2" max="2" width="2.5703125" style="27" customWidth="1"/>
    <col min="3" max="3" width="3" style="27" customWidth="1"/>
    <col min="4" max="4" width="6" style="27" customWidth="1"/>
    <col min="5" max="5" width="10.7109375" style="27" customWidth="1"/>
    <col min="6" max="6" width="0.5703125" style="27" customWidth="1"/>
    <col min="7" max="7" width="13" style="27" customWidth="1"/>
    <col min="8" max="8" width="5.5703125" style="27" customWidth="1"/>
    <col min="9" max="9" width="2.5703125" style="27" customWidth="1"/>
    <col min="10" max="10" width="20.7109375" style="27" customWidth="1"/>
    <col min="11" max="11" width="11.7109375" style="27" customWidth="1"/>
    <col min="12" max="12" width="18.5703125" style="27" customWidth="1"/>
    <col min="13" max="13" width="2.7109375" style="27" customWidth="1"/>
    <col min="14" max="14" width="2.42578125" style="27" customWidth="1"/>
    <col min="15" max="15" width="1" style="27" customWidth="1"/>
    <col min="16" max="16384" width="9.140625" style="27"/>
  </cols>
  <sheetData>
    <row r="1" spans="1:15" ht="13.5" customHeight="1" x14ac:dyDescent="0.2">
      <c r="A1" s="24"/>
      <c r="B1" s="1501" t="s">
        <v>305</v>
      </c>
      <c r="C1" s="1502"/>
      <c r="D1" s="1502"/>
      <c r="E1" s="1502"/>
      <c r="F1" s="25"/>
      <c r="G1" s="25"/>
      <c r="H1" s="25"/>
      <c r="I1" s="25"/>
      <c r="J1" s="25"/>
      <c r="K1" s="25"/>
      <c r="L1" s="25"/>
      <c r="M1" s="327"/>
      <c r="N1" s="327"/>
      <c r="O1" s="26"/>
    </row>
    <row r="2" spans="1:15" ht="8.25" customHeight="1" x14ac:dyDescent="0.2">
      <c r="A2" s="24"/>
      <c r="B2" s="332"/>
      <c r="C2" s="328"/>
      <c r="D2" s="328"/>
      <c r="E2" s="328"/>
      <c r="F2" s="328"/>
      <c r="G2" s="328"/>
      <c r="H2" s="329"/>
      <c r="I2" s="329"/>
      <c r="J2" s="329"/>
      <c r="K2" s="329"/>
      <c r="L2" s="329"/>
      <c r="M2" s="329"/>
      <c r="N2" s="330"/>
      <c r="O2" s="28"/>
    </row>
    <row r="3" spans="1:15" s="32" customFormat="1" ht="11.25" customHeight="1" x14ac:dyDescent="0.2">
      <c r="A3" s="29"/>
      <c r="B3" s="30"/>
      <c r="C3" s="1503" t="s">
        <v>54</v>
      </c>
      <c r="D3" s="1503"/>
      <c r="E3" s="1503"/>
      <c r="F3" s="1503"/>
      <c r="G3" s="1503"/>
      <c r="H3" s="1503"/>
      <c r="I3" s="1503"/>
      <c r="J3" s="1503"/>
      <c r="K3" s="1503"/>
      <c r="L3" s="1503"/>
      <c r="M3" s="1503"/>
      <c r="N3" s="331"/>
      <c r="O3" s="31"/>
    </row>
    <row r="4" spans="1:15" s="32" customFormat="1" ht="11.25" x14ac:dyDescent="0.2">
      <c r="A4" s="29"/>
      <c r="B4" s="30"/>
      <c r="C4" s="1503"/>
      <c r="D4" s="1503"/>
      <c r="E4" s="1503"/>
      <c r="F4" s="1503"/>
      <c r="G4" s="1503"/>
      <c r="H4" s="1503"/>
      <c r="I4" s="1503"/>
      <c r="J4" s="1503"/>
      <c r="K4" s="1503"/>
      <c r="L4" s="1503"/>
      <c r="M4" s="1503"/>
      <c r="N4" s="331"/>
      <c r="O4" s="31"/>
    </row>
    <row r="5" spans="1:15" s="32" customFormat="1" ht="3" customHeight="1" x14ac:dyDescent="0.2">
      <c r="A5" s="29"/>
      <c r="B5" s="30"/>
      <c r="C5" s="33"/>
      <c r="D5" s="33"/>
      <c r="E5" s="33"/>
      <c r="F5" s="33"/>
      <c r="G5" s="33"/>
      <c r="H5" s="33"/>
      <c r="I5" s="33"/>
      <c r="J5" s="30"/>
      <c r="K5" s="30"/>
      <c r="L5" s="30"/>
      <c r="M5" s="34"/>
      <c r="N5" s="331"/>
      <c r="O5" s="31"/>
    </row>
    <row r="6" spans="1:15" s="32" customFormat="1" ht="18" customHeight="1" x14ac:dyDescent="0.2">
      <c r="A6" s="29"/>
      <c r="B6" s="30"/>
      <c r="C6" s="35"/>
      <c r="D6" s="1498" t="s">
        <v>429</v>
      </c>
      <c r="E6" s="1498"/>
      <c r="F6" s="1498"/>
      <c r="G6" s="1498"/>
      <c r="H6" s="1498"/>
      <c r="I6" s="1498"/>
      <c r="J6" s="1498"/>
      <c r="K6" s="1498"/>
      <c r="L6" s="1498"/>
      <c r="M6" s="1498"/>
      <c r="N6" s="331"/>
      <c r="O6" s="31"/>
    </row>
    <row r="7" spans="1:15" s="32" customFormat="1" ht="3" customHeight="1" x14ac:dyDescent="0.2">
      <c r="A7" s="29"/>
      <c r="B7" s="30"/>
      <c r="C7" s="33"/>
      <c r="D7" s="33"/>
      <c r="E7" s="33"/>
      <c r="F7" s="33"/>
      <c r="G7" s="33"/>
      <c r="H7" s="33"/>
      <c r="I7" s="33"/>
      <c r="J7" s="30"/>
      <c r="K7" s="30"/>
      <c r="L7" s="30"/>
      <c r="M7" s="34"/>
      <c r="N7" s="331"/>
      <c r="O7" s="31"/>
    </row>
    <row r="8" spans="1:15" s="32" customFormat="1" ht="92.25" customHeight="1" x14ac:dyDescent="0.2">
      <c r="A8" s="29"/>
      <c r="B8" s="30"/>
      <c r="C8" s="33"/>
      <c r="D8" s="1499" t="s">
        <v>430</v>
      </c>
      <c r="E8" s="1498"/>
      <c r="F8" s="1498"/>
      <c r="G8" s="1498"/>
      <c r="H8" s="1498"/>
      <c r="I8" s="1498"/>
      <c r="J8" s="1498"/>
      <c r="K8" s="1498"/>
      <c r="L8" s="1498"/>
      <c r="M8" s="1498"/>
      <c r="N8" s="331"/>
      <c r="O8" s="31"/>
    </row>
    <row r="9" spans="1:15" s="32" customFormat="1" ht="3" customHeight="1" x14ac:dyDescent="0.2">
      <c r="A9" s="29"/>
      <c r="B9" s="30"/>
      <c r="C9" s="33"/>
      <c r="D9" s="33"/>
      <c r="E9" s="33"/>
      <c r="F9" s="33"/>
      <c r="G9" s="33"/>
      <c r="H9" s="33"/>
      <c r="I9" s="33"/>
      <c r="J9" s="30"/>
      <c r="K9" s="30"/>
      <c r="L9" s="30"/>
      <c r="M9" s="34"/>
      <c r="N9" s="331"/>
      <c r="O9" s="31"/>
    </row>
    <row r="10" spans="1:15" s="32" customFormat="1" ht="67.5" customHeight="1" x14ac:dyDescent="0.2">
      <c r="A10" s="29"/>
      <c r="B10" s="30"/>
      <c r="C10" s="33"/>
      <c r="D10" s="1504" t="s">
        <v>431</v>
      </c>
      <c r="E10" s="1504"/>
      <c r="F10" s="1504"/>
      <c r="G10" s="1504"/>
      <c r="H10" s="1504"/>
      <c r="I10" s="1504"/>
      <c r="J10" s="1504"/>
      <c r="K10" s="1504"/>
      <c r="L10" s="1504"/>
      <c r="M10" s="1504"/>
      <c r="N10" s="331"/>
      <c r="O10" s="31"/>
    </row>
    <row r="11" spans="1:15" s="32" customFormat="1" ht="3" customHeight="1" x14ac:dyDescent="0.2">
      <c r="A11" s="29"/>
      <c r="B11" s="30"/>
      <c r="C11" s="33"/>
      <c r="D11" s="213"/>
      <c r="E11" s="213"/>
      <c r="F11" s="213"/>
      <c r="G11" s="213"/>
      <c r="H11" s="213"/>
      <c r="I11" s="213"/>
      <c r="J11" s="213"/>
      <c r="K11" s="213"/>
      <c r="L11" s="213"/>
      <c r="M11" s="213"/>
      <c r="N11" s="331"/>
      <c r="O11" s="31"/>
    </row>
    <row r="12" spans="1:15" s="32" customFormat="1" ht="53.25" customHeight="1" x14ac:dyDescent="0.2">
      <c r="A12" s="29"/>
      <c r="B12" s="30"/>
      <c r="C12" s="33"/>
      <c r="D12" s="1498" t="s">
        <v>432</v>
      </c>
      <c r="E12" s="1498"/>
      <c r="F12" s="1498"/>
      <c r="G12" s="1498"/>
      <c r="H12" s="1498"/>
      <c r="I12" s="1498"/>
      <c r="J12" s="1498"/>
      <c r="K12" s="1498"/>
      <c r="L12" s="1498"/>
      <c r="M12" s="1498"/>
      <c r="N12" s="331"/>
      <c r="O12" s="31"/>
    </row>
    <row r="13" spans="1:15" s="32" customFormat="1" ht="3" customHeight="1" x14ac:dyDescent="0.2">
      <c r="A13" s="29"/>
      <c r="B13" s="30"/>
      <c r="C13" s="33"/>
      <c r="D13" s="213"/>
      <c r="E13" s="213"/>
      <c r="F13" s="213"/>
      <c r="G13" s="213"/>
      <c r="H13" s="213"/>
      <c r="I13" s="213"/>
      <c r="J13" s="213"/>
      <c r="K13" s="213"/>
      <c r="L13" s="213"/>
      <c r="M13" s="213"/>
      <c r="N13" s="331"/>
      <c r="O13" s="31"/>
    </row>
    <row r="14" spans="1:15" s="32" customFormat="1" ht="23.25" customHeight="1" x14ac:dyDescent="0.2">
      <c r="A14" s="29"/>
      <c r="B14" s="30"/>
      <c r="C14" s="33"/>
      <c r="D14" s="1498" t="s">
        <v>433</v>
      </c>
      <c r="E14" s="1498"/>
      <c r="F14" s="1498"/>
      <c r="G14" s="1498"/>
      <c r="H14" s="1498"/>
      <c r="I14" s="1498"/>
      <c r="J14" s="1498"/>
      <c r="K14" s="1498"/>
      <c r="L14" s="1498"/>
      <c r="M14" s="1498"/>
      <c r="N14" s="331"/>
      <c r="O14" s="31"/>
    </row>
    <row r="15" spans="1:15" s="32" customFormat="1" ht="3" customHeight="1" x14ac:dyDescent="0.2">
      <c r="A15" s="29"/>
      <c r="B15" s="30"/>
      <c r="C15" s="33"/>
      <c r="D15" s="213"/>
      <c r="E15" s="213"/>
      <c r="F15" s="213"/>
      <c r="G15" s="213"/>
      <c r="H15" s="213"/>
      <c r="I15" s="213"/>
      <c r="J15" s="213"/>
      <c r="K15" s="213"/>
      <c r="L15" s="213"/>
      <c r="M15" s="213"/>
      <c r="N15" s="331"/>
      <c r="O15" s="31"/>
    </row>
    <row r="16" spans="1:15" s="32" customFormat="1" ht="23.25" customHeight="1" x14ac:dyDescent="0.2">
      <c r="A16" s="29"/>
      <c r="B16" s="30"/>
      <c r="C16" s="33"/>
      <c r="D16" s="1498" t="s">
        <v>434</v>
      </c>
      <c r="E16" s="1498"/>
      <c r="F16" s="1498"/>
      <c r="G16" s="1498"/>
      <c r="H16" s="1498"/>
      <c r="I16" s="1498"/>
      <c r="J16" s="1498"/>
      <c r="K16" s="1498"/>
      <c r="L16" s="1498"/>
      <c r="M16" s="1498"/>
      <c r="N16" s="331"/>
      <c r="O16" s="31"/>
    </row>
    <row r="17" spans="1:19" s="32" customFormat="1" ht="3" customHeight="1" x14ac:dyDescent="0.2">
      <c r="A17" s="29"/>
      <c r="B17" s="30"/>
      <c r="C17" s="33"/>
      <c r="D17" s="213"/>
      <c r="E17" s="213"/>
      <c r="F17" s="213"/>
      <c r="G17" s="213"/>
      <c r="H17" s="213"/>
      <c r="I17" s="213"/>
      <c r="J17" s="213"/>
      <c r="K17" s="213"/>
      <c r="L17" s="213"/>
      <c r="M17" s="213"/>
      <c r="N17" s="331"/>
      <c r="O17" s="31"/>
    </row>
    <row r="18" spans="1:19" s="32" customFormat="1" ht="23.25" customHeight="1" x14ac:dyDescent="0.2">
      <c r="A18" s="29"/>
      <c r="B18" s="30"/>
      <c r="C18" s="33"/>
      <c r="D18" s="1499" t="s">
        <v>435</v>
      </c>
      <c r="E18" s="1498"/>
      <c r="F18" s="1498"/>
      <c r="G18" s="1498"/>
      <c r="H18" s="1498"/>
      <c r="I18" s="1498"/>
      <c r="J18" s="1498"/>
      <c r="K18" s="1498"/>
      <c r="L18" s="1498"/>
      <c r="M18" s="1498"/>
      <c r="N18" s="331"/>
      <c r="O18" s="31"/>
    </row>
    <row r="19" spans="1:19" s="32" customFormat="1" ht="3" customHeight="1" x14ac:dyDescent="0.2">
      <c r="A19" s="29"/>
      <c r="B19" s="30"/>
      <c r="C19" s="33"/>
      <c r="D19" s="213"/>
      <c r="E19" s="213"/>
      <c r="F19" s="213"/>
      <c r="G19" s="213"/>
      <c r="H19" s="213"/>
      <c r="I19" s="213"/>
      <c r="J19" s="213"/>
      <c r="K19" s="213"/>
      <c r="L19" s="213"/>
      <c r="M19" s="213"/>
      <c r="N19" s="331"/>
      <c r="O19" s="31"/>
    </row>
    <row r="20" spans="1:19" s="32" customFormat="1" ht="14.25" customHeight="1" x14ac:dyDescent="0.2">
      <c r="A20" s="29"/>
      <c r="B20" s="30"/>
      <c r="C20" s="33"/>
      <c r="D20" s="1498" t="s">
        <v>436</v>
      </c>
      <c r="E20" s="1498"/>
      <c r="F20" s="1498"/>
      <c r="G20" s="1498"/>
      <c r="H20" s="1498"/>
      <c r="I20" s="1498"/>
      <c r="J20" s="1498"/>
      <c r="K20" s="1498"/>
      <c r="L20" s="1498"/>
      <c r="M20" s="1498"/>
      <c r="N20" s="331"/>
      <c r="O20" s="31"/>
    </row>
    <row r="21" spans="1:19" s="32" customFormat="1" ht="3" customHeight="1" x14ac:dyDescent="0.2">
      <c r="A21" s="29"/>
      <c r="B21" s="30"/>
      <c r="C21" s="33"/>
      <c r="D21" s="213"/>
      <c r="E21" s="213"/>
      <c r="F21" s="213"/>
      <c r="G21" s="213"/>
      <c r="H21" s="213"/>
      <c r="I21" s="213"/>
      <c r="J21" s="213"/>
      <c r="K21" s="213"/>
      <c r="L21" s="213"/>
      <c r="M21" s="213"/>
      <c r="N21" s="331"/>
      <c r="O21" s="31"/>
    </row>
    <row r="22" spans="1:19" s="32" customFormat="1" ht="32.25" customHeight="1" x14ac:dyDescent="0.2">
      <c r="A22" s="29"/>
      <c r="B22" s="30"/>
      <c r="C22" s="33"/>
      <c r="D22" s="1498" t="s">
        <v>437</v>
      </c>
      <c r="E22" s="1498"/>
      <c r="F22" s="1498"/>
      <c r="G22" s="1498"/>
      <c r="H22" s="1498"/>
      <c r="I22" s="1498"/>
      <c r="J22" s="1498"/>
      <c r="K22" s="1498"/>
      <c r="L22" s="1498"/>
      <c r="M22" s="1498"/>
      <c r="N22" s="331"/>
      <c r="O22" s="31"/>
    </row>
    <row r="23" spans="1:19" s="32" customFormat="1" ht="3" customHeight="1" x14ac:dyDescent="0.2">
      <c r="A23" s="29"/>
      <c r="B23" s="30"/>
      <c r="C23" s="33"/>
      <c r="D23" s="213"/>
      <c r="E23" s="213"/>
      <c r="F23" s="213"/>
      <c r="G23" s="213"/>
      <c r="H23" s="213"/>
      <c r="I23" s="213"/>
      <c r="J23" s="213"/>
      <c r="K23" s="213"/>
      <c r="L23" s="213"/>
      <c r="M23" s="213"/>
      <c r="N23" s="331"/>
      <c r="O23" s="31"/>
    </row>
    <row r="24" spans="1:19" s="32" customFormat="1" ht="81.75" customHeight="1" x14ac:dyDescent="0.2">
      <c r="A24" s="29"/>
      <c r="B24" s="30"/>
      <c r="C24" s="33"/>
      <c r="D24" s="1498" t="s">
        <v>290</v>
      </c>
      <c r="E24" s="1498"/>
      <c r="F24" s="1498"/>
      <c r="G24" s="1498"/>
      <c r="H24" s="1498"/>
      <c r="I24" s="1498"/>
      <c r="J24" s="1498"/>
      <c r="K24" s="1498"/>
      <c r="L24" s="1498"/>
      <c r="M24" s="1498"/>
      <c r="N24" s="331"/>
      <c r="O24" s="31"/>
    </row>
    <row r="25" spans="1:19" s="32" customFormat="1" ht="3" customHeight="1" x14ac:dyDescent="0.2">
      <c r="A25" s="29"/>
      <c r="B25" s="30"/>
      <c r="C25" s="33"/>
      <c r="D25" s="213"/>
      <c r="E25" s="213"/>
      <c r="F25" s="213"/>
      <c r="G25" s="213"/>
      <c r="H25" s="213"/>
      <c r="I25" s="213"/>
      <c r="J25" s="213"/>
      <c r="K25" s="213"/>
      <c r="L25" s="213"/>
      <c r="M25" s="213"/>
      <c r="N25" s="331"/>
      <c r="O25" s="31"/>
    </row>
    <row r="26" spans="1:19" s="32" customFormat="1" ht="105.75" customHeight="1" x14ac:dyDescent="0.2">
      <c r="A26" s="29"/>
      <c r="B26" s="30"/>
      <c r="C26" s="33"/>
      <c r="D26" s="1495" t="s">
        <v>403</v>
      </c>
      <c r="E26" s="1495"/>
      <c r="F26" s="1495"/>
      <c r="G26" s="1495"/>
      <c r="H26" s="1495"/>
      <c r="I26" s="1495"/>
      <c r="J26" s="1495"/>
      <c r="K26" s="1495"/>
      <c r="L26" s="1495"/>
      <c r="M26" s="1495"/>
      <c r="N26" s="331"/>
      <c r="O26" s="31"/>
    </row>
    <row r="27" spans="1:19" s="32" customFormat="1" ht="3" customHeight="1" x14ac:dyDescent="0.2">
      <c r="A27" s="29"/>
      <c r="B27" s="30"/>
      <c r="C27" s="33"/>
      <c r="D27" s="44"/>
      <c r="E27" s="44"/>
      <c r="F27" s="44"/>
      <c r="G27" s="44"/>
      <c r="H27" s="44"/>
      <c r="I27" s="44"/>
      <c r="J27" s="45"/>
      <c r="K27" s="45"/>
      <c r="L27" s="45"/>
      <c r="M27" s="46"/>
      <c r="N27" s="331"/>
      <c r="O27" s="31"/>
    </row>
    <row r="28" spans="1:19" s="32" customFormat="1" ht="57" customHeight="1" x14ac:dyDescent="0.2">
      <c r="A28" s="29"/>
      <c r="B28" s="30"/>
      <c r="C28" s="35"/>
      <c r="D28" s="1498" t="s">
        <v>53</v>
      </c>
      <c r="E28" s="1500"/>
      <c r="F28" s="1500"/>
      <c r="G28" s="1500"/>
      <c r="H28" s="1500"/>
      <c r="I28" s="1500"/>
      <c r="J28" s="1500"/>
      <c r="K28" s="1500"/>
      <c r="L28" s="1500"/>
      <c r="M28" s="1500"/>
      <c r="N28" s="331"/>
      <c r="O28" s="31"/>
      <c r="S28" s="32" t="s">
        <v>34</v>
      </c>
    </row>
    <row r="29" spans="1:19" s="32" customFormat="1" ht="3" customHeight="1" x14ac:dyDescent="0.2">
      <c r="A29" s="29"/>
      <c r="B29" s="30"/>
      <c r="C29" s="35"/>
      <c r="D29" s="214"/>
      <c r="E29" s="214"/>
      <c r="F29" s="214"/>
      <c r="G29" s="214"/>
      <c r="H29" s="214"/>
      <c r="I29" s="214"/>
      <c r="J29" s="214"/>
      <c r="K29" s="214"/>
      <c r="L29" s="214"/>
      <c r="M29" s="214"/>
      <c r="N29" s="331"/>
      <c r="O29" s="31"/>
    </row>
    <row r="30" spans="1:19" s="32" customFormat="1" ht="34.5" customHeight="1" x14ac:dyDescent="0.2">
      <c r="A30" s="29"/>
      <c r="B30" s="30"/>
      <c r="C30" s="35"/>
      <c r="D30" s="1498" t="s">
        <v>52</v>
      </c>
      <c r="E30" s="1500"/>
      <c r="F30" s="1500"/>
      <c r="G30" s="1500"/>
      <c r="H30" s="1500"/>
      <c r="I30" s="1500"/>
      <c r="J30" s="1500"/>
      <c r="K30" s="1500"/>
      <c r="L30" s="1500"/>
      <c r="M30" s="1500"/>
      <c r="N30" s="331"/>
      <c r="O30" s="31"/>
    </row>
    <row r="31" spans="1:19" s="32" customFormat="1" ht="30.75" customHeight="1" x14ac:dyDescent="0.2">
      <c r="A31" s="29"/>
      <c r="B31" s="30"/>
      <c r="C31" s="37"/>
      <c r="D31" s="72"/>
      <c r="E31" s="72"/>
      <c r="F31" s="72"/>
      <c r="G31" s="72"/>
      <c r="H31" s="72"/>
      <c r="I31" s="72"/>
      <c r="J31" s="72"/>
      <c r="K31" s="72"/>
      <c r="L31" s="72"/>
      <c r="M31" s="72"/>
      <c r="N31" s="331"/>
      <c r="O31" s="31"/>
    </row>
    <row r="32" spans="1:19" s="32" customFormat="1" ht="13.5" customHeight="1" x14ac:dyDescent="0.2">
      <c r="A32" s="29"/>
      <c r="B32" s="30"/>
      <c r="C32" s="37"/>
      <c r="D32" s="319"/>
      <c r="E32" s="319"/>
      <c r="F32" s="319"/>
      <c r="G32" s="320"/>
      <c r="H32" s="321" t="s">
        <v>17</v>
      </c>
      <c r="I32" s="318"/>
      <c r="J32" s="40"/>
      <c r="K32" s="320"/>
      <c r="L32" s="321" t="s">
        <v>24</v>
      </c>
      <c r="M32" s="318"/>
      <c r="N32" s="331"/>
      <c r="O32" s="31"/>
    </row>
    <row r="33" spans="1:16" s="32" customFormat="1" ht="6" customHeight="1" x14ac:dyDescent="0.2">
      <c r="A33" s="29"/>
      <c r="B33" s="30"/>
      <c r="C33" s="37"/>
      <c r="D33" s="322"/>
      <c r="E33" s="38"/>
      <c r="F33" s="38"/>
      <c r="G33" s="40"/>
      <c r="H33" s="39"/>
      <c r="I33" s="40"/>
      <c r="J33" s="40"/>
      <c r="K33" s="324"/>
      <c r="L33" s="325"/>
      <c r="M33" s="40"/>
      <c r="N33" s="331"/>
      <c r="O33" s="31"/>
    </row>
    <row r="34" spans="1:16" s="32" customFormat="1" ht="11.25" x14ac:dyDescent="0.2">
      <c r="A34" s="29"/>
      <c r="B34" s="30"/>
      <c r="C34" s="36"/>
      <c r="D34" s="323" t="s">
        <v>44</v>
      </c>
      <c r="E34" s="38" t="s">
        <v>36</v>
      </c>
      <c r="F34" s="38"/>
      <c r="G34" s="38"/>
      <c r="H34" s="39"/>
      <c r="I34" s="38"/>
      <c r="J34" s="40"/>
      <c r="K34" s="326"/>
      <c r="L34" s="40"/>
      <c r="M34" s="40"/>
      <c r="N34" s="331"/>
      <c r="O34" s="31"/>
    </row>
    <row r="35" spans="1:16" s="32" customFormat="1" ht="11.25" customHeight="1" x14ac:dyDescent="0.2">
      <c r="A35" s="29"/>
      <c r="B35" s="30"/>
      <c r="C35" s="37"/>
      <c r="D35" s="323" t="s">
        <v>3</v>
      </c>
      <c r="E35" s="38" t="s">
        <v>37</v>
      </c>
      <c r="F35" s="38"/>
      <c r="G35" s="40"/>
      <c r="H35" s="39"/>
      <c r="I35" s="40"/>
      <c r="J35" s="40"/>
      <c r="K35" s="326"/>
      <c r="L35" s="1033">
        <f>+capa!D57</f>
        <v>42704</v>
      </c>
      <c r="M35" s="1189" t="s">
        <v>585</v>
      </c>
      <c r="N35" s="331"/>
      <c r="O35" s="31"/>
    </row>
    <row r="36" spans="1:16" s="32" customFormat="1" ht="11.25" x14ac:dyDescent="0.2">
      <c r="A36" s="29"/>
      <c r="B36" s="30"/>
      <c r="C36" s="37"/>
      <c r="D36" s="323" t="s">
        <v>40</v>
      </c>
      <c r="E36" s="38" t="s">
        <v>39</v>
      </c>
      <c r="F36" s="38"/>
      <c r="G36" s="40"/>
      <c r="H36" s="39"/>
      <c r="I36" s="40"/>
      <c r="J36" s="40"/>
      <c r="K36" s="983"/>
      <c r="L36" s="984"/>
      <c r="M36" s="984"/>
      <c r="N36" s="331"/>
      <c r="O36" s="31"/>
    </row>
    <row r="37" spans="1:16" s="32" customFormat="1" ht="12.75" customHeight="1" x14ac:dyDescent="0.2">
      <c r="A37" s="29"/>
      <c r="B37" s="30"/>
      <c r="C37" s="36"/>
      <c r="D37" s="323" t="s">
        <v>41</v>
      </c>
      <c r="E37" s="38" t="s">
        <v>20</v>
      </c>
      <c r="F37" s="38"/>
      <c r="G37" s="38"/>
      <c r="H37" s="39"/>
      <c r="I37" s="38"/>
      <c r="J37" s="40"/>
      <c r="K37" s="1496" t="s">
        <v>586</v>
      </c>
      <c r="L37" s="1497"/>
      <c r="M37" s="1497"/>
      <c r="N37" s="331"/>
      <c r="O37" s="31"/>
    </row>
    <row r="38" spans="1:16" s="32" customFormat="1" ht="11.25" x14ac:dyDescent="0.2">
      <c r="A38" s="29"/>
      <c r="B38" s="30"/>
      <c r="C38" s="36"/>
      <c r="D38" s="323" t="s">
        <v>15</v>
      </c>
      <c r="E38" s="38" t="s">
        <v>5</v>
      </c>
      <c r="F38" s="38"/>
      <c r="G38" s="38"/>
      <c r="H38" s="39"/>
      <c r="I38" s="38"/>
      <c r="J38" s="40"/>
      <c r="K38" s="1496"/>
      <c r="L38" s="1497"/>
      <c r="M38" s="1497"/>
      <c r="N38" s="331"/>
      <c r="O38" s="31"/>
    </row>
    <row r="39" spans="1:16" s="32" customFormat="1" ht="8.25" customHeight="1" x14ac:dyDescent="0.2">
      <c r="A39" s="29"/>
      <c r="B39" s="30"/>
      <c r="C39" s="30"/>
      <c r="D39" s="30"/>
      <c r="E39" s="30"/>
      <c r="F39" s="30"/>
      <c r="G39" s="30"/>
      <c r="H39" s="30"/>
      <c r="I39" s="30"/>
      <c r="J39" s="30"/>
      <c r="K39" s="25"/>
      <c r="L39" s="30"/>
      <c r="M39" s="30"/>
      <c r="N39" s="331"/>
      <c r="O39" s="31"/>
    </row>
    <row r="40" spans="1:16" ht="13.5" customHeight="1" x14ac:dyDescent="0.2">
      <c r="A40" s="24"/>
      <c r="B40" s="28"/>
      <c r="C40" s="26"/>
      <c r="D40" s="26"/>
      <c r="E40" s="20"/>
      <c r="F40" s="25"/>
      <c r="G40" s="25"/>
      <c r="H40" s="25"/>
      <c r="I40" s="25"/>
      <c r="J40" s="25"/>
      <c r="L40" s="1493">
        <v>42675</v>
      </c>
      <c r="M40" s="1494"/>
      <c r="N40" s="367">
        <v>3</v>
      </c>
      <c r="O40" s="173"/>
      <c r="P40" s="173"/>
    </row>
    <row r="48" spans="1:16" x14ac:dyDescent="0.2">
      <c r="C48" s="810"/>
    </row>
    <row r="51" spans="13:14" ht="8.25" customHeight="1" x14ac:dyDescent="0.2"/>
    <row r="53" spans="13:14" ht="9" customHeight="1" x14ac:dyDescent="0.2">
      <c r="N53" s="32"/>
    </row>
    <row r="54" spans="13:14" ht="8.25" customHeight="1" x14ac:dyDescent="0.2">
      <c r="M54" s="41"/>
      <c r="N54" s="41"/>
    </row>
    <row r="55" spans="13:14" ht="9.75" customHeight="1" x14ac:dyDescent="0.2"/>
  </sheetData>
  <customSheetViews>
    <customSheetView guid="{87E9DA1B-1CEB-458D-87A5-C4E38BAE485A}" showPageBreaks="1" printArea="1" showRuler="0" topLeftCell="A19">
      <selection activeCell="EW151" sqref="EW151:FA155"/>
      <pageMargins left="0.15748031496062992" right="0.15748031496062992" top="0.19685039370078741" bottom="0.19685039370078741" header="0" footer="0"/>
      <printOptions horizontalCentered="1"/>
      <pageSetup paperSize="9" orientation="portrait" r:id="rId1"/>
      <headerFooter alignWithMargins="0"/>
    </customSheetView>
    <customSheetView guid="{5859C3A0-D6FB-40D9-B6C2-346CB5A63A0A}" showRuler="0" topLeftCell="A19">
      <selection activeCell="EW151" sqref="EW151:FA155"/>
      <pageMargins left="0.15748031496062992" right="0.15748031496062992" top="0.19685039370078741" bottom="0.19685039370078741" header="0" footer="0"/>
      <printOptions horizontalCentered="1"/>
      <pageSetup paperSize="9" orientation="portrait" r:id="rId2"/>
      <headerFooter alignWithMargins="0"/>
    </customSheetView>
    <customSheetView guid="{D8E90C30-C61D-40A7-989F-8651AA8E91E2}" showPageBreaks="1" printArea="1" showRuler="0">
      <selection activeCell="M6" sqref="M6"/>
      <pageMargins left="0.15748031496062992" right="0.15748031496062992" top="0.19685039370078741" bottom="0.19685039370078741" header="0" footer="0"/>
      <printOptions horizontalCentered="1"/>
      <pageSetup paperSize="9" orientation="portrait" r:id="rId3"/>
      <headerFooter alignWithMargins="0"/>
    </customSheetView>
  </customSheetViews>
  <mergeCells count="17">
    <mergeCell ref="B1:E1"/>
    <mergeCell ref="C3:M4"/>
    <mergeCell ref="D20:M20"/>
    <mergeCell ref="D12:M12"/>
    <mergeCell ref="D10:M10"/>
    <mergeCell ref="D6:M6"/>
    <mergeCell ref="D16:M16"/>
    <mergeCell ref="D14:M14"/>
    <mergeCell ref="D8:M8"/>
    <mergeCell ref="L40:M40"/>
    <mergeCell ref="D26:M26"/>
    <mergeCell ref="K37:M38"/>
    <mergeCell ref="D22:M22"/>
    <mergeCell ref="D18:M18"/>
    <mergeCell ref="D28:M28"/>
    <mergeCell ref="D30:M30"/>
    <mergeCell ref="D24:M24"/>
  </mergeCells>
  <phoneticPr fontId="6" type="noConversion"/>
  <printOptions horizontalCentered="1"/>
  <pageMargins left="0.15748031496062992" right="0.15748031496062992" top="0.19685039370078741" bottom="0.19685039370078741" header="0" footer="0"/>
  <pageSetup paperSize="9" orientation="portrait" r:id="rId4"/>
  <headerFooter alignWithMargins="0"/>
  <drawing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P58"/>
  <sheetViews>
    <sheetView showRuler="0" zoomScaleNormal="100" workbookViewId="0"/>
  </sheetViews>
  <sheetFormatPr defaultRowHeight="12.75" x14ac:dyDescent="0.2"/>
  <cols>
    <col min="1" max="1" width="1" style="1195" customWidth="1"/>
    <col min="2" max="2" width="2.5703125" style="1195" customWidth="1"/>
    <col min="3" max="3" width="1" style="1195" customWidth="1"/>
    <col min="4" max="4" width="21.85546875" style="1195" customWidth="1"/>
    <col min="5" max="5" width="9.28515625" style="1195" customWidth="1"/>
    <col min="6" max="6" width="5.42578125" style="1195" customWidth="1"/>
    <col min="7" max="7" width="9.28515625" style="1195" customWidth="1"/>
    <col min="8" max="8" width="5.42578125" style="1195" customWidth="1"/>
    <col min="9" max="9" width="9.28515625" style="1195" customWidth="1"/>
    <col min="10" max="10" width="5.42578125" style="1195" customWidth="1"/>
    <col min="11" max="11" width="9.28515625" style="1195" customWidth="1"/>
    <col min="12" max="12" width="5.42578125" style="1195" customWidth="1"/>
    <col min="13" max="13" width="9.28515625" style="1195" customWidth="1"/>
    <col min="14" max="14" width="5.42578125" style="1195" customWidth="1"/>
    <col min="15" max="15" width="2.5703125" style="1195" customWidth="1"/>
    <col min="16" max="16" width="1" style="1195" customWidth="1"/>
    <col min="17" max="16384" width="9.140625" style="1195"/>
  </cols>
  <sheetData>
    <row r="1" spans="1:16" ht="13.5" customHeight="1" x14ac:dyDescent="0.2">
      <c r="A1" s="1190"/>
      <c r="B1" s="1191"/>
      <c r="C1" s="1191"/>
      <c r="D1" s="1192"/>
      <c r="E1" s="1191"/>
      <c r="F1" s="1191"/>
      <c r="G1" s="1191"/>
      <c r="H1" s="1191"/>
      <c r="I1" s="1519" t="s">
        <v>385</v>
      </c>
      <c r="J1" s="1519"/>
      <c r="K1" s="1519"/>
      <c r="L1" s="1519"/>
      <c r="M1" s="1519"/>
      <c r="N1" s="1519"/>
      <c r="O1" s="1193"/>
      <c r="P1" s="1194"/>
    </row>
    <row r="2" spans="1:16" ht="6" customHeight="1" x14ac:dyDescent="0.2">
      <c r="A2" s="1237"/>
      <c r="B2" s="1190"/>
      <c r="C2" s="1190"/>
      <c r="D2" s="1190"/>
      <c r="E2" s="1190"/>
      <c r="F2" s="1190"/>
      <c r="G2" s="1190"/>
      <c r="H2" s="1190"/>
      <c r="I2" s="1190"/>
      <c r="J2" s="1190"/>
      <c r="K2" s="1190"/>
      <c r="L2" s="1190"/>
      <c r="M2" s="1190"/>
      <c r="N2" s="1190"/>
      <c r="O2" s="1190"/>
      <c r="P2" s="1194"/>
    </row>
    <row r="3" spans="1:16" ht="13.5" customHeight="1" thickBot="1" x14ac:dyDescent="0.25">
      <c r="A3" s="1237"/>
      <c r="B3" s="1190"/>
      <c r="C3" s="1261"/>
      <c r="D3" s="1190"/>
      <c r="E3" s="1190"/>
      <c r="F3" s="1190"/>
      <c r="G3" s="1199"/>
      <c r="H3" s="1190"/>
      <c r="I3" s="1190"/>
      <c r="J3" s="1190"/>
      <c r="K3" s="1190"/>
      <c r="L3" s="1190"/>
      <c r="M3" s="1515" t="s">
        <v>73</v>
      </c>
      <c r="N3" s="1515"/>
      <c r="O3" s="1190"/>
      <c r="P3" s="1194"/>
    </row>
    <row r="4" spans="1:16" s="1202" customFormat="1" ht="13.5" customHeight="1" thickBot="1" x14ac:dyDescent="0.25">
      <c r="A4" s="1293"/>
      <c r="B4" s="1223"/>
      <c r="C4" s="1520" t="s">
        <v>179</v>
      </c>
      <c r="D4" s="1521"/>
      <c r="E4" s="1521"/>
      <c r="F4" s="1521"/>
      <c r="G4" s="1521"/>
      <c r="H4" s="1521"/>
      <c r="I4" s="1521"/>
      <c r="J4" s="1521"/>
      <c r="K4" s="1521"/>
      <c r="L4" s="1521"/>
      <c r="M4" s="1521"/>
      <c r="N4" s="1522"/>
      <c r="O4" s="1190"/>
      <c r="P4" s="1200"/>
    </row>
    <row r="5" spans="1:16" ht="3.75" customHeight="1" x14ac:dyDescent="0.2">
      <c r="A5" s="1237"/>
      <c r="B5" s="1215"/>
      <c r="C5" s="1510" t="s">
        <v>157</v>
      </c>
      <c r="D5" s="1511"/>
      <c r="E5" s="1204"/>
      <c r="F5" s="1204"/>
      <c r="G5" s="1204"/>
      <c r="H5" s="1204"/>
      <c r="I5" s="1204"/>
      <c r="J5" s="1204"/>
      <c r="K5" s="1261"/>
      <c r="L5" s="1204"/>
      <c r="M5" s="1204"/>
      <c r="N5" s="1204"/>
      <c r="O5" s="1190"/>
      <c r="P5" s="1194"/>
    </row>
    <row r="6" spans="1:16" ht="13.5" customHeight="1" x14ac:dyDescent="0.2">
      <c r="A6" s="1237"/>
      <c r="B6" s="1215"/>
      <c r="C6" s="1512"/>
      <c r="D6" s="1512"/>
      <c r="E6" s="1205" t="s">
        <v>34</v>
      </c>
      <c r="F6" s="1206" t="s">
        <v>495</v>
      </c>
      <c r="G6" s="1205" t="s">
        <v>34</v>
      </c>
      <c r="H6" s="1206" t="s">
        <v>34</v>
      </c>
      <c r="I6" s="1207"/>
      <c r="J6" s="1206" t="s">
        <v>34</v>
      </c>
      <c r="K6" s="1208" t="s">
        <v>496</v>
      </c>
      <c r="L6" s="1209" t="s">
        <v>34</v>
      </c>
      <c r="M6" s="1209" t="s">
        <v>34</v>
      </c>
      <c r="N6" s="1210"/>
      <c r="O6" s="1190"/>
      <c r="P6" s="1194"/>
    </row>
    <row r="7" spans="1:16" x14ac:dyDescent="0.2">
      <c r="A7" s="1237"/>
      <c r="B7" s="1215"/>
      <c r="C7" s="1211"/>
      <c r="D7" s="1211"/>
      <c r="E7" s="1513" t="s">
        <v>573</v>
      </c>
      <c r="F7" s="1513"/>
      <c r="G7" s="1513" t="s">
        <v>574</v>
      </c>
      <c r="H7" s="1513"/>
      <c r="I7" s="1513" t="s">
        <v>575</v>
      </c>
      <c r="J7" s="1513"/>
      <c r="K7" s="1513" t="s">
        <v>576</v>
      </c>
      <c r="L7" s="1513"/>
      <c r="M7" s="1513" t="s">
        <v>573</v>
      </c>
      <c r="N7" s="1513"/>
      <c r="O7" s="1190"/>
      <c r="P7" s="1194"/>
    </row>
    <row r="8" spans="1:16" s="1214" customFormat="1" ht="19.5" customHeight="1" x14ac:dyDescent="0.2">
      <c r="A8" s="1294"/>
      <c r="B8" s="1252"/>
      <c r="C8" s="1505" t="s">
        <v>2</v>
      </c>
      <c r="D8" s="1505"/>
      <c r="E8" s="1518">
        <v>10331.700000000001</v>
      </c>
      <c r="F8" s="1518"/>
      <c r="G8" s="1518">
        <v>10319</v>
      </c>
      <c r="H8" s="1518"/>
      <c r="I8" s="1518">
        <v>10318.799999999999</v>
      </c>
      <c r="J8" s="1518"/>
      <c r="K8" s="1518">
        <v>10310.4</v>
      </c>
      <c r="L8" s="1518"/>
      <c r="M8" s="1518">
        <v>10302.200000000001</v>
      </c>
      <c r="N8" s="1518"/>
      <c r="O8" s="1190"/>
      <c r="P8" s="1212"/>
    </row>
    <row r="9" spans="1:16" ht="14.25" customHeight="1" x14ac:dyDescent="0.2">
      <c r="A9" s="1237"/>
      <c r="B9" s="1190"/>
      <c r="C9" s="784" t="s">
        <v>72</v>
      </c>
      <c r="D9" s="1215"/>
      <c r="E9" s="1516">
        <v>4894.6000000000004</v>
      </c>
      <c r="F9" s="1516"/>
      <c r="G9" s="1516">
        <v>4885.8999999999996</v>
      </c>
      <c r="H9" s="1516"/>
      <c r="I9" s="1516">
        <v>4887.7</v>
      </c>
      <c r="J9" s="1516"/>
      <c r="K9" s="1516">
        <v>4882.1000000000004</v>
      </c>
      <c r="L9" s="1516"/>
      <c r="M9" s="1516">
        <v>4876.3999999999996</v>
      </c>
      <c r="N9" s="1516"/>
      <c r="O9" s="1216"/>
      <c r="P9" s="1194"/>
    </row>
    <row r="10" spans="1:16" ht="14.25" customHeight="1" x14ac:dyDescent="0.2">
      <c r="A10" s="1237"/>
      <c r="B10" s="1190"/>
      <c r="C10" s="784" t="s">
        <v>71</v>
      </c>
      <c r="D10" s="1215"/>
      <c r="E10" s="1516">
        <v>5437.1</v>
      </c>
      <c r="F10" s="1516"/>
      <c r="G10" s="1516">
        <v>5433.1</v>
      </c>
      <c r="H10" s="1516"/>
      <c r="I10" s="1516">
        <v>5431.1</v>
      </c>
      <c r="J10" s="1516"/>
      <c r="K10" s="1516">
        <v>5428.3</v>
      </c>
      <c r="L10" s="1516"/>
      <c r="M10" s="1516">
        <v>5425.8</v>
      </c>
      <c r="N10" s="1516"/>
      <c r="O10" s="1216"/>
      <c r="P10" s="1194"/>
    </row>
    <row r="11" spans="1:16" ht="18.75" customHeight="1" x14ac:dyDescent="0.2">
      <c r="A11" s="1237"/>
      <c r="B11" s="1190"/>
      <c r="C11" s="784" t="s">
        <v>178</v>
      </c>
      <c r="D11" s="1217"/>
      <c r="E11" s="1516">
        <v>1466.4</v>
      </c>
      <c r="F11" s="1516"/>
      <c r="G11" s="1516">
        <v>1458.8</v>
      </c>
      <c r="H11" s="1516"/>
      <c r="I11" s="1516">
        <v>1456.2</v>
      </c>
      <c r="J11" s="1516"/>
      <c r="K11" s="1516">
        <v>1450.2</v>
      </c>
      <c r="L11" s="1516"/>
      <c r="M11" s="1516">
        <v>1444.5</v>
      </c>
      <c r="N11" s="1516"/>
      <c r="O11" s="1216"/>
      <c r="P11" s="1194"/>
    </row>
    <row r="12" spans="1:16" ht="14.25" customHeight="1" x14ac:dyDescent="0.2">
      <c r="A12" s="1237"/>
      <c r="B12" s="1190"/>
      <c r="C12" s="784" t="s">
        <v>158</v>
      </c>
      <c r="D12" s="1215"/>
      <c r="E12" s="1516">
        <v>1101.9000000000001</v>
      </c>
      <c r="F12" s="1516"/>
      <c r="G12" s="1516">
        <v>1100.4000000000001</v>
      </c>
      <c r="H12" s="1516"/>
      <c r="I12" s="1516">
        <v>1101.5999999999999</v>
      </c>
      <c r="J12" s="1516"/>
      <c r="K12" s="1516">
        <v>1099.7</v>
      </c>
      <c r="L12" s="1516"/>
      <c r="M12" s="1516">
        <v>1097.0999999999999</v>
      </c>
      <c r="N12" s="1516"/>
      <c r="O12" s="1216"/>
      <c r="P12" s="1194"/>
    </row>
    <row r="13" spans="1:16" ht="14.25" customHeight="1" x14ac:dyDescent="0.2">
      <c r="A13" s="1237"/>
      <c r="B13" s="1190"/>
      <c r="C13" s="784" t="s">
        <v>159</v>
      </c>
      <c r="D13" s="1215"/>
      <c r="E13" s="1516">
        <v>2775.3</v>
      </c>
      <c r="F13" s="1516"/>
      <c r="G13" s="1516">
        <v>2758.9</v>
      </c>
      <c r="H13" s="1516"/>
      <c r="I13" s="1516">
        <v>2752.7</v>
      </c>
      <c r="J13" s="1516"/>
      <c r="K13" s="1516">
        <v>2738.8</v>
      </c>
      <c r="L13" s="1516"/>
      <c r="M13" s="1516">
        <v>2723.6</v>
      </c>
      <c r="N13" s="1516"/>
      <c r="O13" s="1216"/>
      <c r="P13" s="1194"/>
    </row>
    <row r="14" spans="1:16" ht="14.25" customHeight="1" x14ac:dyDescent="0.2">
      <c r="A14" s="1237"/>
      <c r="B14" s="1190"/>
      <c r="C14" s="784" t="s">
        <v>160</v>
      </c>
      <c r="D14" s="1215"/>
      <c r="E14" s="1516">
        <v>4988.1000000000004</v>
      </c>
      <c r="F14" s="1516"/>
      <c r="G14" s="1516">
        <v>5000.8999999999996</v>
      </c>
      <c r="H14" s="1516"/>
      <c r="I14" s="1516">
        <v>5008.3</v>
      </c>
      <c r="J14" s="1516"/>
      <c r="K14" s="1516">
        <v>5021.7</v>
      </c>
      <c r="L14" s="1516"/>
      <c r="M14" s="1516">
        <v>5037</v>
      </c>
      <c r="N14" s="1516"/>
      <c r="O14" s="1216"/>
      <c r="P14" s="1194"/>
    </row>
    <row r="15" spans="1:16" s="1214" customFormat="1" ht="19.5" customHeight="1" x14ac:dyDescent="0.2">
      <c r="A15" s="1294"/>
      <c r="B15" s="1252"/>
      <c r="C15" s="1505" t="s">
        <v>177</v>
      </c>
      <c r="D15" s="1505"/>
      <c r="E15" s="1518">
        <v>5194.1000000000004</v>
      </c>
      <c r="F15" s="1518"/>
      <c r="G15" s="1518">
        <v>5195.3999999999996</v>
      </c>
      <c r="H15" s="1518"/>
      <c r="I15" s="1518">
        <v>5153.3999999999996</v>
      </c>
      <c r="J15" s="1518"/>
      <c r="K15" s="1518">
        <v>5161.8999999999996</v>
      </c>
      <c r="L15" s="1518"/>
      <c r="M15" s="1518">
        <v>5211</v>
      </c>
      <c r="N15" s="1518"/>
      <c r="O15" s="1218"/>
      <c r="P15" s="1212"/>
    </row>
    <row r="16" spans="1:16" ht="14.25" customHeight="1" x14ac:dyDescent="0.2">
      <c r="A16" s="1237"/>
      <c r="B16" s="1190"/>
      <c r="C16" s="784" t="s">
        <v>72</v>
      </c>
      <c r="D16" s="1215"/>
      <c r="E16" s="1516">
        <v>2654</v>
      </c>
      <c r="F16" s="1516"/>
      <c r="G16" s="1516">
        <v>2673.1</v>
      </c>
      <c r="H16" s="1516"/>
      <c r="I16" s="1516">
        <v>2629.9</v>
      </c>
      <c r="J16" s="1516"/>
      <c r="K16" s="1516">
        <v>2649.3</v>
      </c>
      <c r="L16" s="1516"/>
      <c r="M16" s="1516">
        <v>2677.7</v>
      </c>
      <c r="N16" s="1516"/>
      <c r="O16" s="1216"/>
      <c r="P16" s="1194"/>
    </row>
    <row r="17" spans="1:16" ht="14.25" customHeight="1" x14ac:dyDescent="0.2">
      <c r="A17" s="1237"/>
      <c r="B17" s="1190"/>
      <c r="C17" s="784" t="s">
        <v>71</v>
      </c>
      <c r="D17" s="1215"/>
      <c r="E17" s="1516">
        <v>2540.1</v>
      </c>
      <c r="F17" s="1516"/>
      <c r="G17" s="1516">
        <v>2522.3000000000002</v>
      </c>
      <c r="H17" s="1516"/>
      <c r="I17" s="1516">
        <v>2523.5</v>
      </c>
      <c r="J17" s="1516"/>
      <c r="K17" s="1516">
        <v>2512.6</v>
      </c>
      <c r="L17" s="1516"/>
      <c r="M17" s="1516">
        <v>2533.3000000000002</v>
      </c>
      <c r="N17" s="1516"/>
      <c r="O17" s="1216"/>
      <c r="P17" s="1194"/>
    </row>
    <row r="18" spans="1:16" ht="18.75" customHeight="1" x14ac:dyDescent="0.2">
      <c r="A18" s="1237"/>
      <c r="B18" s="1190"/>
      <c r="C18" s="784" t="s">
        <v>158</v>
      </c>
      <c r="D18" s="1215"/>
      <c r="E18" s="1516">
        <v>384.4</v>
      </c>
      <c r="F18" s="1516"/>
      <c r="G18" s="1516">
        <v>373.5</v>
      </c>
      <c r="H18" s="1516"/>
      <c r="I18" s="1516">
        <v>365.9</v>
      </c>
      <c r="J18" s="1516"/>
      <c r="K18" s="1516">
        <v>354.8</v>
      </c>
      <c r="L18" s="1516"/>
      <c r="M18" s="1516">
        <v>369.4</v>
      </c>
      <c r="N18" s="1516"/>
      <c r="O18" s="1216"/>
      <c r="P18" s="1194"/>
    </row>
    <row r="19" spans="1:16" ht="14.25" customHeight="1" x14ac:dyDescent="0.2">
      <c r="A19" s="1237"/>
      <c r="B19" s="1190"/>
      <c r="C19" s="784" t="s">
        <v>159</v>
      </c>
      <c r="D19" s="1215"/>
      <c r="E19" s="1516">
        <v>2511</v>
      </c>
      <c r="F19" s="1516"/>
      <c r="G19" s="1516">
        <v>2514.6</v>
      </c>
      <c r="H19" s="1516"/>
      <c r="I19" s="1516">
        <v>2508.6</v>
      </c>
      <c r="J19" s="1516"/>
      <c r="K19" s="1516">
        <v>2475.8000000000002</v>
      </c>
      <c r="L19" s="1516"/>
      <c r="M19" s="1516">
        <v>2486.1</v>
      </c>
      <c r="N19" s="1516"/>
      <c r="O19" s="1216"/>
      <c r="P19" s="1194"/>
    </row>
    <row r="20" spans="1:16" ht="14.25" customHeight="1" x14ac:dyDescent="0.2">
      <c r="A20" s="1237"/>
      <c r="B20" s="1190"/>
      <c r="C20" s="784" t="s">
        <v>160</v>
      </c>
      <c r="D20" s="1215"/>
      <c r="E20" s="1516">
        <v>2298.6999999999998</v>
      </c>
      <c r="F20" s="1516"/>
      <c r="G20" s="1516">
        <v>2307.1999999999998</v>
      </c>
      <c r="H20" s="1516"/>
      <c r="I20" s="1516">
        <v>2278.9</v>
      </c>
      <c r="J20" s="1516"/>
      <c r="K20" s="1516">
        <v>2331.1999999999998</v>
      </c>
      <c r="L20" s="1516"/>
      <c r="M20" s="1516">
        <v>2355.5</v>
      </c>
      <c r="N20" s="1516"/>
      <c r="O20" s="1216"/>
      <c r="P20" s="1194"/>
    </row>
    <row r="21" spans="1:16" s="1221" customFormat="1" ht="19.5" customHeight="1" x14ac:dyDescent="0.2">
      <c r="A21" s="1295"/>
      <c r="B21" s="1296"/>
      <c r="C21" s="1505" t="s">
        <v>515</v>
      </c>
      <c r="D21" s="1505"/>
      <c r="E21" s="1517">
        <v>58.6</v>
      </c>
      <c r="F21" s="1517"/>
      <c r="G21" s="1517">
        <v>58.6</v>
      </c>
      <c r="H21" s="1517"/>
      <c r="I21" s="1517">
        <v>58.1</v>
      </c>
      <c r="J21" s="1517"/>
      <c r="K21" s="1517">
        <v>58.3</v>
      </c>
      <c r="L21" s="1517"/>
      <c r="M21" s="1517">
        <v>58.8</v>
      </c>
      <c r="N21" s="1517"/>
      <c r="O21" s="1220"/>
      <c r="P21" s="1219"/>
    </row>
    <row r="22" spans="1:16" ht="14.25" customHeight="1" x14ac:dyDescent="0.2">
      <c r="A22" s="1237"/>
      <c r="B22" s="1190"/>
      <c r="C22" s="784" t="s">
        <v>72</v>
      </c>
      <c r="D22" s="1215"/>
      <c r="E22" s="1516">
        <v>64.099999999999994</v>
      </c>
      <c r="F22" s="1516"/>
      <c r="G22" s="1516">
        <v>64.599999999999994</v>
      </c>
      <c r="H22" s="1516"/>
      <c r="I22" s="1516">
        <v>63.5</v>
      </c>
      <c r="J22" s="1516"/>
      <c r="K22" s="1516">
        <v>64</v>
      </c>
      <c r="L22" s="1516"/>
      <c r="M22" s="1516">
        <v>64.7</v>
      </c>
      <c r="N22" s="1516"/>
      <c r="O22" s="1216"/>
      <c r="P22" s="1194"/>
    </row>
    <row r="23" spans="1:16" ht="14.25" customHeight="1" x14ac:dyDescent="0.2">
      <c r="A23" s="1237"/>
      <c r="B23" s="1190"/>
      <c r="C23" s="784" t="s">
        <v>71</v>
      </c>
      <c r="D23" s="1215"/>
      <c r="E23" s="1516">
        <v>53.8</v>
      </c>
      <c r="F23" s="1516"/>
      <c r="G23" s="1516">
        <v>53.4</v>
      </c>
      <c r="H23" s="1516"/>
      <c r="I23" s="1516">
        <v>53.5</v>
      </c>
      <c r="J23" s="1516"/>
      <c r="K23" s="1516">
        <v>53.2</v>
      </c>
      <c r="L23" s="1516"/>
      <c r="M23" s="1516">
        <v>53.7</v>
      </c>
      <c r="N23" s="1516"/>
      <c r="O23" s="1216"/>
      <c r="P23" s="1194"/>
    </row>
    <row r="24" spans="1:16" ht="18.75" customHeight="1" x14ac:dyDescent="0.2">
      <c r="A24" s="1237"/>
      <c r="B24" s="1190"/>
      <c r="C24" s="784" t="s">
        <v>173</v>
      </c>
      <c r="D24" s="1215"/>
      <c r="E24" s="1516">
        <v>73.5</v>
      </c>
      <c r="F24" s="1516"/>
      <c r="G24" s="1516">
        <v>73.599999999999994</v>
      </c>
      <c r="H24" s="1516"/>
      <c r="I24" s="1516">
        <v>73.400000000000006</v>
      </c>
      <c r="J24" s="1516"/>
      <c r="K24" s="1516">
        <v>73.400000000000006</v>
      </c>
      <c r="L24" s="1516"/>
      <c r="M24" s="1516">
        <v>74.099999999999994</v>
      </c>
      <c r="N24" s="1516"/>
      <c r="O24" s="1216"/>
      <c r="P24" s="1194"/>
    </row>
    <row r="25" spans="1:16" ht="14.25" customHeight="1" x14ac:dyDescent="0.2">
      <c r="A25" s="1237"/>
      <c r="B25" s="1190"/>
      <c r="C25" s="784" t="s">
        <v>158</v>
      </c>
      <c r="D25" s="1215"/>
      <c r="E25" s="1516">
        <v>34.9</v>
      </c>
      <c r="F25" s="1516"/>
      <c r="G25" s="1516">
        <v>33.9</v>
      </c>
      <c r="H25" s="1516"/>
      <c r="I25" s="1516">
        <v>33.200000000000003</v>
      </c>
      <c r="J25" s="1516"/>
      <c r="K25" s="1516">
        <v>32.299999999999997</v>
      </c>
      <c r="L25" s="1516"/>
      <c r="M25" s="1516">
        <v>33.700000000000003</v>
      </c>
      <c r="N25" s="1516"/>
      <c r="O25" s="1216"/>
      <c r="P25" s="1194"/>
    </row>
    <row r="26" spans="1:16" ht="14.25" customHeight="1" x14ac:dyDescent="0.2">
      <c r="A26" s="1237"/>
      <c r="B26" s="1190"/>
      <c r="C26" s="784" t="s">
        <v>159</v>
      </c>
      <c r="D26" s="1190"/>
      <c r="E26" s="1514">
        <v>90.5</v>
      </c>
      <c r="F26" s="1514"/>
      <c r="G26" s="1514">
        <v>91.1</v>
      </c>
      <c r="H26" s="1514"/>
      <c r="I26" s="1514">
        <v>91.1</v>
      </c>
      <c r="J26" s="1514"/>
      <c r="K26" s="1514">
        <v>90.4</v>
      </c>
      <c r="L26" s="1514"/>
      <c r="M26" s="1514">
        <v>91.3</v>
      </c>
      <c r="N26" s="1514"/>
      <c r="O26" s="1216"/>
      <c r="P26" s="1194"/>
    </row>
    <row r="27" spans="1:16" ht="14.25" customHeight="1" x14ac:dyDescent="0.2">
      <c r="A27" s="1237"/>
      <c r="B27" s="1190"/>
      <c r="C27" s="784" t="s">
        <v>160</v>
      </c>
      <c r="D27" s="1190"/>
      <c r="E27" s="1514">
        <v>46.1</v>
      </c>
      <c r="F27" s="1514"/>
      <c r="G27" s="1514">
        <v>46.1</v>
      </c>
      <c r="H27" s="1514"/>
      <c r="I27" s="1514">
        <v>45.5</v>
      </c>
      <c r="J27" s="1514"/>
      <c r="K27" s="1514">
        <v>46.4</v>
      </c>
      <c r="L27" s="1514"/>
      <c r="M27" s="1514">
        <v>46.8</v>
      </c>
      <c r="N27" s="1514"/>
      <c r="O27" s="1216"/>
      <c r="P27" s="1194"/>
    </row>
    <row r="28" spans="1:16" ht="13.5" customHeight="1" x14ac:dyDescent="0.2">
      <c r="A28" s="1237"/>
      <c r="B28" s="1190"/>
      <c r="C28" s="785" t="s">
        <v>176</v>
      </c>
      <c r="D28" s="1190"/>
      <c r="E28" s="786"/>
      <c r="F28" s="786"/>
      <c r="G28" s="786"/>
      <c r="H28" s="786"/>
      <c r="I28" s="786"/>
      <c r="J28" s="786"/>
      <c r="K28" s="786"/>
      <c r="L28" s="786"/>
      <c r="M28" s="786"/>
      <c r="N28" s="786"/>
      <c r="O28" s="1216"/>
      <c r="P28" s="1194"/>
    </row>
    <row r="29" spans="1:16" s="1227" customFormat="1" ht="12.75" customHeight="1" thickBot="1" x14ac:dyDescent="0.25">
      <c r="A29" s="1297"/>
      <c r="B29" s="1259"/>
      <c r="C29" s="790"/>
      <c r="D29" s="788"/>
      <c r="E29" s="1232"/>
      <c r="F29" s="1232"/>
      <c r="G29" s="1232"/>
      <c r="H29" s="1232"/>
      <c r="I29" s="1232"/>
      <c r="J29" s="1232"/>
      <c r="K29" s="1232"/>
      <c r="L29" s="1232"/>
      <c r="M29" s="1515"/>
      <c r="N29" s="1515"/>
      <c r="O29" s="1226"/>
      <c r="P29" s="1224"/>
    </row>
    <row r="30" spans="1:16" s="1227" customFormat="1" ht="13.5" customHeight="1" thickBot="1" x14ac:dyDescent="0.25">
      <c r="A30" s="1297"/>
      <c r="B30" s="1259"/>
      <c r="C30" s="1507" t="s">
        <v>516</v>
      </c>
      <c r="D30" s="1508"/>
      <c r="E30" s="1508"/>
      <c r="F30" s="1508"/>
      <c r="G30" s="1508"/>
      <c r="H30" s="1508"/>
      <c r="I30" s="1508"/>
      <c r="J30" s="1508"/>
      <c r="K30" s="1508"/>
      <c r="L30" s="1508"/>
      <c r="M30" s="1508"/>
      <c r="N30" s="1509"/>
      <c r="O30" s="1226"/>
      <c r="P30" s="1224"/>
    </row>
    <row r="31" spans="1:16" s="1227" customFormat="1" ht="3.75" customHeight="1" x14ac:dyDescent="0.2">
      <c r="A31" s="1297"/>
      <c r="B31" s="1259"/>
      <c r="C31" s="1510" t="s">
        <v>161</v>
      </c>
      <c r="D31" s="1511"/>
      <c r="E31" s="1223"/>
      <c r="F31" s="1223"/>
      <c r="G31" s="1223"/>
      <c r="H31" s="1223"/>
      <c r="I31" s="1223"/>
      <c r="J31" s="1223"/>
      <c r="K31" s="1223"/>
      <c r="L31" s="1223"/>
      <c r="M31" s="1223"/>
      <c r="N31" s="1223"/>
      <c r="O31" s="1226"/>
      <c r="P31" s="1224"/>
    </row>
    <row r="32" spans="1:16" ht="13.5" customHeight="1" x14ac:dyDescent="0.2">
      <c r="A32" s="1237"/>
      <c r="B32" s="1215"/>
      <c r="C32" s="1512"/>
      <c r="D32" s="1512"/>
      <c r="E32" s="1205" t="s">
        <v>34</v>
      </c>
      <c r="F32" s="1206" t="s">
        <v>495</v>
      </c>
      <c r="G32" s="1205" t="s">
        <v>34</v>
      </c>
      <c r="H32" s="1206" t="s">
        <v>34</v>
      </c>
      <c r="I32" s="1207"/>
      <c r="J32" s="1206" t="s">
        <v>34</v>
      </c>
      <c r="K32" s="1208" t="s">
        <v>496</v>
      </c>
      <c r="L32" s="1209" t="s">
        <v>34</v>
      </c>
      <c r="M32" s="1209" t="s">
        <v>34</v>
      </c>
      <c r="N32" s="1210"/>
      <c r="O32" s="1190"/>
      <c r="P32" s="1194"/>
    </row>
    <row r="33" spans="1:16" s="1227" customFormat="1" ht="12.75" customHeight="1" x14ac:dyDescent="0.2">
      <c r="A33" s="1297"/>
      <c r="B33" s="1259"/>
      <c r="C33" s="1211"/>
      <c r="D33" s="1211"/>
      <c r="E33" s="1513" t="str">
        <f>+E7</f>
        <v>3.º trimestre</v>
      </c>
      <c r="F33" s="1513"/>
      <c r="G33" s="1513" t="str">
        <f>+G7</f>
        <v>4.º trimestre</v>
      </c>
      <c r="H33" s="1513"/>
      <c r="I33" s="1513" t="str">
        <f>+I7</f>
        <v>1.º trimestre</v>
      </c>
      <c r="J33" s="1513"/>
      <c r="K33" s="1513" t="str">
        <f>+K7</f>
        <v>2.º trimestre</v>
      </c>
      <c r="L33" s="1513"/>
      <c r="M33" s="1513" t="str">
        <f>+M7</f>
        <v>3.º trimestre</v>
      </c>
      <c r="N33" s="1513"/>
      <c r="O33" s="1226"/>
      <c r="P33" s="1224"/>
    </row>
    <row r="34" spans="1:16" s="1227" customFormat="1" ht="12.75" customHeight="1" x14ac:dyDescent="0.2">
      <c r="A34" s="1297"/>
      <c r="B34" s="1259"/>
      <c r="C34" s="1211"/>
      <c r="D34" s="1211"/>
      <c r="E34" s="1298" t="s">
        <v>162</v>
      </c>
      <c r="F34" s="1298" t="s">
        <v>107</v>
      </c>
      <c r="G34" s="1298" t="s">
        <v>162</v>
      </c>
      <c r="H34" s="1298" t="s">
        <v>107</v>
      </c>
      <c r="I34" s="1299" t="s">
        <v>162</v>
      </c>
      <c r="J34" s="1299" t="s">
        <v>107</v>
      </c>
      <c r="K34" s="1299" t="s">
        <v>162</v>
      </c>
      <c r="L34" s="1299" t="s">
        <v>107</v>
      </c>
      <c r="M34" s="1299" t="s">
        <v>162</v>
      </c>
      <c r="N34" s="1299" t="s">
        <v>107</v>
      </c>
      <c r="O34" s="1226"/>
      <c r="P34" s="1224"/>
    </row>
    <row r="35" spans="1:16" s="1227" customFormat="1" ht="17.25" customHeight="1" x14ac:dyDescent="0.2">
      <c r="A35" s="1297"/>
      <c r="B35" s="1259"/>
      <c r="C35" s="1505" t="s">
        <v>2</v>
      </c>
      <c r="D35" s="1505"/>
      <c r="E35" s="1300">
        <v>10331.700000000001</v>
      </c>
      <c r="F35" s="1253">
        <f>+E35/E35*100</f>
        <v>100</v>
      </c>
      <c r="G35" s="1300">
        <v>10319</v>
      </c>
      <c r="H35" s="1253">
        <f>+G35/G35*100</f>
        <v>100</v>
      </c>
      <c r="I35" s="1300">
        <v>10318.799999999999</v>
      </c>
      <c r="J35" s="1253">
        <f>+I35/I35*100</f>
        <v>100</v>
      </c>
      <c r="K35" s="1300">
        <v>10310.4</v>
      </c>
      <c r="L35" s="1253">
        <f>+K35/K35*100</f>
        <v>100</v>
      </c>
      <c r="M35" s="1253">
        <v>10302.200000000001</v>
      </c>
      <c r="N35" s="1253">
        <f>+M35/M35*100</f>
        <v>100</v>
      </c>
      <c r="O35" s="1226"/>
      <c r="P35" s="1224"/>
    </row>
    <row r="36" spans="1:16" s="1227" customFormat="1" ht="14.25" customHeight="1" x14ac:dyDescent="0.2">
      <c r="A36" s="1297"/>
      <c r="B36" s="1259"/>
      <c r="C36" s="1276"/>
      <c r="D36" s="788" t="s">
        <v>72</v>
      </c>
      <c r="E36" s="1301">
        <v>4894.6000000000004</v>
      </c>
      <c r="F36" s="1255">
        <f>+E36/E35*100</f>
        <v>47.374585015050769</v>
      </c>
      <c r="G36" s="1301">
        <v>4885.8999999999996</v>
      </c>
      <c r="H36" s="1255">
        <f>+G36/G35*100</f>
        <v>47.348580288787666</v>
      </c>
      <c r="I36" s="1301">
        <v>4887.7</v>
      </c>
      <c r="J36" s="1255">
        <f>+I36/I35*100</f>
        <v>47.36694189246812</v>
      </c>
      <c r="K36" s="1301">
        <v>4882.1000000000004</v>
      </c>
      <c r="L36" s="1255">
        <f>+K36/K35*100</f>
        <v>47.351218187461207</v>
      </c>
      <c r="M36" s="1255">
        <v>4876.3999999999996</v>
      </c>
      <c r="N36" s="1255">
        <f>+M36/M35*100</f>
        <v>47.333579235503088</v>
      </c>
      <c r="O36" s="1226"/>
      <c r="P36" s="1224"/>
    </row>
    <row r="37" spans="1:16" s="1227" customFormat="1" ht="14.25" customHeight="1" x14ac:dyDescent="0.2">
      <c r="A37" s="1297"/>
      <c r="B37" s="1259"/>
      <c r="C37" s="787"/>
      <c r="D37" s="788" t="s">
        <v>71</v>
      </c>
      <c r="E37" s="1301">
        <v>5437.1</v>
      </c>
      <c r="F37" s="1255">
        <f>+E37/E35*100</f>
        <v>52.625414984949238</v>
      </c>
      <c r="G37" s="1301">
        <v>5433.1</v>
      </c>
      <c r="H37" s="1255">
        <f>+G37/G35*100</f>
        <v>52.651419711212334</v>
      </c>
      <c r="I37" s="1301">
        <v>5431.1</v>
      </c>
      <c r="J37" s="1255">
        <f>+I37/I35*100</f>
        <v>52.633058107531895</v>
      </c>
      <c r="K37" s="1301">
        <v>5428.3</v>
      </c>
      <c r="L37" s="1255">
        <f>+K37/K35*100</f>
        <v>52.6487818125388</v>
      </c>
      <c r="M37" s="1255">
        <v>5425.8</v>
      </c>
      <c r="N37" s="1255">
        <f>+M37/M35*100</f>
        <v>52.666420764496905</v>
      </c>
      <c r="O37" s="1226"/>
      <c r="P37" s="1224"/>
    </row>
    <row r="38" spans="1:16" s="1227" customFormat="1" ht="17.25" customHeight="1" x14ac:dyDescent="0.2">
      <c r="A38" s="1297"/>
      <c r="B38" s="1259"/>
      <c r="C38" s="790" t="s">
        <v>178</v>
      </c>
      <c r="D38" s="787"/>
      <c r="E38" s="1302">
        <v>1466.4</v>
      </c>
      <c r="F38" s="1254">
        <f>+E38/$M$35*100</f>
        <v>14.233852963444701</v>
      </c>
      <c r="G38" s="1302">
        <v>1458.8</v>
      </c>
      <c r="H38" s="1254">
        <f>+G38/$M$35*100</f>
        <v>14.160082312515772</v>
      </c>
      <c r="I38" s="1302">
        <v>1456.2</v>
      </c>
      <c r="J38" s="1254">
        <f>+I38/$M$35*100</f>
        <v>14.134844984566403</v>
      </c>
      <c r="K38" s="1302">
        <v>1450.2</v>
      </c>
      <c r="L38" s="1254">
        <f>+K38/$M$35*100</f>
        <v>14.076604996990932</v>
      </c>
      <c r="M38" s="1254">
        <v>1444.5</v>
      </c>
      <c r="N38" s="1254">
        <f>+M38/$M$35*100</f>
        <v>14.021277008794236</v>
      </c>
      <c r="O38" s="1226"/>
      <c r="P38" s="1224"/>
    </row>
    <row r="39" spans="1:16" s="1227" customFormat="1" ht="14.25" customHeight="1" x14ac:dyDescent="0.2">
      <c r="A39" s="1297"/>
      <c r="B39" s="1259"/>
      <c r="C39" s="790"/>
      <c r="D39" s="788" t="s">
        <v>72</v>
      </c>
      <c r="E39" s="1301">
        <v>751.1</v>
      </c>
      <c r="F39" s="1255">
        <f>+E39/E38*100</f>
        <v>51.220676486633934</v>
      </c>
      <c r="G39" s="1301">
        <v>747.2</v>
      </c>
      <c r="H39" s="1255">
        <f>+G39/G38*100</f>
        <v>51.22018097066082</v>
      </c>
      <c r="I39" s="1301">
        <v>745.7</v>
      </c>
      <c r="J39" s="1255">
        <f>+I39/I38*100</f>
        <v>51.208625188847691</v>
      </c>
      <c r="K39" s="1301">
        <v>742.4</v>
      </c>
      <c r="L39" s="1255">
        <f>+K39/K38*100</f>
        <v>51.192938904978625</v>
      </c>
      <c r="M39" s="1255">
        <v>739.4</v>
      </c>
      <c r="N39" s="1255">
        <f>+M39/M38*100</f>
        <v>51.187262028383515</v>
      </c>
      <c r="O39" s="1226"/>
      <c r="P39" s="1224"/>
    </row>
    <row r="40" spans="1:16" s="1227" customFormat="1" ht="14.25" customHeight="1" x14ac:dyDescent="0.2">
      <c r="A40" s="1297"/>
      <c r="B40" s="1259"/>
      <c r="C40" s="790"/>
      <c r="D40" s="788" t="s">
        <v>71</v>
      </c>
      <c r="E40" s="1301">
        <v>715.3</v>
      </c>
      <c r="F40" s="1255">
        <f>+E40/E38*100</f>
        <v>48.779323513366066</v>
      </c>
      <c r="G40" s="1301">
        <v>711.6</v>
      </c>
      <c r="H40" s="1255">
        <f>+G40/G38*100</f>
        <v>48.779819029339187</v>
      </c>
      <c r="I40" s="1301">
        <v>710.5</v>
      </c>
      <c r="J40" s="1255">
        <f>+I40/I38*100</f>
        <v>48.791374811152309</v>
      </c>
      <c r="K40" s="1301">
        <v>707.7</v>
      </c>
      <c r="L40" s="1255">
        <f>+K40/K38*100</f>
        <v>48.800165494414564</v>
      </c>
      <c r="M40" s="1255">
        <v>705.1</v>
      </c>
      <c r="N40" s="1255">
        <f>+M40/M38*100</f>
        <v>48.812737971616478</v>
      </c>
      <c r="O40" s="1226"/>
      <c r="P40" s="1224"/>
    </row>
    <row r="41" spans="1:16" s="1227" customFormat="1" ht="17.25" customHeight="1" x14ac:dyDescent="0.2">
      <c r="A41" s="1297"/>
      <c r="B41" s="1259"/>
      <c r="C41" s="790" t="s">
        <v>158</v>
      </c>
      <c r="D41" s="787"/>
      <c r="E41" s="1302">
        <v>1101.9000000000001</v>
      </c>
      <c r="F41" s="1254">
        <f>+E41/$M$35*100</f>
        <v>10.695773718234939</v>
      </c>
      <c r="G41" s="1302">
        <v>1100.4000000000001</v>
      </c>
      <c r="H41" s="1254">
        <f>+G41/$M$35*100</f>
        <v>10.681213721341074</v>
      </c>
      <c r="I41" s="1302">
        <v>1101.5999999999999</v>
      </c>
      <c r="J41" s="1254">
        <f>+I41/$M$35*100</f>
        <v>10.692861718856166</v>
      </c>
      <c r="K41" s="1302">
        <v>1099.7</v>
      </c>
      <c r="L41" s="1254">
        <f>+K41/$M$35*100</f>
        <v>10.674419056123934</v>
      </c>
      <c r="M41" s="1254">
        <v>1097.0999999999999</v>
      </c>
      <c r="N41" s="1254">
        <f>+M41/$M$35*100</f>
        <v>10.649181728174563</v>
      </c>
      <c r="O41" s="1226"/>
      <c r="P41" s="1224"/>
    </row>
    <row r="42" spans="1:16" s="1227" customFormat="1" ht="14.25" customHeight="1" x14ac:dyDescent="0.2">
      <c r="A42" s="1297"/>
      <c r="B42" s="1259"/>
      <c r="C42" s="790"/>
      <c r="D42" s="788" t="s">
        <v>72</v>
      </c>
      <c r="E42" s="1301">
        <v>559.1</v>
      </c>
      <c r="F42" s="1255">
        <f>+E42/E41*100</f>
        <v>50.739631545512296</v>
      </c>
      <c r="G42" s="1301">
        <v>558.5</v>
      </c>
      <c r="H42" s="1255">
        <f>+G42/G41*100</f>
        <v>50.754271174118493</v>
      </c>
      <c r="I42" s="1301">
        <v>559.79999999999995</v>
      </c>
      <c r="J42" s="1255">
        <f>+I42/I41*100</f>
        <v>50.816993464052288</v>
      </c>
      <c r="K42" s="1301">
        <v>559</v>
      </c>
      <c r="L42" s="1255">
        <f>+K42/K41*100</f>
        <v>50.832045103209964</v>
      </c>
      <c r="M42" s="1255">
        <v>557.9</v>
      </c>
      <c r="N42" s="1255">
        <f>+M42/M41*100</f>
        <v>50.852246832558571</v>
      </c>
      <c r="O42" s="1226"/>
      <c r="P42" s="1224"/>
    </row>
    <row r="43" spans="1:16" s="1227" customFormat="1" ht="14.25" customHeight="1" x14ac:dyDescent="0.2">
      <c r="A43" s="1297"/>
      <c r="B43" s="1259"/>
      <c r="C43" s="790"/>
      <c r="D43" s="788" t="s">
        <v>71</v>
      </c>
      <c r="E43" s="1301">
        <v>542.79999999999995</v>
      </c>
      <c r="F43" s="1255">
        <f>+E43/E41*100</f>
        <v>49.260368454487697</v>
      </c>
      <c r="G43" s="1301">
        <v>542</v>
      </c>
      <c r="H43" s="1255">
        <f>+G43/G41*100</f>
        <v>49.254816430388949</v>
      </c>
      <c r="I43" s="1301">
        <v>541.79999999999995</v>
      </c>
      <c r="J43" s="1255">
        <f>+I43/I41*100</f>
        <v>49.183006535947712</v>
      </c>
      <c r="K43" s="1301">
        <v>540.70000000000005</v>
      </c>
      <c r="L43" s="1255">
        <f>+K43/K41*100</f>
        <v>49.167954896790036</v>
      </c>
      <c r="M43" s="1255">
        <v>539.20000000000005</v>
      </c>
      <c r="N43" s="1255">
        <f>+M43/M41*100</f>
        <v>49.147753167441444</v>
      </c>
      <c r="O43" s="1226"/>
      <c r="P43" s="1224"/>
    </row>
    <row r="44" spans="1:16" s="1227" customFormat="1" ht="17.25" customHeight="1" x14ac:dyDescent="0.2">
      <c r="A44" s="1297"/>
      <c r="B44" s="1259"/>
      <c r="C44" s="790" t="s">
        <v>517</v>
      </c>
      <c r="D44" s="787"/>
      <c r="E44" s="1302">
        <v>1206.2</v>
      </c>
      <c r="F44" s="1254">
        <f>+E44/$M$35*100</f>
        <v>11.708178835588514</v>
      </c>
      <c r="G44" s="1302">
        <v>1195.3</v>
      </c>
      <c r="H44" s="1254">
        <f>+G44/$M$35*100</f>
        <v>11.602376191493077</v>
      </c>
      <c r="I44" s="1302">
        <v>1191.7</v>
      </c>
      <c r="J44" s="1254">
        <f>+I44/$M$35*100</f>
        <v>11.567432198947797</v>
      </c>
      <c r="K44" s="1302">
        <v>1184.5999999999999</v>
      </c>
      <c r="L44" s="1254">
        <f>+K44/$M$35*100</f>
        <v>11.498514880316824</v>
      </c>
      <c r="M44" s="1254">
        <v>1176.5999999999999</v>
      </c>
      <c r="N44" s="1254">
        <f>+M44/$M$35*100</f>
        <v>11.420861563549531</v>
      </c>
      <c r="O44" s="1226"/>
      <c r="P44" s="1224"/>
    </row>
    <row r="45" spans="1:16" s="1227" customFormat="1" ht="14.25" customHeight="1" x14ac:dyDescent="0.2">
      <c r="A45" s="1297"/>
      <c r="B45" s="1259"/>
      <c r="C45" s="790"/>
      <c r="D45" s="788" t="s">
        <v>72</v>
      </c>
      <c r="E45" s="1301">
        <v>593.70000000000005</v>
      </c>
      <c r="F45" s="1255">
        <f>+E45/E44*100</f>
        <v>49.220693085723759</v>
      </c>
      <c r="G45" s="1301">
        <v>588.6</v>
      </c>
      <c r="H45" s="1255">
        <f>+G45/G44*100</f>
        <v>49.242867899272156</v>
      </c>
      <c r="I45" s="1301">
        <v>587.9</v>
      </c>
      <c r="J45" s="1255">
        <f>+I45/I44*100</f>
        <v>49.332885793404373</v>
      </c>
      <c r="K45" s="1301">
        <v>584.79999999999995</v>
      </c>
      <c r="L45" s="1255">
        <f>+K45/K44*100</f>
        <v>49.366874894479153</v>
      </c>
      <c r="M45" s="1255">
        <v>581.20000000000005</v>
      </c>
      <c r="N45" s="1255">
        <f>+M45/M44*100</f>
        <v>49.396566377698456</v>
      </c>
      <c r="O45" s="1226"/>
      <c r="P45" s="1224"/>
    </row>
    <row r="46" spans="1:16" s="1227" customFormat="1" ht="14.25" customHeight="1" x14ac:dyDescent="0.2">
      <c r="A46" s="1297"/>
      <c r="B46" s="1259"/>
      <c r="C46" s="790"/>
      <c r="D46" s="788" t="s">
        <v>71</v>
      </c>
      <c r="E46" s="1301">
        <v>612.5</v>
      </c>
      <c r="F46" s="1255">
        <f>+E46/E44*100</f>
        <v>50.779306914276233</v>
      </c>
      <c r="G46" s="1301">
        <v>606.70000000000005</v>
      </c>
      <c r="H46" s="1255">
        <f>+G46/G44*100</f>
        <v>50.757132100727851</v>
      </c>
      <c r="I46" s="1301">
        <v>603.79999999999995</v>
      </c>
      <c r="J46" s="1255">
        <f>+I46/I44*100</f>
        <v>50.667114206595606</v>
      </c>
      <c r="K46" s="1301">
        <v>599.79999999999995</v>
      </c>
      <c r="L46" s="1255">
        <f>+K46/K44*100</f>
        <v>50.633125105520847</v>
      </c>
      <c r="M46" s="1255">
        <v>595.4</v>
      </c>
      <c r="N46" s="1255">
        <f>+M46/M44*100</f>
        <v>50.603433622301552</v>
      </c>
      <c r="O46" s="1226"/>
      <c r="P46" s="1224"/>
    </row>
    <row r="47" spans="1:16" s="1227" customFormat="1" ht="17.25" customHeight="1" x14ac:dyDescent="0.2">
      <c r="A47" s="1297"/>
      <c r="B47" s="1259"/>
      <c r="C47" s="790" t="s">
        <v>518</v>
      </c>
      <c r="D47" s="787"/>
      <c r="E47" s="1302">
        <v>1569.1</v>
      </c>
      <c r="F47" s="1254">
        <f>+E47/$M$35*100</f>
        <v>15.230727417444815</v>
      </c>
      <c r="G47" s="1302">
        <v>1563.5</v>
      </c>
      <c r="H47" s="1254">
        <f>+G47/$M$35*100</f>
        <v>15.176370095707711</v>
      </c>
      <c r="I47" s="1302">
        <v>1560.9</v>
      </c>
      <c r="J47" s="1254">
        <f>+I47/$M$35*100</f>
        <v>15.151132767758343</v>
      </c>
      <c r="K47" s="1302">
        <v>1554.2</v>
      </c>
      <c r="L47" s="1254">
        <f>+K47/$M$35*100</f>
        <v>15.086098114965734</v>
      </c>
      <c r="M47" s="1254">
        <v>1547</v>
      </c>
      <c r="N47" s="1254">
        <f>+M47/$M$35*100</f>
        <v>15.016210129875171</v>
      </c>
      <c r="O47" s="1226"/>
      <c r="P47" s="1224"/>
    </row>
    <row r="48" spans="1:16" s="1227" customFormat="1" ht="14.25" customHeight="1" x14ac:dyDescent="0.2">
      <c r="A48" s="1297"/>
      <c r="B48" s="1259"/>
      <c r="C48" s="790"/>
      <c r="D48" s="788" t="s">
        <v>72</v>
      </c>
      <c r="E48" s="1301">
        <v>751.2</v>
      </c>
      <c r="F48" s="1255">
        <f>+E48/E47*100</f>
        <v>47.874577783442746</v>
      </c>
      <c r="G48" s="1301">
        <v>747.4</v>
      </c>
      <c r="H48" s="1255">
        <f>+G48/G47*100</f>
        <v>47.803006076111288</v>
      </c>
      <c r="I48" s="1301">
        <v>746.5</v>
      </c>
      <c r="J48" s="1255">
        <f>+I48/I47*100</f>
        <v>47.824972772118649</v>
      </c>
      <c r="K48" s="1301">
        <v>742.7</v>
      </c>
      <c r="L48" s="1255">
        <f>+K48/K47*100</f>
        <v>47.78664264573414</v>
      </c>
      <c r="M48" s="1255">
        <v>738.5</v>
      </c>
      <c r="N48" s="1255">
        <f>+M48/M47*100</f>
        <v>47.737556561085974</v>
      </c>
      <c r="O48" s="1226"/>
      <c r="P48" s="1224"/>
    </row>
    <row r="49" spans="1:16" s="1227" customFormat="1" ht="14.25" customHeight="1" x14ac:dyDescent="0.2">
      <c r="A49" s="1297"/>
      <c r="B49" s="1259"/>
      <c r="C49" s="790"/>
      <c r="D49" s="788" t="s">
        <v>71</v>
      </c>
      <c r="E49" s="1301">
        <v>817.9</v>
      </c>
      <c r="F49" s="1255">
        <f>+E49/E47*100</f>
        <v>52.125422216557261</v>
      </c>
      <c r="G49" s="1301">
        <v>816.1</v>
      </c>
      <c r="H49" s="1255">
        <f>+G49/G47*100</f>
        <v>52.196993923888712</v>
      </c>
      <c r="I49" s="1301">
        <v>814.5</v>
      </c>
      <c r="J49" s="1255">
        <f>+I49/I47*100</f>
        <v>52.181433788199115</v>
      </c>
      <c r="K49" s="1301">
        <v>811.5</v>
      </c>
      <c r="L49" s="1255">
        <f>+K49/K47*100</f>
        <v>52.213357354265852</v>
      </c>
      <c r="M49" s="1255">
        <v>808.5</v>
      </c>
      <c r="N49" s="1255">
        <f>+M49/M47*100</f>
        <v>52.262443438914033</v>
      </c>
      <c r="O49" s="1226"/>
      <c r="P49" s="1224"/>
    </row>
    <row r="50" spans="1:16" s="1227" customFormat="1" ht="17.25" customHeight="1" x14ac:dyDescent="0.2">
      <c r="A50" s="1297"/>
      <c r="B50" s="1259"/>
      <c r="C50" s="790" t="s">
        <v>519</v>
      </c>
      <c r="D50" s="787"/>
      <c r="E50" s="1302">
        <v>2859.4</v>
      </c>
      <c r="F50" s="1254">
        <f>+E50/$M$35*100</f>
        <v>27.755236745549496</v>
      </c>
      <c r="G50" s="1302">
        <v>2861.3</v>
      </c>
      <c r="H50" s="1254">
        <f>+G50/$M$35*100</f>
        <v>27.773679408281726</v>
      </c>
      <c r="I50" s="1302">
        <v>2865.3</v>
      </c>
      <c r="J50" s="1254">
        <f>+I50/$M$35*100</f>
        <v>27.812506066665371</v>
      </c>
      <c r="K50" s="1302">
        <v>2868.9</v>
      </c>
      <c r="L50" s="1254">
        <f>+K50/$M$35*100</f>
        <v>27.847450059210654</v>
      </c>
      <c r="M50" s="1254">
        <v>2872.4</v>
      </c>
      <c r="N50" s="1254">
        <f>+M50/$M$35*100</f>
        <v>27.881423385296344</v>
      </c>
      <c r="O50" s="1226"/>
      <c r="P50" s="1224"/>
    </row>
    <row r="51" spans="1:16" s="1227" customFormat="1" ht="14.25" customHeight="1" x14ac:dyDescent="0.2">
      <c r="A51" s="1297"/>
      <c r="B51" s="1259"/>
      <c r="C51" s="790"/>
      <c r="D51" s="788" t="s">
        <v>72</v>
      </c>
      <c r="E51" s="1301">
        <v>1354.3</v>
      </c>
      <c r="F51" s="1255">
        <f>+E51/E50*100</f>
        <v>47.3630831643002</v>
      </c>
      <c r="G51" s="1301">
        <v>1354.1</v>
      </c>
      <c r="H51" s="1255">
        <f>+G51/G50*100</f>
        <v>47.324642644951588</v>
      </c>
      <c r="I51" s="1301">
        <v>1355.3</v>
      </c>
      <c r="J51" s="1255">
        <f>+I51/I50*100</f>
        <v>47.300457194709097</v>
      </c>
      <c r="K51" s="1301">
        <v>1356</v>
      </c>
      <c r="L51" s="1255">
        <f>+K51/K50*100</f>
        <v>47.265502457387846</v>
      </c>
      <c r="M51" s="1255">
        <v>1356.7</v>
      </c>
      <c r="N51" s="1255">
        <f>+M51/M50*100</f>
        <v>47.232279626792931</v>
      </c>
      <c r="O51" s="1226"/>
      <c r="P51" s="1224"/>
    </row>
    <row r="52" spans="1:16" s="1227" customFormat="1" ht="14.25" customHeight="1" x14ac:dyDescent="0.2">
      <c r="A52" s="1297"/>
      <c r="B52" s="1259"/>
      <c r="C52" s="790"/>
      <c r="D52" s="788" t="s">
        <v>71</v>
      </c>
      <c r="E52" s="1301">
        <v>1505.1</v>
      </c>
      <c r="F52" s="1255">
        <f>+E52/E50*100</f>
        <v>52.636916835699786</v>
      </c>
      <c r="G52" s="1301">
        <v>1507.2</v>
      </c>
      <c r="H52" s="1255">
        <f>+G52/G50*100</f>
        <v>52.675357355048405</v>
      </c>
      <c r="I52" s="1301">
        <v>1510</v>
      </c>
      <c r="J52" s="1255">
        <f>+I52/I50*100</f>
        <v>52.699542805290889</v>
      </c>
      <c r="K52" s="1301">
        <v>1512.9</v>
      </c>
      <c r="L52" s="1255">
        <f>+K52/K50*100</f>
        <v>52.734497542612161</v>
      </c>
      <c r="M52" s="1255">
        <v>1515.7</v>
      </c>
      <c r="N52" s="1255">
        <f>+M52/M50*100</f>
        <v>52.767720373207069</v>
      </c>
      <c r="O52" s="1226"/>
      <c r="P52" s="1224"/>
    </row>
    <row r="53" spans="1:16" s="1227" customFormat="1" ht="17.25" customHeight="1" x14ac:dyDescent="0.2">
      <c r="A53" s="1297"/>
      <c r="B53" s="1259"/>
      <c r="C53" s="790" t="s">
        <v>505</v>
      </c>
      <c r="D53" s="787"/>
      <c r="E53" s="1302">
        <v>2128.6999999999998</v>
      </c>
      <c r="F53" s="1254">
        <f>+E53/$M$35*100</f>
        <v>20.66257692531692</v>
      </c>
      <c r="G53" s="1302">
        <v>2139.6</v>
      </c>
      <c r="H53" s="1254">
        <f>+G53/$M$35*100</f>
        <v>20.768379569412357</v>
      </c>
      <c r="I53" s="1302">
        <v>2143.1</v>
      </c>
      <c r="J53" s="1254">
        <f>+I53/$M$35*100</f>
        <v>20.802352895498046</v>
      </c>
      <c r="K53" s="1302">
        <v>2152.8000000000002</v>
      </c>
      <c r="L53" s="1254">
        <f>+K53/$M$35*100</f>
        <v>20.896507542078389</v>
      </c>
      <c r="M53" s="1254">
        <v>2164.6999999999998</v>
      </c>
      <c r="N53" s="1254">
        <f>+M53/$M$35*100</f>
        <v>21.012016850769736</v>
      </c>
      <c r="O53" s="1226"/>
      <c r="P53" s="1224"/>
    </row>
    <row r="54" spans="1:16" s="1227" customFormat="1" ht="14.25" customHeight="1" x14ac:dyDescent="0.2">
      <c r="A54" s="1297"/>
      <c r="B54" s="1259"/>
      <c r="C54" s="790"/>
      <c r="D54" s="788" t="s">
        <v>72</v>
      </c>
      <c r="E54" s="1301">
        <v>885.1</v>
      </c>
      <c r="F54" s="1255">
        <f>+E54/E53*100</f>
        <v>41.579367689199984</v>
      </c>
      <c r="G54" s="1301">
        <v>890.1</v>
      </c>
      <c r="H54" s="1255">
        <f>+G54/G53*100</f>
        <v>41.601233875490749</v>
      </c>
      <c r="I54" s="1301">
        <v>892.6</v>
      </c>
      <c r="J54" s="1255">
        <f>+I54/I53*100</f>
        <v>41.649946339414868</v>
      </c>
      <c r="K54" s="1301">
        <v>897.2</v>
      </c>
      <c r="L54" s="1255">
        <f>+K54/K53*100</f>
        <v>41.6759568933482</v>
      </c>
      <c r="M54" s="1255">
        <v>902.7</v>
      </c>
      <c r="N54" s="1255">
        <f>+M54/M53*100</f>
        <v>41.700928535131894</v>
      </c>
      <c r="O54" s="1226"/>
      <c r="P54" s="1224"/>
    </row>
    <row r="55" spans="1:16" s="1227" customFormat="1" ht="14.25" customHeight="1" x14ac:dyDescent="0.2">
      <c r="A55" s="1297"/>
      <c r="B55" s="1259"/>
      <c r="C55" s="790"/>
      <c r="D55" s="788" t="s">
        <v>71</v>
      </c>
      <c r="E55" s="1301">
        <v>1243.5</v>
      </c>
      <c r="F55" s="1255">
        <f>+E55/E53*100</f>
        <v>58.415934607976702</v>
      </c>
      <c r="G55" s="1301">
        <v>1249.5</v>
      </c>
      <c r="H55" s="1255">
        <f>+G55/G53*100</f>
        <v>58.398766124509258</v>
      </c>
      <c r="I55" s="1301">
        <v>1250.5</v>
      </c>
      <c r="J55" s="1255">
        <f>+I55/I53*100</f>
        <v>58.350053660585132</v>
      </c>
      <c r="K55" s="1301">
        <v>1255.7</v>
      </c>
      <c r="L55" s="1255">
        <f>+K55/K53*100</f>
        <v>58.328688219992564</v>
      </c>
      <c r="M55" s="1255">
        <v>1262</v>
      </c>
      <c r="N55" s="1255">
        <f>+M55/M53*100</f>
        <v>58.299071464868113</v>
      </c>
      <c r="O55" s="1226"/>
      <c r="P55" s="1224"/>
    </row>
    <row r="56" spans="1:16" s="865" customFormat="1" ht="13.5" customHeight="1" x14ac:dyDescent="0.2">
      <c r="A56" s="895"/>
      <c r="B56" s="896"/>
      <c r="C56" s="897" t="s">
        <v>426</v>
      </c>
      <c r="D56" s="898"/>
      <c r="E56" s="899"/>
      <c r="F56" s="1228"/>
      <c r="G56" s="899"/>
      <c r="H56" s="1228"/>
      <c r="I56" s="899"/>
      <c r="J56" s="1228"/>
      <c r="K56" s="899"/>
      <c r="L56" s="1228"/>
      <c r="M56" s="899"/>
      <c r="N56" s="1228"/>
      <c r="O56" s="900"/>
      <c r="P56" s="891"/>
    </row>
    <row r="57" spans="1:16" ht="13.5" customHeight="1" x14ac:dyDescent="0.2">
      <c r="A57" s="1237"/>
      <c r="B57" s="1303"/>
      <c r="C57" s="1229" t="s">
        <v>408</v>
      </c>
      <c r="D57" s="1211"/>
      <c r="E57" s="1261"/>
      <c r="F57" s="1304" t="s">
        <v>88</v>
      </c>
      <c r="G57" s="1231"/>
      <c r="H57" s="1231"/>
      <c r="I57" s="1232"/>
      <c r="J57" s="1231"/>
      <c r="K57" s="1231"/>
      <c r="L57" s="1231"/>
      <c r="M57" s="1231"/>
      <c r="N57" s="1231"/>
      <c r="O57" s="1216"/>
      <c r="P57" s="1194"/>
    </row>
    <row r="58" spans="1:16" ht="13.5" customHeight="1" x14ac:dyDescent="0.2">
      <c r="A58" s="1194"/>
      <c r="B58" s="1029">
        <v>6</v>
      </c>
      <c r="C58" s="1506">
        <v>42675</v>
      </c>
      <c r="D58" s="1506"/>
      <c r="E58" s="1215"/>
      <c r="F58" s="1215"/>
      <c r="G58" s="1215"/>
      <c r="H58" s="1215"/>
      <c r="I58" s="1215"/>
      <c r="J58" s="1215"/>
      <c r="K58" s="1215"/>
      <c r="L58" s="1215"/>
      <c r="M58" s="1215"/>
      <c r="N58" s="1215"/>
      <c r="O58" s="1215"/>
      <c r="P58" s="1215"/>
    </row>
  </sheetData>
  <mergeCells count="122">
    <mergeCell ref="C8:D8"/>
    <mergeCell ref="E8:F8"/>
    <mergeCell ref="G8:H8"/>
    <mergeCell ref="I8:J8"/>
    <mergeCell ref="K8:L8"/>
    <mergeCell ref="M8:N8"/>
    <mergeCell ref="I1:N1"/>
    <mergeCell ref="M3:N3"/>
    <mergeCell ref="C4:N4"/>
    <mergeCell ref="C5:D6"/>
    <mergeCell ref="E7:F7"/>
    <mergeCell ref="G7:H7"/>
    <mergeCell ref="I7:J7"/>
    <mergeCell ref="K7:L7"/>
    <mergeCell ref="M7:N7"/>
    <mergeCell ref="E9:F9"/>
    <mergeCell ref="G9:H9"/>
    <mergeCell ref="I9:J9"/>
    <mergeCell ref="K9:L9"/>
    <mergeCell ref="M9:N9"/>
    <mergeCell ref="E10:F10"/>
    <mergeCell ref="G10:H10"/>
    <mergeCell ref="I10:J10"/>
    <mergeCell ref="K10:L10"/>
    <mergeCell ref="M10:N10"/>
    <mergeCell ref="E11:F11"/>
    <mergeCell ref="G11:H11"/>
    <mergeCell ref="I11:J11"/>
    <mergeCell ref="K11:L11"/>
    <mergeCell ref="M11:N11"/>
    <mergeCell ref="E12:F12"/>
    <mergeCell ref="G12:H12"/>
    <mergeCell ref="I12:J12"/>
    <mergeCell ref="K12:L12"/>
    <mergeCell ref="M12:N12"/>
    <mergeCell ref="C15:D15"/>
    <mergeCell ref="E15:F15"/>
    <mergeCell ref="G15:H15"/>
    <mergeCell ref="I15:J15"/>
    <mergeCell ref="K15:L15"/>
    <mergeCell ref="M15:N15"/>
    <mergeCell ref="E13:F13"/>
    <mergeCell ref="G13:H13"/>
    <mergeCell ref="I13:J13"/>
    <mergeCell ref="K13:L13"/>
    <mergeCell ref="M13:N13"/>
    <mergeCell ref="E14:F14"/>
    <mergeCell ref="G14:H14"/>
    <mergeCell ref="I14:J14"/>
    <mergeCell ref="K14:L14"/>
    <mergeCell ref="M14:N14"/>
    <mergeCell ref="M18:N18"/>
    <mergeCell ref="E19:F19"/>
    <mergeCell ref="G19:H19"/>
    <mergeCell ref="I19:J19"/>
    <mergeCell ref="K19:L19"/>
    <mergeCell ref="M19:N19"/>
    <mergeCell ref="E16:F16"/>
    <mergeCell ref="G16:H16"/>
    <mergeCell ref="I16:J16"/>
    <mergeCell ref="K16:L16"/>
    <mergeCell ref="M16:N16"/>
    <mergeCell ref="E17:F17"/>
    <mergeCell ref="G17:H17"/>
    <mergeCell ref="I17:J17"/>
    <mergeCell ref="K17:L17"/>
    <mergeCell ref="M17:N17"/>
    <mergeCell ref="C21:D21"/>
    <mergeCell ref="E21:F21"/>
    <mergeCell ref="G21:H21"/>
    <mergeCell ref="I21:J21"/>
    <mergeCell ref="K21:L21"/>
    <mergeCell ref="E18:F18"/>
    <mergeCell ref="G18:H18"/>
    <mergeCell ref="I18:J18"/>
    <mergeCell ref="K18:L18"/>
    <mergeCell ref="M21:N21"/>
    <mergeCell ref="E22:F22"/>
    <mergeCell ref="G22:H22"/>
    <mergeCell ref="I22:J22"/>
    <mergeCell ref="K22:L22"/>
    <mergeCell ref="M22:N22"/>
    <mergeCell ref="E20:F20"/>
    <mergeCell ref="G20:H20"/>
    <mergeCell ref="I20:J20"/>
    <mergeCell ref="K20:L20"/>
    <mergeCell ref="M20:N20"/>
    <mergeCell ref="E23:F23"/>
    <mergeCell ref="G23:H23"/>
    <mergeCell ref="I23:J23"/>
    <mergeCell ref="K23:L23"/>
    <mergeCell ref="M23:N23"/>
    <mergeCell ref="E24:F24"/>
    <mergeCell ref="G24:H24"/>
    <mergeCell ref="I24:J24"/>
    <mergeCell ref="K24:L24"/>
    <mergeCell ref="M24:N24"/>
    <mergeCell ref="E27:F27"/>
    <mergeCell ref="G27:H27"/>
    <mergeCell ref="I27:J27"/>
    <mergeCell ref="K27:L27"/>
    <mergeCell ref="M27:N27"/>
    <mergeCell ref="M29:N29"/>
    <mergeCell ref="E25:F25"/>
    <mergeCell ref="G25:H25"/>
    <mergeCell ref="I25:J25"/>
    <mergeCell ref="K25:L25"/>
    <mergeCell ref="M25:N25"/>
    <mergeCell ref="E26:F26"/>
    <mergeCell ref="G26:H26"/>
    <mergeCell ref="I26:J26"/>
    <mergeCell ref="K26:L26"/>
    <mergeCell ref="M26:N26"/>
    <mergeCell ref="C35:D35"/>
    <mergeCell ref="C58:D58"/>
    <mergeCell ref="C30:N30"/>
    <mergeCell ref="C31:D32"/>
    <mergeCell ref="E33:F33"/>
    <mergeCell ref="G33:H33"/>
    <mergeCell ref="I33:J33"/>
    <mergeCell ref="K33:L33"/>
    <mergeCell ref="M33:N33"/>
  </mergeCells>
  <conditionalFormatting sqref="E7:N7 E33:N33">
    <cfRule type="cellIs" dxfId="20" priority="1" operator="equal">
      <formula>"1.º trimestre"</formula>
    </cfRule>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S65"/>
  <sheetViews>
    <sheetView zoomScaleNormal="100" workbookViewId="0"/>
  </sheetViews>
  <sheetFormatPr defaultRowHeight="12.75" x14ac:dyDescent="0.2"/>
  <cols>
    <col min="1" max="1" width="1" style="1195" customWidth="1"/>
    <col min="2" max="2" width="2.5703125" style="1195" customWidth="1"/>
    <col min="3" max="3" width="1" style="1195" customWidth="1"/>
    <col min="4" max="4" width="34" style="1195" customWidth="1"/>
    <col min="5" max="5" width="7.42578125" style="1195" customWidth="1"/>
    <col min="6" max="6" width="4.85546875" style="1195" customWidth="1"/>
    <col min="7" max="7" width="7.42578125" style="1195" customWidth="1"/>
    <col min="8" max="8" width="4.85546875" style="1195" customWidth="1"/>
    <col min="9" max="9" width="7.42578125" style="1195" customWidth="1"/>
    <col min="10" max="10" width="4.85546875" style="1195" customWidth="1"/>
    <col min="11" max="11" width="7.42578125" style="1195" customWidth="1"/>
    <col min="12" max="12" width="4.85546875" style="1195" customWidth="1"/>
    <col min="13" max="13" width="7.42578125" style="1195" customWidth="1"/>
    <col min="14" max="14" width="4.85546875" style="1195" customWidth="1"/>
    <col min="15" max="15" width="2.5703125" style="1195" customWidth="1"/>
    <col min="16" max="16" width="1" style="1195" customWidth="1"/>
    <col min="17" max="16384" width="9.140625" style="1195"/>
  </cols>
  <sheetData>
    <row r="1" spans="1:19" ht="13.5" customHeight="1" x14ac:dyDescent="0.2">
      <c r="A1" s="1194"/>
      <c r="B1" s="1305"/>
      <c r="C1" s="1540" t="s">
        <v>328</v>
      </c>
      <c r="D1" s="1540"/>
      <c r="E1" s="1191"/>
      <c r="F1" s="1191"/>
      <c r="G1" s="1191"/>
      <c r="H1" s="1191"/>
      <c r="I1" s="1191"/>
      <c r="J1" s="1191"/>
      <c r="K1" s="1191"/>
      <c r="L1" s="1191"/>
      <c r="M1" s="1306"/>
      <c r="N1" s="1191"/>
      <c r="O1" s="1191"/>
      <c r="P1" s="1194"/>
    </row>
    <row r="2" spans="1:19" ht="9.75" customHeight="1" x14ac:dyDescent="0.2">
      <c r="A2" s="1194"/>
      <c r="B2" s="1233"/>
      <c r="C2" s="1234"/>
      <c r="D2" s="1233"/>
      <c r="E2" s="1235"/>
      <c r="F2" s="1235"/>
      <c r="G2" s="1235"/>
      <c r="H2" s="1235"/>
      <c r="I2" s="1196"/>
      <c r="J2" s="1196"/>
      <c r="K2" s="1196"/>
      <c r="L2" s="1196"/>
      <c r="M2" s="1196"/>
      <c r="N2" s="1196"/>
      <c r="O2" s="1236"/>
      <c r="P2" s="1194"/>
    </row>
    <row r="3" spans="1:19" ht="9" customHeight="1" thickBot="1" x14ac:dyDescent="0.25">
      <c r="A3" s="1194"/>
      <c r="B3" s="1190"/>
      <c r="C3" s="1222"/>
      <c r="D3" s="1190"/>
      <c r="E3" s="1190"/>
      <c r="F3" s="1190"/>
      <c r="G3" s="1190"/>
      <c r="H3" s="1190"/>
      <c r="I3" s="1190"/>
      <c r="J3" s="1190"/>
      <c r="K3" s="1190"/>
      <c r="L3" s="1190"/>
      <c r="M3" s="1515" t="s">
        <v>73</v>
      </c>
      <c r="N3" s="1515"/>
      <c r="O3" s="1237"/>
      <c r="P3" s="1194"/>
    </row>
    <row r="4" spans="1:19" s="1202" customFormat="1" ht="13.5" customHeight="1" thickBot="1" x14ac:dyDescent="0.25">
      <c r="A4" s="1200"/>
      <c r="B4" s="1223"/>
      <c r="C4" s="1520" t="s">
        <v>163</v>
      </c>
      <c r="D4" s="1521"/>
      <c r="E4" s="1521"/>
      <c r="F4" s="1521"/>
      <c r="G4" s="1521"/>
      <c r="H4" s="1521"/>
      <c r="I4" s="1521"/>
      <c r="J4" s="1521"/>
      <c r="K4" s="1521"/>
      <c r="L4" s="1521"/>
      <c r="M4" s="1521"/>
      <c r="N4" s="1522"/>
      <c r="O4" s="1237"/>
      <c r="P4" s="1200"/>
    </row>
    <row r="5" spans="1:19" ht="3.75" customHeight="1" x14ac:dyDescent="0.2">
      <c r="A5" s="1194"/>
      <c r="B5" s="1190"/>
      <c r="C5" s="1541" t="s">
        <v>157</v>
      </c>
      <c r="D5" s="1542"/>
      <c r="E5" s="1190"/>
      <c r="F5" s="1238"/>
      <c r="G5" s="1238"/>
      <c r="H5" s="1238"/>
      <c r="I5" s="1238"/>
      <c r="J5" s="1238"/>
      <c r="K5" s="1190"/>
      <c r="L5" s="1238"/>
      <c r="M5" s="1238"/>
      <c r="N5" s="1238"/>
      <c r="O5" s="1237"/>
      <c r="P5" s="1194"/>
    </row>
    <row r="6" spans="1:19" ht="12.75" customHeight="1" x14ac:dyDescent="0.2">
      <c r="A6" s="1194"/>
      <c r="B6" s="1190"/>
      <c r="C6" s="1542"/>
      <c r="D6" s="1542"/>
      <c r="E6" s="1205" t="s">
        <v>34</v>
      </c>
      <c r="F6" s="1206" t="s">
        <v>495</v>
      </c>
      <c r="G6" s="1205" t="s">
        <v>34</v>
      </c>
      <c r="H6" s="1206" t="s">
        <v>34</v>
      </c>
      <c r="I6" s="1207"/>
      <c r="J6" s="1206" t="s">
        <v>34</v>
      </c>
      <c r="K6" s="1208" t="s">
        <v>496</v>
      </c>
      <c r="L6" s="1209" t="s">
        <v>34</v>
      </c>
      <c r="M6" s="1209" t="s">
        <v>34</v>
      </c>
      <c r="N6" s="1210"/>
      <c r="O6" s="1237"/>
      <c r="P6" s="1194"/>
    </row>
    <row r="7" spans="1:19" x14ac:dyDescent="0.2">
      <c r="A7" s="1194"/>
      <c r="B7" s="1190"/>
      <c r="C7" s="1239"/>
      <c r="D7" s="1239"/>
      <c r="E7" s="1513" t="str">
        <f>+'6populacao1'!E7</f>
        <v>3.º trimestre</v>
      </c>
      <c r="F7" s="1513"/>
      <c r="G7" s="1513" t="str">
        <f>+'6populacao1'!G7</f>
        <v>4.º trimestre</v>
      </c>
      <c r="H7" s="1513"/>
      <c r="I7" s="1513" t="str">
        <f>+'6populacao1'!I7</f>
        <v>1.º trimestre</v>
      </c>
      <c r="J7" s="1513"/>
      <c r="K7" s="1513" t="str">
        <f>+'6populacao1'!K7</f>
        <v>2.º trimestre</v>
      </c>
      <c r="L7" s="1513"/>
      <c r="M7" s="1513" t="str">
        <f>+'6populacao1'!M7</f>
        <v>3.º trimestre</v>
      </c>
      <c r="N7" s="1513"/>
      <c r="O7" s="1240"/>
      <c r="P7" s="1194"/>
    </row>
    <row r="8" spans="1:19" s="1214" customFormat="1" ht="16.5" customHeight="1" x14ac:dyDescent="0.2">
      <c r="A8" s="1212"/>
      <c r="B8" s="1241"/>
      <c r="C8" s="1505" t="s">
        <v>13</v>
      </c>
      <c r="D8" s="1505"/>
      <c r="E8" s="1539">
        <v>4575.3</v>
      </c>
      <c r="F8" s="1539"/>
      <c r="G8" s="1539">
        <v>4561.5</v>
      </c>
      <c r="H8" s="1539"/>
      <c r="I8" s="1539">
        <v>4513.3</v>
      </c>
      <c r="J8" s="1539"/>
      <c r="K8" s="1539">
        <v>4602.5</v>
      </c>
      <c r="L8" s="1539"/>
      <c r="M8" s="1518">
        <v>4661.5</v>
      </c>
      <c r="N8" s="1518"/>
      <c r="O8" s="1242"/>
      <c r="P8" s="1212"/>
      <c r="R8" s="1405"/>
      <c r="S8" s="1406"/>
    </row>
    <row r="9" spans="1:19" ht="12" customHeight="1" x14ac:dyDescent="0.2">
      <c r="A9" s="1194"/>
      <c r="B9" s="1243"/>
      <c r="C9" s="784" t="s">
        <v>72</v>
      </c>
      <c r="D9" s="1215"/>
      <c r="E9" s="1537">
        <v>2348.6999999999998</v>
      </c>
      <c r="F9" s="1537"/>
      <c r="G9" s="1537">
        <v>2352</v>
      </c>
      <c r="H9" s="1537"/>
      <c r="I9" s="1537">
        <v>2303.9</v>
      </c>
      <c r="J9" s="1537"/>
      <c r="K9" s="1537">
        <v>2364.3000000000002</v>
      </c>
      <c r="L9" s="1537"/>
      <c r="M9" s="1538">
        <v>2400.6</v>
      </c>
      <c r="N9" s="1538"/>
      <c r="O9" s="1240"/>
      <c r="P9" s="1194"/>
    </row>
    <row r="10" spans="1:19" ht="12" customHeight="1" x14ac:dyDescent="0.2">
      <c r="A10" s="1194"/>
      <c r="B10" s="1243"/>
      <c r="C10" s="784" t="s">
        <v>71</v>
      </c>
      <c r="D10" s="1215"/>
      <c r="E10" s="1537">
        <v>2226.6999999999998</v>
      </c>
      <c r="F10" s="1537"/>
      <c r="G10" s="1537">
        <v>2209.5</v>
      </c>
      <c r="H10" s="1537"/>
      <c r="I10" s="1537">
        <v>2209.4</v>
      </c>
      <c r="J10" s="1537"/>
      <c r="K10" s="1537">
        <v>2238.3000000000002</v>
      </c>
      <c r="L10" s="1537"/>
      <c r="M10" s="1538">
        <v>2260.9</v>
      </c>
      <c r="N10" s="1538"/>
      <c r="O10" s="1240"/>
      <c r="P10" s="1194"/>
    </row>
    <row r="11" spans="1:19" ht="17.25" customHeight="1" x14ac:dyDescent="0.2">
      <c r="A11" s="1194"/>
      <c r="B11" s="1243"/>
      <c r="C11" s="784" t="s">
        <v>158</v>
      </c>
      <c r="D11" s="1215"/>
      <c r="E11" s="1537">
        <v>266.10000000000002</v>
      </c>
      <c r="F11" s="1537"/>
      <c r="G11" s="1537">
        <v>251.2</v>
      </c>
      <c r="H11" s="1537"/>
      <c r="I11" s="1537">
        <v>252.4</v>
      </c>
      <c r="J11" s="1537"/>
      <c r="K11" s="1537">
        <v>259.39999999999998</v>
      </c>
      <c r="L11" s="1537"/>
      <c r="M11" s="1538">
        <v>272.89999999999998</v>
      </c>
      <c r="N11" s="1538"/>
      <c r="O11" s="1240"/>
      <c r="P11" s="1194"/>
    </row>
    <row r="12" spans="1:19" ht="12" customHeight="1" x14ac:dyDescent="0.2">
      <c r="A12" s="1194"/>
      <c r="B12" s="1243"/>
      <c r="C12" s="784" t="s">
        <v>159</v>
      </c>
      <c r="D12" s="1215"/>
      <c r="E12" s="1536">
        <v>2241</v>
      </c>
      <c r="F12" s="1536"/>
      <c r="G12" s="1536">
        <v>2237.6</v>
      </c>
      <c r="H12" s="1536"/>
      <c r="I12" s="1536">
        <v>2215.6</v>
      </c>
      <c r="J12" s="1536"/>
      <c r="K12" s="1536">
        <v>2233.3000000000002</v>
      </c>
      <c r="L12" s="1536"/>
      <c r="M12" s="1516">
        <v>2245.5</v>
      </c>
      <c r="N12" s="1516"/>
      <c r="O12" s="1240"/>
      <c r="P12" s="1194"/>
    </row>
    <row r="13" spans="1:19" ht="12" customHeight="1" x14ac:dyDescent="0.2">
      <c r="A13" s="1194"/>
      <c r="B13" s="1243"/>
      <c r="C13" s="784" t="s">
        <v>160</v>
      </c>
      <c r="D13" s="1215"/>
      <c r="E13" s="1536">
        <v>2068.1999999999998</v>
      </c>
      <c r="F13" s="1536"/>
      <c r="G13" s="1536">
        <v>2072.6999999999998</v>
      </c>
      <c r="H13" s="1536"/>
      <c r="I13" s="1536">
        <v>2045.3</v>
      </c>
      <c r="J13" s="1536"/>
      <c r="K13" s="1536">
        <v>2109.8000000000002</v>
      </c>
      <c r="L13" s="1536"/>
      <c r="M13" s="1516">
        <v>2143.1</v>
      </c>
      <c r="N13" s="1516"/>
      <c r="O13" s="1240"/>
      <c r="P13" s="1194"/>
    </row>
    <row r="14" spans="1:19" ht="17.25" customHeight="1" x14ac:dyDescent="0.2">
      <c r="A14" s="1194"/>
      <c r="B14" s="1243"/>
      <c r="C14" s="784" t="s">
        <v>386</v>
      </c>
      <c r="D14" s="1215"/>
      <c r="E14" s="1537">
        <v>342.7</v>
      </c>
      <c r="F14" s="1537"/>
      <c r="G14" s="1537">
        <v>323.7</v>
      </c>
      <c r="H14" s="1537"/>
      <c r="I14" s="1537">
        <v>295.60000000000002</v>
      </c>
      <c r="J14" s="1537"/>
      <c r="K14" s="1537">
        <v>328.8</v>
      </c>
      <c r="L14" s="1537"/>
      <c r="M14" s="1538">
        <v>341.8</v>
      </c>
      <c r="N14" s="1538"/>
      <c r="O14" s="1240"/>
      <c r="P14" s="1194"/>
    </row>
    <row r="15" spans="1:19" ht="12" customHeight="1" x14ac:dyDescent="0.2">
      <c r="A15" s="1194"/>
      <c r="B15" s="1243"/>
      <c r="C15" s="784" t="s">
        <v>164</v>
      </c>
      <c r="D15" s="1215"/>
      <c r="E15" s="1536">
        <v>1118.8</v>
      </c>
      <c r="F15" s="1536"/>
      <c r="G15" s="1536">
        <v>1113.5999999999999</v>
      </c>
      <c r="H15" s="1536"/>
      <c r="I15" s="1536">
        <v>1105.2</v>
      </c>
      <c r="J15" s="1536"/>
      <c r="K15" s="1536">
        <v>1116.5</v>
      </c>
      <c r="L15" s="1536"/>
      <c r="M15" s="1516">
        <v>1132.2</v>
      </c>
      <c r="N15" s="1516"/>
      <c r="O15" s="1240"/>
      <c r="P15" s="1194"/>
    </row>
    <row r="16" spans="1:19" ht="12" customHeight="1" x14ac:dyDescent="0.2">
      <c r="A16" s="1194"/>
      <c r="B16" s="1243"/>
      <c r="C16" s="784" t="s">
        <v>165</v>
      </c>
      <c r="D16" s="1215"/>
      <c r="E16" s="1536">
        <v>3113.9</v>
      </c>
      <c r="F16" s="1536"/>
      <c r="G16" s="1536">
        <v>3124.2</v>
      </c>
      <c r="H16" s="1536"/>
      <c r="I16" s="1536">
        <v>3112.5</v>
      </c>
      <c r="J16" s="1536"/>
      <c r="K16" s="1536">
        <v>3157.2</v>
      </c>
      <c r="L16" s="1536"/>
      <c r="M16" s="1516">
        <v>3187.5</v>
      </c>
      <c r="N16" s="1516"/>
      <c r="O16" s="1240"/>
      <c r="P16" s="1194"/>
    </row>
    <row r="17" spans="1:18" s="1247" customFormat="1" ht="17.25" customHeight="1" x14ac:dyDescent="0.2">
      <c r="A17" s="1244"/>
      <c r="B17" s="1245"/>
      <c r="C17" s="784" t="s">
        <v>166</v>
      </c>
      <c r="D17" s="1215"/>
      <c r="E17" s="1536">
        <v>4029.3</v>
      </c>
      <c r="F17" s="1536"/>
      <c r="G17" s="1536">
        <v>3995.1</v>
      </c>
      <c r="H17" s="1536"/>
      <c r="I17" s="1536">
        <v>3971.6</v>
      </c>
      <c r="J17" s="1536"/>
      <c r="K17" s="1536">
        <v>4055.4</v>
      </c>
      <c r="L17" s="1536"/>
      <c r="M17" s="1516">
        <v>4106</v>
      </c>
      <c r="N17" s="1516"/>
      <c r="O17" s="1246"/>
      <c r="P17" s="1244"/>
    </row>
    <row r="18" spans="1:18" s="1247" customFormat="1" ht="12" customHeight="1" x14ac:dyDescent="0.2">
      <c r="A18" s="1244"/>
      <c r="B18" s="1245"/>
      <c r="C18" s="784" t="s">
        <v>167</v>
      </c>
      <c r="D18" s="1215"/>
      <c r="E18" s="1536">
        <v>546.1</v>
      </c>
      <c r="F18" s="1536"/>
      <c r="G18" s="1536">
        <v>566.5</v>
      </c>
      <c r="H18" s="1536"/>
      <c r="I18" s="1536">
        <v>541.70000000000005</v>
      </c>
      <c r="J18" s="1536"/>
      <c r="K18" s="1536">
        <v>547.20000000000005</v>
      </c>
      <c r="L18" s="1536"/>
      <c r="M18" s="1516">
        <v>555.5</v>
      </c>
      <c r="N18" s="1516"/>
      <c r="O18" s="1246"/>
      <c r="P18" s="1244"/>
    </row>
    <row r="19" spans="1:18" ht="17.25" customHeight="1" x14ac:dyDescent="0.2">
      <c r="A19" s="1194"/>
      <c r="B19" s="1243"/>
      <c r="C19" s="784" t="s">
        <v>168</v>
      </c>
      <c r="D19" s="1215"/>
      <c r="E19" s="1536">
        <v>3743.1</v>
      </c>
      <c r="F19" s="1536"/>
      <c r="G19" s="1536">
        <v>3734.9</v>
      </c>
      <c r="H19" s="1536"/>
      <c r="I19" s="1536">
        <v>3712.9</v>
      </c>
      <c r="J19" s="1536"/>
      <c r="K19" s="1536">
        <v>3775.8</v>
      </c>
      <c r="L19" s="1536"/>
      <c r="M19" s="1516">
        <v>3822.9</v>
      </c>
      <c r="N19" s="1516"/>
      <c r="O19" s="1240"/>
      <c r="P19" s="1194"/>
    </row>
    <row r="20" spans="1:18" ht="12" customHeight="1" x14ac:dyDescent="0.2">
      <c r="A20" s="1194"/>
      <c r="B20" s="1243"/>
      <c r="C20" s="1248"/>
      <c r="D20" s="1292" t="s">
        <v>169</v>
      </c>
      <c r="E20" s="1536">
        <v>2910.9</v>
      </c>
      <c r="F20" s="1536"/>
      <c r="G20" s="1536">
        <v>2906.7</v>
      </c>
      <c r="H20" s="1536"/>
      <c r="I20" s="1536">
        <v>2897.7</v>
      </c>
      <c r="J20" s="1536"/>
      <c r="K20" s="1536">
        <v>2920.8</v>
      </c>
      <c r="L20" s="1536"/>
      <c r="M20" s="1516">
        <v>2966.7</v>
      </c>
      <c r="N20" s="1516"/>
      <c r="O20" s="1240"/>
      <c r="P20" s="1194"/>
    </row>
    <row r="21" spans="1:18" ht="12" customHeight="1" x14ac:dyDescent="0.2">
      <c r="A21" s="1194"/>
      <c r="B21" s="1243"/>
      <c r="C21" s="1248"/>
      <c r="D21" s="1292" t="s">
        <v>170</v>
      </c>
      <c r="E21" s="1536">
        <v>703.7</v>
      </c>
      <c r="F21" s="1536"/>
      <c r="G21" s="1536">
        <v>701.3</v>
      </c>
      <c r="H21" s="1536"/>
      <c r="I21" s="1536">
        <v>696</v>
      </c>
      <c r="J21" s="1536"/>
      <c r="K21" s="1536">
        <v>712.3</v>
      </c>
      <c r="L21" s="1536"/>
      <c r="M21" s="1516">
        <v>709.5</v>
      </c>
      <c r="N21" s="1516"/>
      <c r="O21" s="1240"/>
      <c r="P21" s="1194"/>
    </row>
    <row r="22" spans="1:18" ht="12" customHeight="1" x14ac:dyDescent="0.2">
      <c r="A22" s="1194"/>
      <c r="B22" s="1243"/>
      <c r="C22" s="1248"/>
      <c r="D22" s="1292" t="s">
        <v>130</v>
      </c>
      <c r="E22" s="1536">
        <v>128.5</v>
      </c>
      <c r="F22" s="1536"/>
      <c r="G22" s="1536">
        <v>126.9</v>
      </c>
      <c r="H22" s="1536"/>
      <c r="I22" s="1536">
        <v>119.3</v>
      </c>
      <c r="J22" s="1536"/>
      <c r="K22" s="1536">
        <v>142.69999999999999</v>
      </c>
      <c r="L22" s="1536"/>
      <c r="M22" s="1516">
        <v>146.69999999999999</v>
      </c>
      <c r="N22" s="1516"/>
      <c r="O22" s="1240"/>
      <c r="P22" s="1194"/>
    </row>
    <row r="23" spans="1:18" ht="12" customHeight="1" x14ac:dyDescent="0.2">
      <c r="A23" s="1194"/>
      <c r="B23" s="1243"/>
      <c r="C23" s="784" t="s">
        <v>171</v>
      </c>
      <c r="D23" s="1215"/>
      <c r="E23" s="1536">
        <v>805.6</v>
      </c>
      <c r="F23" s="1536"/>
      <c r="G23" s="1536">
        <v>805.6</v>
      </c>
      <c r="H23" s="1536"/>
      <c r="I23" s="1536">
        <v>768.6</v>
      </c>
      <c r="J23" s="1536"/>
      <c r="K23" s="1536">
        <v>798</v>
      </c>
      <c r="L23" s="1536"/>
      <c r="M23" s="1516">
        <v>808.4</v>
      </c>
      <c r="N23" s="1516"/>
      <c r="O23" s="1240"/>
      <c r="P23" s="1194"/>
    </row>
    <row r="24" spans="1:18" ht="12" customHeight="1" x14ac:dyDescent="0.2">
      <c r="A24" s="1194"/>
      <c r="B24" s="1243"/>
      <c r="C24" s="784" t="s">
        <v>130</v>
      </c>
      <c r="D24" s="1215"/>
      <c r="E24" s="1536">
        <v>26.5</v>
      </c>
      <c r="F24" s="1536"/>
      <c r="G24" s="1536">
        <v>21</v>
      </c>
      <c r="H24" s="1536"/>
      <c r="I24" s="1536">
        <v>31.7</v>
      </c>
      <c r="J24" s="1536"/>
      <c r="K24" s="1536">
        <v>28.7</v>
      </c>
      <c r="L24" s="1536"/>
      <c r="M24" s="1516">
        <v>30.2</v>
      </c>
      <c r="N24" s="1516"/>
      <c r="O24" s="1240"/>
      <c r="P24" s="1194"/>
    </row>
    <row r="25" spans="1:18" ht="17.25" customHeight="1" x14ac:dyDescent="0.2">
      <c r="A25" s="1194"/>
      <c r="B25" s="1243"/>
      <c r="C25" s="789" t="s">
        <v>172</v>
      </c>
      <c r="D25" s="789"/>
      <c r="E25" s="1534"/>
      <c r="F25" s="1534"/>
      <c r="G25" s="1534"/>
      <c r="H25" s="1534"/>
      <c r="I25" s="1534"/>
      <c r="J25" s="1534"/>
      <c r="K25" s="1534"/>
      <c r="L25" s="1534"/>
      <c r="M25" s="1535"/>
      <c r="N25" s="1535"/>
      <c r="O25" s="1240"/>
      <c r="P25" s="1194"/>
    </row>
    <row r="26" spans="1:18" s="1227" customFormat="1" ht="14.25" customHeight="1" x14ac:dyDescent="0.2">
      <c r="A26" s="1224"/>
      <c r="B26" s="1531" t="s">
        <v>173</v>
      </c>
      <c r="C26" s="1531"/>
      <c r="D26" s="1531"/>
      <c r="E26" s="1532">
        <v>64.400000000000006</v>
      </c>
      <c r="F26" s="1532"/>
      <c r="G26" s="1532">
        <v>64.3</v>
      </c>
      <c r="H26" s="1532"/>
      <c r="I26" s="1532">
        <v>64</v>
      </c>
      <c r="J26" s="1532"/>
      <c r="K26" s="1532">
        <v>65.099999999999994</v>
      </c>
      <c r="L26" s="1532"/>
      <c r="M26" s="1533">
        <v>66</v>
      </c>
      <c r="N26" s="1533"/>
      <c r="O26" s="1249"/>
      <c r="P26" s="1224"/>
      <c r="R26" s="1407"/>
    </row>
    <row r="27" spans="1:18" ht="12" customHeight="1" x14ac:dyDescent="0.2">
      <c r="A27" s="1194"/>
      <c r="B27" s="1243"/>
      <c r="C27" s="787"/>
      <c r="D27" s="1292" t="s">
        <v>72</v>
      </c>
      <c r="E27" s="1528">
        <v>67.400000000000006</v>
      </c>
      <c r="F27" s="1528"/>
      <c r="G27" s="1528">
        <v>67.5</v>
      </c>
      <c r="H27" s="1528"/>
      <c r="I27" s="1528">
        <v>66.599999999999994</v>
      </c>
      <c r="J27" s="1528"/>
      <c r="K27" s="1528">
        <v>68.3</v>
      </c>
      <c r="L27" s="1528"/>
      <c r="M27" s="1514">
        <v>69.3</v>
      </c>
      <c r="N27" s="1514"/>
      <c r="O27" s="1240"/>
      <c r="P27" s="1194"/>
    </row>
    <row r="28" spans="1:18" ht="12" customHeight="1" x14ac:dyDescent="0.2">
      <c r="A28" s="1194"/>
      <c r="B28" s="1243"/>
      <c r="C28" s="787"/>
      <c r="D28" s="1292" t="s">
        <v>71</v>
      </c>
      <c r="E28" s="1528">
        <v>61.5</v>
      </c>
      <c r="F28" s="1528"/>
      <c r="G28" s="1528">
        <v>61.3</v>
      </c>
      <c r="H28" s="1528"/>
      <c r="I28" s="1528">
        <v>61.5</v>
      </c>
      <c r="J28" s="1528"/>
      <c r="K28" s="1528">
        <v>62.2</v>
      </c>
      <c r="L28" s="1528"/>
      <c r="M28" s="1514">
        <v>62.9</v>
      </c>
      <c r="N28" s="1514"/>
      <c r="O28" s="1240"/>
      <c r="P28" s="1194"/>
    </row>
    <row r="29" spans="1:18" s="1227" customFormat="1" ht="14.25" customHeight="1" x14ac:dyDescent="0.2">
      <c r="A29" s="1224"/>
      <c r="B29" s="1531" t="s">
        <v>158</v>
      </c>
      <c r="C29" s="1531"/>
      <c r="D29" s="1531"/>
      <c r="E29" s="1532">
        <v>24.2</v>
      </c>
      <c r="F29" s="1532"/>
      <c r="G29" s="1532">
        <v>22.8</v>
      </c>
      <c r="H29" s="1532"/>
      <c r="I29" s="1532">
        <v>22.9</v>
      </c>
      <c r="J29" s="1532"/>
      <c r="K29" s="1532">
        <v>23.6</v>
      </c>
      <c r="L29" s="1532"/>
      <c r="M29" s="1533">
        <v>24.9</v>
      </c>
      <c r="N29" s="1533"/>
      <c r="O29" s="1249"/>
      <c r="P29" s="1224"/>
    </row>
    <row r="30" spans="1:18" ht="12" customHeight="1" x14ac:dyDescent="0.2">
      <c r="A30" s="1194"/>
      <c r="B30" s="1243"/>
      <c r="C30" s="787"/>
      <c r="D30" s="1292" t="s">
        <v>72</v>
      </c>
      <c r="E30" s="1528">
        <v>25.3</v>
      </c>
      <c r="F30" s="1528"/>
      <c r="G30" s="1528">
        <v>24.3</v>
      </c>
      <c r="H30" s="1528"/>
      <c r="I30" s="1528">
        <v>23.7</v>
      </c>
      <c r="J30" s="1528"/>
      <c r="K30" s="1528">
        <v>25.5</v>
      </c>
      <c r="L30" s="1528"/>
      <c r="M30" s="1514">
        <v>27</v>
      </c>
      <c r="N30" s="1514"/>
      <c r="O30" s="1240"/>
      <c r="P30" s="1194"/>
    </row>
    <row r="31" spans="1:18" ht="12" customHeight="1" x14ac:dyDescent="0.2">
      <c r="A31" s="1194"/>
      <c r="B31" s="1243"/>
      <c r="C31" s="787"/>
      <c r="D31" s="1292" t="s">
        <v>71</v>
      </c>
      <c r="E31" s="1528">
        <v>23</v>
      </c>
      <c r="F31" s="1528"/>
      <c r="G31" s="1528">
        <v>21.3</v>
      </c>
      <c r="H31" s="1528"/>
      <c r="I31" s="1528">
        <v>22.1</v>
      </c>
      <c r="J31" s="1528"/>
      <c r="K31" s="1528">
        <v>21.7</v>
      </c>
      <c r="L31" s="1528"/>
      <c r="M31" s="1514">
        <v>22.7</v>
      </c>
      <c r="N31" s="1514"/>
      <c r="O31" s="1240"/>
      <c r="P31" s="1194"/>
    </row>
    <row r="32" spans="1:18" s="1227" customFormat="1" ht="14.25" customHeight="1" x14ac:dyDescent="0.2">
      <c r="A32" s="1224"/>
      <c r="B32" s="1531" t="s">
        <v>174</v>
      </c>
      <c r="C32" s="1531"/>
      <c r="D32" s="1531"/>
      <c r="E32" s="1532">
        <v>50.2</v>
      </c>
      <c r="F32" s="1532"/>
      <c r="G32" s="1532">
        <v>50.4</v>
      </c>
      <c r="H32" s="1532"/>
      <c r="I32" s="1532">
        <v>50</v>
      </c>
      <c r="J32" s="1532"/>
      <c r="K32" s="1532">
        <v>52.2</v>
      </c>
      <c r="L32" s="1532"/>
      <c r="M32" s="1533">
        <v>53.2</v>
      </c>
      <c r="N32" s="1533"/>
      <c r="O32" s="1249"/>
      <c r="P32" s="1224"/>
    </row>
    <row r="33" spans="1:16" ht="12" customHeight="1" x14ac:dyDescent="0.2">
      <c r="A33" s="1194"/>
      <c r="B33" s="1243"/>
      <c r="C33" s="787"/>
      <c r="D33" s="1292" t="s">
        <v>72</v>
      </c>
      <c r="E33" s="1528">
        <v>56</v>
      </c>
      <c r="F33" s="1528"/>
      <c r="G33" s="1528">
        <v>56.6</v>
      </c>
      <c r="H33" s="1528"/>
      <c r="I33" s="1528">
        <v>55.1</v>
      </c>
      <c r="J33" s="1528"/>
      <c r="K33" s="1528">
        <v>58.9</v>
      </c>
      <c r="L33" s="1528"/>
      <c r="M33" s="1514">
        <v>60.6</v>
      </c>
      <c r="N33" s="1514"/>
      <c r="O33" s="1240"/>
      <c r="P33" s="1194"/>
    </row>
    <row r="34" spans="1:16" ht="12" customHeight="1" x14ac:dyDescent="0.2">
      <c r="A34" s="1194"/>
      <c r="B34" s="1243"/>
      <c r="C34" s="787"/>
      <c r="D34" s="1292" t="s">
        <v>71</v>
      </c>
      <c r="E34" s="1528">
        <v>45.2</v>
      </c>
      <c r="F34" s="1528"/>
      <c r="G34" s="1528">
        <v>44.9</v>
      </c>
      <c r="H34" s="1528"/>
      <c r="I34" s="1528">
        <v>45.5</v>
      </c>
      <c r="J34" s="1528"/>
      <c r="K34" s="1528">
        <v>46.1</v>
      </c>
      <c r="L34" s="1528"/>
      <c r="M34" s="1514">
        <v>46.6</v>
      </c>
      <c r="N34" s="1514"/>
      <c r="O34" s="1240"/>
      <c r="P34" s="1194"/>
    </row>
    <row r="35" spans="1:16" ht="17.25" customHeight="1" x14ac:dyDescent="0.2">
      <c r="A35" s="1194"/>
      <c r="B35" s="1243"/>
      <c r="C35" s="1529" t="s">
        <v>175</v>
      </c>
      <c r="D35" s="1529"/>
      <c r="E35" s="1530"/>
      <c r="F35" s="1530"/>
      <c r="G35" s="1530"/>
      <c r="H35" s="1530"/>
      <c r="I35" s="1530"/>
      <c r="J35" s="1530"/>
      <c r="K35" s="1530"/>
      <c r="L35" s="1530"/>
      <c r="M35" s="1527"/>
      <c r="N35" s="1527"/>
      <c r="O35" s="1240"/>
      <c r="P35" s="1194"/>
    </row>
    <row r="36" spans="1:16" ht="12" customHeight="1" x14ac:dyDescent="0.2">
      <c r="A36" s="1194"/>
      <c r="B36" s="1243"/>
      <c r="C36" s="1524" t="s">
        <v>173</v>
      </c>
      <c r="D36" s="1524"/>
      <c r="E36" s="1525">
        <f>+E28-E27</f>
        <v>-5.9000000000000057</v>
      </c>
      <c r="F36" s="1525"/>
      <c r="G36" s="1525">
        <f>+G28-G27</f>
        <v>-6.2000000000000028</v>
      </c>
      <c r="H36" s="1525"/>
      <c r="I36" s="1525">
        <f>+I28-I27</f>
        <v>-5.0999999999999943</v>
      </c>
      <c r="J36" s="1525"/>
      <c r="K36" s="1525">
        <f>+K28-K27</f>
        <v>-6.0999999999999943</v>
      </c>
      <c r="L36" s="1525"/>
      <c r="M36" s="1526">
        <f>+M28-M27</f>
        <v>-6.3999999999999986</v>
      </c>
      <c r="N36" s="1526"/>
      <c r="O36" s="1240"/>
      <c r="P36" s="1194"/>
    </row>
    <row r="37" spans="1:16" ht="12" customHeight="1" x14ac:dyDescent="0.2">
      <c r="A37" s="1194"/>
      <c r="B37" s="1243"/>
      <c r="C37" s="1524" t="s">
        <v>158</v>
      </c>
      <c r="D37" s="1524"/>
      <c r="E37" s="1525">
        <f>+E31-E30</f>
        <v>-2.3000000000000007</v>
      </c>
      <c r="F37" s="1525"/>
      <c r="G37" s="1525">
        <f>+G31-G30</f>
        <v>-3</v>
      </c>
      <c r="H37" s="1525"/>
      <c r="I37" s="1525">
        <f>+I31-I30</f>
        <v>-1.5999999999999979</v>
      </c>
      <c r="J37" s="1525"/>
      <c r="K37" s="1525">
        <f>+K31-K30</f>
        <v>-3.8000000000000007</v>
      </c>
      <c r="L37" s="1525"/>
      <c r="M37" s="1526">
        <f>+M31-M30</f>
        <v>-4.3000000000000007</v>
      </c>
      <c r="N37" s="1526"/>
      <c r="O37" s="1240"/>
      <c r="P37" s="1194"/>
    </row>
    <row r="38" spans="1:16" ht="12" customHeight="1" x14ac:dyDescent="0.2">
      <c r="A38" s="1194"/>
      <c r="B38" s="1243"/>
      <c r="C38" s="1524" t="s">
        <v>174</v>
      </c>
      <c r="D38" s="1524"/>
      <c r="E38" s="1525">
        <f>+E34-E33</f>
        <v>-10.799999999999997</v>
      </c>
      <c r="F38" s="1525"/>
      <c r="G38" s="1525">
        <f>+G34-G33</f>
        <v>-11.700000000000003</v>
      </c>
      <c r="H38" s="1525"/>
      <c r="I38" s="1525">
        <f>+I34-I33</f>
        <v>-9.6000000000000014</v>
      </c>
      <c r="J38" s="1525"/>
      <c r="K38" s="1525">
        <f>+K34-K33</f>
        <v>-12.799999999999997</v>
      </c>
      <c r="L38" s="1525"/>
      <c r="M38" s="1526">
        <f>+M34-M33</f>
        <v>-14</v>
      </c>
      <c r="N38" s="1526"/>
      <c r="O38" s="1240"/>
      <c r="P38" s="1194"/>
    </row>
    <row r="39" spans="1:16" ht="12.75" customHeight="1" thickBot="1" x14ac:dyDescent="0.25">
      <c r="A39" s="1194"/>
      <c r="B39" s="1243"/>
      <c r="C39" s="1292"/>
      <c r="D39" s="1292"/>
      <c r="E39" s="1250"/>
      <c r="F39" s="1250"/>
      <c r="G39" s="1250"/>
      <c r="H39" s="1250"/>
      <c r="I39" s="1250"/>
      <c r="J39" s="1250"/>
      <c r="K39" s="1250"/>
      <c r="L39" s="1250"/>
      <c r="M39" s="1251"/>
      <c r="N39" s="1251"/>
      <c r="O39" s="1240"/>
      <c r="P39" s="1194"/>
    </row>
    <row r="40" spans="1:16" s="1247" customFormat="1" ht="13.5" customHeight="1" thickBot="1" x14ac:dyDescent="0.25">
      <c r="A40" s="1244"/>
      <c r="B40" s="1215"/>
      <c r="C40" s="1520" t="s">
        <v>520</v>
      </c>
      <c r="D40" s="1521"/>
      <c r="E40" s="1521"/>
      <c r="F40" s="1521"/>
      <c r="G40" s="1521"/>
      <c r="H40" s="1521"/>
      <c r="I40" s="1521"/>
      <c r="J40" s="1521"/>
      <c r="K40" s="1521"/>
      <c r="L40" s="1521"/>
      <c r="M40" s="1521"/>
      <c r="N40" s="1522"/>
      <c r="O40" s="1246"/>
      <c r="P40" s="1244"/>
    </row>
    <row r="41" spans="1:16" s="1247" customFormat="1" ht="3.75" customHeight="1" x14ac:dyDescent="0.2">
      <c r="A41" s="1244"/>
      <c r="B41" s="1215"/>
      <c r="C41" s="1510" t="s">
        <v>161</v>
      </c>
      <c r="D41" s="1511"/>
      <c r="E41" s="1223"/>
      <c r="F41" s="1223"/>
      <c r="G41" s="1223"/>
      <c r="H41" s="1223"/>
      <c r="I41" s="1223"/>
      <c r="J41" s="1223"/>
      <c r="K41" s="1223"/>
      <c r="L41" s="1223"/>
      <c r="M41" s="1223"/>
      <c r="N41" s="1223"/>
      <c r="O41" s="1246"/>
      <c r="P41" s="1244"/>
    </row>
    <row r="42" spans="1:16" s="1247" customFormat="1" ht="12.75" customHeight="1" x14ac:dyDescent="0.2">
      <c r="A42" s="1244"/>
      <c r="B42" s="1215"/>
      <c r="C42" s="1511"/>
      <c r="D42" s="1511"/>
      <c r="E42" s="1205" t="s">
        <v>34</v>
      </c>
      <c r="F42" s="1206" t="s">
        <v>495</v>
      </c>
      <c r="G42" s="1205" t="s">
        <v>34</v>
      </c>
      <c r="H42" s="1206" t="s">
        <v>34</v>
      </c>
      <c r="I42" s="1207"/>
      <c r="J42" s="1206" t="s">
        <v>34</v>
      </c>
      <c r="K42" s="1208" t="s">
        <v>496</v>
      </c>
      <c r="L42" s="1209" t="s">
        <v>34</v>
      </c>
      <c r="M42" s="1209" t="s">
        <v>34</v>
      </c>
      <c r="N42" s="1210"/>
      <c r="O42" s="1246"/>
      <c r="P42" s="1244"/>
    </row>
    <row r="43" spans="1:16" s="1247" customFormat="1" ht="12.75" customHeight="1" x14ac:dyDescent="0.2">
      <c r="A43" s="1244"/>
      <c r="B43" s="1215"/>
      <c r="C43" s="1211"/>
      <c r="D43" s="1211"/>
      <c r="E43" s="1513" t="str">
        <f>+E7</f>
        <v>3.º trimestre</v>
      </c>
      <c r="F43" s="1513"/>
      <c r="G43" s="1513" t="str">
        <f>+G7</f>
        <v>4.º trimestre</v>
      </c>
      <c r="H43" s="1513"/>
      <c r="I43" s="1513" t="str">
        <f>+I7</f>
        <v>1.º trimestre</v>
      </c>
      <c r="J43" s="1513"/>
      <c r="K43" s="1513" t="str">
        <f>+K7</f>
        <v>2.º trimestre</v>
      </c>
      <c r="L43" s="1513"/>
      <c r="M43" s="1513" t="str">
        <f>+M7</f>
        <v>3.º trimestre</v>
      </c>
      <c r="N43" s="1513"/>
      <c r="O43" s="1246"/>
      <c r="P43" s="1244"/>
    </row>
    <row r="44" spans="1:16" s="1247" customFormat="1" ht="12.75" customHeight="1" x14ac:dyDescent="0.2">
      <c r="A44" s="1244"/>
      <c r="B44" s="1215"/>
      <c r="C44" s="1211"/>
      <c r="D44" s="1211"/>
      <c r="E44" s="796" t="s">
        <v>162</v>
      </c>
      <c r="F44" s="796" t="s">
        <v>107</v>
      </c>
      <c r="G44" s="796" t="s">
        <v>162</v>
      </c>
      <c r="H44" s="796" t="s">
        <v>107</v>
      </c>
      <c r="I44" s="797" t="s">
        <v>162</v>
      </c>
      <c r="J44" s="797" t="s">
        <v>107</v>
      </c>
      <c r="K44" s="797" t="s">
        <v>162</v>
      </c>
      <c r="L44" s="797" t="s">
        <v>107</v>
      </c>
      <c r="M44" s="797" t="s">
        <v>162</v>
      </c>
      <c r="N44" s="797" t="s">
        <v>107</v>
      </c>
      <c r="O44" s="1246"/>
      <c r="P44" s="1244"/>
    </row>
    <row r="45" spans="1:16" s="1247" customFormat="1" ht="15" customHeight="1" x14ac:dyDescent="0.2">
      <c r="A45" s="1244"/>
      <c r="B45" s="1307"/>
      <c r="C45" s="1505" t="s">
        <v>13</v>
      </c>
      <c r="D45" s="1505"/>
      <c r="E45" s="1300">
        <v>4575.3</v>
      </c>
      <c r="F45" s="1308">
        <f>+E45/E45*100</f>
        <v>100</v>
      </c>
      <c r="G45" s="1300">
        <v>4561.5</v>
      </c>
      <c r="H45" s="1308">
        <f>+G45/G45*100</f>
        <v>100</v>
      </c>
      <c r="I45" s="1300">
        <v>4513.3</v>
      </c>
      <c r="J45" s="1308">
        <f>+I45/I45*100</f>
        <v>100</v>
      </c>
      <c r="K45" s="1300">
        <v>4602.5</v>
      </c>
      <c r="L45" s="1308">
        <f>+K45/K45*100</f>
        <v>100</v>
      </c>
      <c r="M45" s="1253">
        <v>4661.5</v>
      </c>
      <c r="N45" s="1309">
        <f>+M45/M45*100</f>
        <v>100</v>
      </c>
      <c r="O45" s="1246"/>
      <c r="P45" s="1244"/>
    </row>
    <row r="46" spans="1:16" s="1247" customFormat="1" ht="12.75" customHeight="1" x14ac:dyDescent="0.2">
      <c r="A46" s="1244"/>
      <c r="B46" s="1215"/>
      <c r="C46" s="788"/>
      <c r="D46" s="1292" t="s">
        <v>72</v>
      </c>
      <c r="E46" s="1301">
        <v>2348.6999999999998</v>
      </c>
      <c r="F46" s="1310">
        <f>+E46/E45*100</f>
        <v>51.334338731886433</v>
      </c>
      <c r="G46" s="1301">
        <v>2352</v>
      </c>
      <c r="H46" s="1310">
        <f>+G46/G45*100</f>
        <v>51.561986188753693</v>
      </c>
      <c r="I46" s="1301">
        <v>2303.9</v>
      </c>
      <c r="J46" s="1310">
        <f>+I46/I45*100</f>
        <v>51.046905811712051</v>
      </c>
      <c r="K46" s="1301">
        <v>2364.3000000000002</v>
      </c>
      <c r="L46" s="1310">
        <f>+K46/K45*100</f>
        <v>51.36990765888104</v>
      </c>
      <c r="M46" s="1255">
        <v>2400.6</v>
      </c>
      <c r="N46" s="1311">
        <f>+M46/M45*100</f>
        <v>51.498444706639489</v>
      </c>
      <c r="O46" s="1246"/>
      <c r="P46" s="1244"/>
    </row>
    <row r="47" spans="1:16" s="1247" customFormat="1" ht="12.75" customHeight="1" x14ac:dyDescent="0.2">
      <c r="A47" s="1244"/>
      <c r="B47" s="1215"/>
      <c r="C47" s="788"/>
      <c r="D47" s="1292" t="s">
        <v>71</v>
      </c>
      <c r="E47" s="1301">
        <v>2226.6999999999998</v>
      </c>
      <c r="F47" s="1310">
        <f>+E47/E45*100</f>
        <v>48.667846917142036</v>
      </c>
      <c r="G47" s="1301">
        <v>2209.5</v>
      </c>
      <c r="H47" s="1310">
        <f>+G47/G45*100</f>
        <v>48.4380138112463</v>
      </c>
      <c r="I47" s="1301">
        <v>2209.4</v>
      </c>
      <c r="J47" s="1310">
        <f>+I47/I45*100</f>
        <v>48.953094188287949</v>
      </c>
      <c r="K47" s="1301">
        <v>2238.3000000000002</v>
      </c>
      <c r="L47" s="1310">
        <f>+K47/K45*100</f>
        <v>48.632265073329719</v>
      </c>
      <c r="M47" s="1255">
        <v>2260.9</v>
      </c>
      <c r="N47" s="1311">
        <f>+M47/M45*100</f>
        <v>48.501555293360511</v>
      </c>
      <c r="O47" s="1246"/>
      <c r="P47" s="1244"/>
    </row>
    <row r="48" spans="1:16" s="1247" customFormat="1" ht="14.25" customHeight="1" x14ac:dyDescent="0.2">
      <c r="A48" s="1244"/>
      <c r="B48" s="1215"/>
      <c r="C48" s="784" t="s">
        <v>158</v>
      </c>
      <c r="D48" s="790"/>
      <c r="E48" s="1302">
        <v>266.10000000000002</v>
      </c>
      <c r="F48" s="1312">
        <f>+E48/E$45*100</f>
        <v>5.8160120647826368</v>
      </c>
      <c r="G48" s="1302">
        <v>251.2</v>
      </c>
      <c r="H48" s="1312">
        <f>+G48/G$45*100</f>
        <v>5.5069604296832182</v>
      </c>
      <c r="I48" s="1302">
        <v>252.4</v>
      </c>
      <c r="J48" s="1312">
        <f>+I48/I$45*100</f>
        <v>5.592360357166597</v>
      </c>
      <c r="K48" s="1302">
        <v>259.39999999999998</v>
      </c>
      <c r="L48" s="1312">
        <f>+K48/K$45*100</f>
        <v>5.6360673546985334</v>
      </c>
      <c r="M48" s="1254">
        <v>272.89999999999998</v>
      </c>
      <c r="N48" s="1313">
        <f>+M48/M$45*100</f>
        <v>5.8543387321677569</v>
      </c>
      <c r="O48" s="1246"/>
      <c r="P48" s="1244"/>
    </row>
    <row r="49" spans="1:16" s="1247" customFormat="1" ht="12.75" customHeight="1" x14ac:dyDescent="0.2">
      <c r="A49" s="1244"/>
      <c r="B49" s="1215"/>
      <c r="C49" s="787"/>
      <c r="D49" s="1314" t="s">
        <v>72</v>
      </c>
      <c r="E49" s="1301">
        <v>141.5</v>
      </c>
      <c r="F49" s="1310">
        <f>+E49/E48*100</f>
        <v>53.175497933107849</v>
      </c>
      <c r="G49" s="1301">
        <v>135.5</v>
      </c>
      <c r="H49" s="1310">
        <f>+G49/G48*100</f>
        <v>53.941082802547768</v>
      </c>
      <c r="I49" s="1301">
        <v>132.6</v>
      </c>
      <c r="J49" s="1310">
        <f>+I49/I48*100</f>
        <v>52.535657686212353</v>
      </c>
      <c r="K49" s="1301">
        <v>142.30000000000001</v>
      </c>
      <c r="L49" s="1310">
        <f>+K49/K48*100</f>
        <v>54.857363145720903</v>
      </c>
      <c r="M49" s="1255">
        <v>150.4</v>
      </c>
      <c r="N49" s="1311">
        <f>+M49/M48*100</f>
        <v>55.111762550384761</v>
      </c>
      <c r="O49" s="1246"/>
      <c r="P49" s="1244"/>
    </row>
    <row r="50" spans="1:16" s="1247" customFormat="1" ht="12.75" customHeight="1" x14ac:dyDescent="0.2">
      <c r="A50" s="1244"/>
      <c r="B50" s="1215"/>
      <c r="C50" s="787"/>
      <c r="D50" s="1314" t="s">
        <v>71</v>
      </c>
      <c r="E50" s="1301">
        <v>124.6</v>
      </c>
      <c r="F50" s="1310">
        <f>+E50/E48*100</f>
        <v>46.824502066892137</v>
      </c>
      <c r="G50" s="1301">
        <v>115.7</v>
      </c>
      <c r="H50" s="1310">
        <f>+G50/G48*100</f>
        <v>46.058917197452232</v>
      </c>
      <c r="I50" s="1301">
        <v>119.8</v>
      </c>
      <c r="J50" s="1310">
        <f>+I50/I48*100</f>
        <v>47.46434231378764</v>
      </c>
      <c r="K50" s="1301">
        <v>117.1</v>
      </c>
      <c r="L50" s="1310">
        <f>+K50/K48*100</f>
        <v>45.142636854279104</v>
      </c>
      <c r="M50" s="1255">
        <v>122.4</v>
      </c>
      <c r="N50" s="1311">
        <f>+M50/M48*100</f>
        <v>44.851593990472708</v>
      </c>
      <c r="O50" s="1246"/>
      <c r="P50" s="1244"/>
    </row>
    <row r="51" spans="1:16" s="1247" customFormat="1" ht="14.25" customHeight="1" x14ac:dyDescent="0.2">
      <c r="A51" s="1244"/>
      <c r="B51" s="1215"/>
      <c r="C51" s="784" t="s">
        <v>517</v>
      </c>
      <c r="D51" s="790"/>
      <c r="E51" s="1302">
        <v>943.4</v>
      </c>
      <c r="F51" s="1312">
        <f>+E51/E$45*100</f>
        <v>20.619412934670951</v>
      </c>
      <c r="G51" s="1302">
        <v>932</v>
      </c>
      <c r="H51" s="1312">
        <f>+G51/G$45*100</f>
        <v>20.431875479557164</v>
      </c>
      <c r="I51" s="1302">
        <v>919.5</v>
      </c>
      <c r="J51" s="1312">
        <f>+I51/I$45*100</f>
        <v>20.373119446967848</v>
      </c>
      <c r="K51" s="1302">
        <v>923.1</v>
      </c>
      <c r="L51" s="1312">
        <f>+K51/K$45*100</f>
        <v>20.056491037479631</v>
      </c>
      <c r="M51" s="1254">
        <v>929.8</v>
      </c>
      <c r="N51" s="1313">
        <f>+M51/M$45*100</f>
        <v>19.946369194465298</v>
      </c>
      <c r="O51" s="1315"/>
      <c r="P51" s="1244"/>
    </row>
    <row r="52" spans="1:16" s="1247" customFormat="1" ht="12.75" customHeight="1" x14ac:dyDescent="0.2">
      <c r="A52" s="1244"/>
      <c r="B52" s="1215"/>
      <c r="C52" s="787"/>
      <c r="D52" s="1314" t="s">
        <v>72</v>
      </c>
      <c r="E52" s="1301">
        <v>467.1</v>
      </c>
      <c r="F52" s="1310">
        <f>+E52/E51*100</f>
        <v>49.512401950392203</v>
      </c>
      <c r="G52" s="1301">
        <v>461.2</v>
      </c>
      <c r="H52" s="1310">
        <f>+G52/G51*100</f>
        <v>49.484978540772531</v>
      </c>
      <c r="I52" s="1301">
        <v>457</v>
      </c>
      <c r="J52" s="1310">
        <f>+I52/I51*100</f>
        <v>49.700924415443176</v>
      </c>
      <c r="K52" s="1301">
        <v>462.6</v>
      </c>
      <c r="L52" s="1310">
        <f>+K52/K51*100</f>
        <v>50.113747156321097</v>
      </c>
      <c r="M52" s="1255">
        <v>463.8</v>
      </c>
      <c r="N52" s="1311">
        <f>+M52/M51*100</f>
        <v>49.8816949881695</v>
      </c>
      <c r="O52" s="1246"/>
      <c r="P52" s="1244"/>
    </row>
    <row r="53" spans="1:16" s="1247" customFormat="1" ht="12.75" customHeight="1" x14ac:dyDescent="0.2">
      <c r="A53" s="1244"/>
      <c r="B53" s="1215"/>
      <c r="C53" s="787"/>
      <c r="D53" s="1314" t="s">
        <v>71</v>
      </c>
      <c r="E53" s="1301">
        <v>476.3</v>
      </c>
      <c r="F53" s="1310">
        <f>+E53/E51*100</f>
        <v>50.487598049607804</v>
      </c>
      <c r="G53" s="1301">
        <v>470.8</v>
      </c>
      <c r="H53" s="1310">
        <f>+G53/G51*100</f>
        <v>50.515021459227469</v>
      </c>
      <c r="I53" s="1301">
        <v>462.6</v>
      </c>
      <c r="J53" s="1310">
        <f>+I53/I51*100</f>
        <v>50.309951060358891</v>
      </c>
      <c r="K53" s="1301">
        <v>460.5</v>
      </c>
      <c r="L53" s="1310">
        <f>+K53/K51*100</f>
        <v>49.886252843678911</v>
      </c>
      <c r="M53" s="1255">
        <v>466</v>
      </c>
      <c r="N53" s="1311">
        <f>+M53/M51*100</f>
        <v>50.1183050118305</v>
      </c>
      <c r="O53" s="1246"/>
      <c r="P53" s="1244"/>
    </row>
    <row r="54" spans="1:16" s="1247" customFormat="1" ht="14.25" customHeight="1" x14ac:dyDescent="0.2">
      <c r="A54" s="1244"/>
      <c r="B54" s="1215"/>
      <c r="C54" s="784" t="s">
        <v>518</v>
      </c>
      <c r="D54" s="790"/>
      <c r="E54" s="1302">
        <v>1297.5999999999999</v>
      </c>
      <c r="F54" s="1312">
        <f>+E54/E$45*100</f>
        <v>28.360981793543587</v>
      </c>
      <c r="G54" s="1302">
        <v>1305.5999999999999</v>
      </c>
      <c r="H54" s="1312">
        <f>+G54/G$45*100</f>
        <v>28.622163761920422</v>
      </c>
      <c r="I54" s="1302">
        <v>1296</v>
      </c>
      <c r="J54" s="1312">
        <f>+I54/I$45*100</f>
        <v>28.715130835530545</v>
      </c>
      <c r="K54" s="1302">
        <v>1310.2</v>
      </c>
      <c r="L54" s="1312">
        <f>+K54/K$45*100</f>
        <v>28.467137425312334</v>
      </c>
      <c r="M54" s="1254">
        <v>1315.7</v>
      </c>
      <c r="N54" s="1313">
        <f>+M54/M$45*100</f>
        <v>28.224820336801461</v>
      </c>
      <c r="O54" s="1246"/>
      <c r="P54" s="1244"/>
    </row>
    <row r="55" spans="1:16" s="1247" customFormat="1" ht="12.75" customHeight="1" x14ac:dyDescent="0.2">
      <c r="A55" s="1244"/>
      <c r="B55" s="1215"/>
      <c r="C55" s="787"/>
      <c r="D55" s="1314" t="s">
        <v>72</v>
      </c>
      <c r="E55" s="1301">
        <v>649.70000000000005</v>
      </c>
      <c r="F55" s="1310">
        <f>+E55/E54*100</f>
        <v>50.069358816276207</v>
      </c>
      <c r="G55" s="1301">
        <v>649.29999999999995</v>
      </c>
      <c r="H55" s="1310">
        <f>+G55/G54*100</f>
        <v>49.731924019607845</v>
      </c>
      <c r="I55" s="1301">
        <v>642.1</v>
      </c>
      <c r="J55" s="1310">
        <f>+I55/I54*100</f>
        <v>49.54475308641976</v>
      </c>
      <c r="K55" s="1301">
        <v>650.5</v>
      </c>
      <c r="L55" s="1310">
        <f>+K55/K54*100</f>
        <v>49.648908563578075</v>
      </c>
      <c r="M55" s="1255">
        <v>649.29999999999995</v>
      </c>
      <c r="N55" s="1311">
        <f>+M55/M54*100</f>
        <v>49.350155810595112</v>
      </c>
      <c r="O55" s="1246"/>
      <c r="P55" s="1244"/>
    </row>
    <row r="56" spans="1:16" s="1247" customFormat="1" ht="12.75" customHeight="1" x14ac:dyDescent="0.2">
      <c r="A56" s="1244"/>
      <c r="B56" s="1215"/>
      <c r="C56" s="787"/>
      <c r="D56" s="1314" t="s">
        <v>71</v>
      </c>
      <c r="E56" s="1301">
        <v>648</v>
      </c>
      <c r="F56" s="1310">
        <f>+E56/E54*100</f>
        <v>49.9383477188656</v>
      </c>
      <c r="G56" s="1301">
        <v>656.4</v>
      </c>
      <c r="H56" s="1310">
        <f>+G56/G54*100</f>
        <v>50.275735294117652</v>
      </c>
      <c r="I56" s="1301">
        <v>653.9</v>
      </c>
      <c r="J56" s="1310">
        <f>+I56/I54*100</f>
        <v>50.45524691358024</v>
      </c>
      <c r="K56" s="1301">
        <v>659.7</v>
      </c>
      <c r="L56" s="1310">
        <f>+K56/K54*100</f>
        <v>50.351091436421925</v>
      </c>
      <c r="M56" s="1255">
        <v>666.4</v>
      </c>
      <c r="N56" s="1311">
        <f>+M56/M54*100</f>
        <v>50.649844189404881</v>
      </c>
      <c r="O56" s="1246"/>
      <c r="P56" s="1244"/>
    </row>
    <row r="57" spans="1:16" s="1247" customFormat="1" ht="14.25" customHeight="1" x14ac:dyDescent="0.2">
      <c r="A57" s="1244"/>
      <c r="B57" s="1215"/>
      <c r="C57" s="784" t="s">
        <v>519</v>
      </c>
      <c r="D57" s="790"/>
      <c r="E57" s="1302">
        <v>1828.6</v>
      </c>
      <c r="F57" s="1312">
        <f>+E57/E$45*100</f>
        <v>39.966778134767118</v>
      </c>
      <c r="G57" s="1302">
        <v>1829.9</v>
      </c>
      <c r="H57" s="1312">
        <f>+G57/G$45*100</f>
        <v>40.1161898498301</v>
      </c>
      <c r="I57" s="1302">
        <v>1830.3</v>
      </c>
      <c r="J57" s="1312">
        <f>+I57/I$45*100</f>
        <v>40.553475284160143</v>
      </c>
      <c r="K57" s="1302">
        <v>1876.7</v>
      </c>
      <c r="L57" s="1312">
        <f>+K57/K$45*100</f>
        <v>40.77566539923955</v>
      </c>
      <c r="M57" s="1254">
        <v>1898.3</v>
      </c>
      <c r="N57" s="1313">
        <f>+M57/M$45*100</f>
        <v>40.722943258607742</v>
      </c>
      <c r="O57" s="1246"/>
      <c r="P57" s="1244"/>
    </row>
    <row r="58" spans="1:16" s="1247" customFormat="1" ht="12.75" customHeight="1" x14ac:dyDescent="0.2">
      <c r="A58" s="1244"/>
      <c r="B58" s="1215"/>
      <c r="C58" s="787"/>
      <c r="D58" s="1314" t="s">
        <v>72</v>
      </c>
      <c r="E58" s="1301">
        <v>939.1</v>
      </c>
      <c r="F58" s="1310">
        <f>+E58/E57*100</f>
        <v>51.356228808924861</v>
      </c>
      <c r="G58" s="1301">
        <v>945.8</v>
      </c>
      <c r="H58" s="1310">
        <f>+G58/G57*100</f>
        <v>51.685884474561448</v>
      </c>
      <c r="I58" s="1301">
        <v>933.6</v>
      </c>
      <c r="J58" s="1310">
        <f>+I58/I57*100</f>
        <v>51.008031470250778</v>
      </c>
      <c r="K58" s="1301">
        <v>959.1</v>
      </c>
      <c r="L58" s="1310">
        <f>+K58/K57*100</f>
        <v>51.105664197793999</v>
      </c>
      <c r="M58" s="1255">
        <v>977.9</v>
      </c>
      <c r="N58" s="1311">
        <f>+M58/M57*100</f>
        <v>51.514512985302638</v>
      </c>
      <c r="O58" s="1246"/>
      <c r="P58" s="1244"/>
    </row>
    <row r="59" spans="1:16" s="1247" customFormat="1" ht="12.75" customHeight="1" x14ac:dyDescent="0.2">
      <c r="A59" s="1244"/>
      <c r="B59" s="1215"/>
      <c r="C59" s="787"/>
      <c r="D59" s="1314" t="s">
        <v>71</v>
      </c>
      <c r="E59" s="1301">
        <v>889.6</v>
      </c>
      <c r="F59" s="1310">
        <f>+E59/E57*100</f>
        <v>48.649239855627258</v>
      </c>
      <c r="G59" s="1301">
        <v>884.2</v>
      </c>
      <c r="H59" s="1310">
        <f>+G59/G57*100</f>
        <v>48.319580304934696</v>
      </c>
      <c r="I59" s="1301">
        <v>896.7</v>
      </c>
      <c r="J59" s="1310">
        <f>+I59/I57*100</f>
        <v>48.991968529749222</v>
      </c>
      <c r="K59" s="1301">
        <v>917.7</v>
      </c>
      <c r="L59" s="1310">
        <f>+K59/K57*100</f>
        <v>48.899664304364045</v>
      </c>
      <c r="M59" s="1255">
        <v>920.4</v>
      </c>
      <c r="N59" s="1311">
        <f>+M59/M57*100</f>
        <v>48.485487014697362</v>
      </c>
      <c r="O59" s="1246"/>
      <c r="P59" s="1244"/>
    </row>
    <row r="60" spans="1:16" s="1247" customFormat="1" ht="14.25" customHeight="1" x14ac:dyDescent="0.2">
      <c r="A60" s="1244"/>
      <c r="B60" s="1215"/>
      <c r="C60" s="784" t="s">
        <v>521</v>
      </c>
      <c r="D60" s="790"/>
      <c r="E60" s="1302">
        <v>239.5</v>
      </c>
      <c r="F60" s="1312">
        <f>+E60/E$45*100</f>
        <v>5.2346294232072212</v>
      </c>
      <c r="G60" s="1302">
        <v>242.8</v>
      </c>
      <c r="H60" s="1312">
        <f>+G60/G$45*100</f>
        <v>5.3228104790090986</v>
      </c>
      <c r="I60" s="1302">
        <v>215</v>
      </c>
      <c r="J60" s="1312">
        <f>+I60/I$45*100</f>
        <v>4.7636984024992799</v>
      </c>
      <c r="K60" s="1302">
        <v>233.1</v>
      </c>
      <c r="L60" s="1312">
        <f>+K60/K$45*100</f>
        <v>5.0646387832699622</v>
      </c>
      <c r="M60" s="1254">
        <v>244.8</v>
      </c>
      <c r="N60" s="1313">
        <f>+M60/M$45*100</f>
        <v>5.2515284779577387</v>
      </c>
      <c r="O60" s="1246"/>
      <c r="P60" s="1244"/>
    </row>
    <row r="61" spans="1:16" s="1247" customFormat="1" ht="12.75" customHeight="1" x14ac:dyDescent="0.2">
      <c r="A61" s="1244"/>
      <c r="B61" s="1215"/>
      <c r="C61" s="787"/>
      <c r="D61" s="1314" t="s">
        <v>72</v>
      </c>
      <c r="E61" s="1301">
        <v>151.30000000000001</v>
      </c>
      <c r="F61" s="1310">
        <f>+E61/E60*100</f>
        <v>63.17327766179541</v>
      </c>
      <c r="G61" s="1301">
        <v>160.30000000000001</v>
      </c>
      <c r="H61" s="1310">
        <f>+G61/G60*100</f>
        <v>66.021416803953869</v>
      </c>
      <c r="I61" s="1301">
        <v>138.6</v>
      </c>
      <c r="J61" s="1310">
        <f>+I61/I60*100</f>
        <v>64.465116279069761</v>
      </c>
      <c r="K61" s="1301">
        <v>149.80000000000001</v>
      </c>
      <c r="L61" s="1310">
        <f>+K61/K60*100</f>
        <v>64.26426426426427</v>
      </c>
      <c r="M61" s="1255">
        <v>159.19999999999999</v>
      </c>
      <c r="N61" s="1311">
        <f>+M61/M60*100</f>
        <v>65.032679738562081</v>
      </c>
      <c r="O61" s="1246"/>
      <c r="P61" s="1244"/>
    </row>
    <row r="62" spans="1:16" s="1247" customFormat="1" ht="12.75" customHeight="1" x14ac:dyDescent="0.2">
      <c r="A62" s="1244"/>
      <c r="B62" s="1215"/>
      <c r="C62" s="787"/>
      <c r="D62" s="1314" t="s">
        <v>71</v>
      </c>
      <c r="E62" s="1301">
        <v>88.2</v>
      </c>
      <c r="F62" s="1310">
        <f>+E62/E60*100</f>
        <v>36.82672233820459</v>
      </c>
      <c r="G62" s="1301">
        <v>82.5</v>
      </c>
      <c r="H62" s="1310">
        <f>+G62/G60*100</f>
        <v>33.978583196046124</v>
      </c>
      <c r="I62" s="1301">
        <v>76.400000000000006</v>
      </c>
      <c r="J62" s="1310">
        <f>+I62/I60*100</f>
        <v>35.534883720930232</v>
      </c>
      <c r="K62" s="1301">
        <v>83.3</v>
      </c>
      <c r="L62" s="1310">
        <f>+K62/K60*100</f>
        <v>35.735735735735737</v>
      </c>
      <c r="M62" s="1255">
        <v>85.6</v>
      </c>
      <c r="N62" s="1311">
        <f>+M62/M60*100</f>
        <v>34.967320261437905</v>
      </c>
      <c r="O62" s="1246"/>
      <c r="P62" s="1244"/>
    </row>
    <row r="63" spans="1:16" s="865" customFormat="1" ht="13.5" customHeight="1" x14ac:dyDescent="0.2">
      <c r="A63" s="896"/>
      <c r="B63" s="896"/>
      <c r="C63" s="897" t="s">
        <v>426</v>
      </c>
      <c r="D63" s="898"/>
      <c r="E63" s="899"/>
      <c r="F63" s="1228"/>
      <c r="G63" s="899"/>
      <c r="H63" s="1228"/>
      <c r="I63" s="899"/>
      <c r="J63" s="1228"/>
      <c r="K63" s="899"/>
      <c r="L63" s="1228"/>
      <c r="M63" s="899"/>
      <c r="N63" s="1228"/>
      <c r="O63" s="1246"/>
      <c r="P63" s="891"/>
    </row>
    <row r="64" spans="1:16" ht="13.5" customHeight="1" x14ac:dyDescent="0.2">
      <c r="A64" s="1194"/>
      <c r="B64" s="1190"/>
      <c r="C64" s="1229" t="s">
        <v>408</v>
      </c>
      <c r="D64" s="1198"/>
      <c r="E64" s="1230" t="s">
        <v>88</v>
      </c>
      <c r="F64" s="989"/>
      <c r="G64" s="1231"/>
      <c r="H64" s="1231"/>
      <c r="I64" s="1250"/>
      <c r="J64" s="1256"/>
      <c r="K64" s="1257"/>
      <c r="L64" s="1250"/>
      <c r="M64" s="1258"/>
      <c r="N64" s="1258"/>
      <c r="O64" s="1246"/>
      <c r="P64" s="1194"/>
    </row>
    <row r="65" spans="1:16" s="1227" customFormat="1" ht="13.5" customHeight="1" x14ac:dyDescent="0.2">
      <c r="A65" s="1224"/>
      <c r="B65" s="1259"/>
      <c r="C65" s="1259"/>
      <c r="D65" s="1259"/>
      <c r="E65" s="1190"/>
      <c r="F65" s="1190"/>
      <c r="G65" s="1190"/>
      <c r="H65" s="1190"/>
      <c r="I65" s="1190"/>
      <c r="J65" s="1190"/>
      <c r="K65" s="1523">
        <v>42675</v>
      </c>
      <c r="L65" s="1523"/>
      <c r="M65" s="1523"/>
      <c r="N65" s="1523"/>
      <c r="O65" s="1260">
        <v>7</v>
      </c>
      <c r="P65" s="1194"/>
    </row>
  </sheetData>
  <mergeCells count="181">
    <mergeCell ref="C8:D8"/>
    <mergeCell ref="E8:F8"/>
    <mergeCell ref="G8:H8"/>
    <mergeCell ref="I8:J8"/>
    <mergeCell ref="K8:L8"/>
    <mergeCell ref="M8:N8"/>
    <mergeCell ref="C1:D1"/>
    <mergeCell ref="M3:N3"/>
    <mergeCell ref="C4:N4"/>
    <mergeCell ref="C5:D6"/>
    <mergeCell ref="E7:F7"/>
    <mergeCell ref="G7:H7"/>
    <mergeCell ref="I7:J7"/>
    <mergeCell ref="K7:L7"/>
    <mergeCell ref="M7:N7"/>
    <mergeCell ref="E9:F9"/>
    <mergeCell ref="G9:H9"/>
    <mergeCell ref="I9:J9"/>
    <mergeCell ref="K9:L9"/>
    <mergeCell ref="M9:N9"/>
    <mergeCell ref="E10:F10"/>
    <mergeCell ref="G10:H10"/>
    <mergeCell ref="I10:J10"/>
    <mergeCell ref="K10:L10"/>
    <mergeCell ref="M10:N10"/>
    <mergeCell ref="E11:F11"/>
    <mergeCell ref="G11:H11"/>
    <mergeCell ref="I11:J11"/>
    <mergeCell ref="K11:L11"/>
    <mergeCell ref="M11:N11"/>
    <mergeCell ref="E12:F12"/>
    <mergeCell ref="G12:H12"/>
    <mergeCell ref="I12:J12"/>
    <mergeCell ref="K12:L12"/>
    <mergeCell ref="M12:N12"/>
    <mergeCell ref="E13:F13"/>
    <mergeCell ref="G13:H13"/>
    <mergeCell ref="I13:J13"/>
    <mergeCell ref="K13:L13"/>
    <mergeCell ref="M13:N13"/>
    <mergeCell ref="E14:F14"/>
    <mergeCell ref="G14:H14"/>
    <mergeCell ref="I14:J14"/>
    <mergeCell ref="K14:L14"/>
    <mergeCell ref="M14:N14"/>
    <mergeCell ref="E15:F15"/>
    <mergeCell ref="G15:H15"/>
    <mergeCell ref="I15:J15"/>
    <mergeCell ref="K15:L15"/>
    <mergeCell ref="M15:N15"/>
    <mergeCell ref="E16:F16"/>
    <mergeCell ref="G16:H16"/>
    <mergeCell ref="I16:J16"/>
    <mergeCell ref="K16:L16"/>
    <mergeCell ref="M16:N16"/>
    <mergeCell ref="E17:F17"/>
    <mergeCell ref="G17:H17"/>
    <mergeCell ref="I17:J17"/>
    <mergeCell ref="K17:L17"/>
    <mergeCell ref="M17:N17"/>
    <mergeCell ref="E18:F18"/>
    <mergeCell ref="G18:H18"/>
    <mergeCell ref="I18:J18"/>
    <mergeCell ref="K18:L18"/>
    <mergeCell ref="M18:N18"/>
    <mergeCell ref="E19:F19"/>
    <mergeCell ref="G19:H19"/>
    <mergeCell ref="I19:J19"/>
    <mergeCell ref="K19:L19"/>
    <mergeCell ref="M19:N19"/>
    <mergeCell ref="E20:F20"/>
    <mergeCell ref="G20:H20"/>
    <mergeCell ref="I20:J20"/>
    <mergeCell ref="K20:L20"/>
    <mergeCell ref="M20:N20"/>
    <mergeCell ref="M23:N23"/>
    <mergeCell ref="E24:F24"/>
    <mergeCell ref="G24:H24"/>
    <mergeCell ref="I24:J24"/>
    <mergeCell ref="K24:L24"/>
    <mergeCell ref="M24:N24"/>
    <mergeCell ref="E21:F21"/>
    <mergeCell ref="G21:H21"/>
    <mergeCell ref="I21:J21"/>
    <mergeCell ref="K21:L21"/>
    <mergeCell ref="M21:N21"/>
    <mergeCell ref="E22:F22"/>
    <mergeCell ref="G22:H22"/>
    <mergeCell ref="I22:J22"/>
    <mergeCell ref="K22:L22"/>
    <mergeCell ref="M22:N22"/>
    <mergeCell ref="B26:D26"/>
    <mergeCell ref="E26:F26"/>
    <mergeCell ref="G26:H26"/>
    <mergeCell ref="I26:J26"/>
    <mergeCell ref="K26:L26"/>
    <mergeCell ref="E23:F23"/>
    <mergeCell ref="G23:H23"/>
    <mergeCell ref="I23:J23"/>
    <mergeCell ref="K23:L23"/>
    <mergeCell ref="M26:N26"/>
    <mergeCell ref="E27:F27"/>
    <mergeCell ref="G27:H27"/>
    <mergeCell ref="I27:J27"/>
    <mergeCell ref="K27:L27"/>
    <mergeCell ref="M27:N27"/>
    <mergeCell ref="E25:F25"/>
    <mergeCell ref="G25:H25"/>
    <mergeCell ref="I25:J25"/>
    <mergeCell ref="K25:L25"/>
    <mergeCell ref="M25:N25"/>
    <mergeCell ref="E28:F28"/>
    <mergeCell ref="G28:H28"/>
    <mergeCell ref="I28:J28"/>
    <mergeCell ref="K28:L28"/>
    <mergeCell ref="M28:N28"/>
    <mergeCell ref="B29:D29"/>
    <mergeCell ref="E29:F29"/>
    <mergeCell ref="G29:H29"/>
    <mergeCell ref="I29:J29"/>
    <mergeCell ref="K29:L29"/>
    <mergeCell ref="B32:D32"/>
    <mergeCell ref="E32:F32"/>
    <mergeCell ref="G32:H32"/>
    <mergeCell ref="I32:J32"/>
    <mergeCell ref="K32:L32"/>
    <mergeCell ref="M29:N29"/>
    <mergeCell ref="E30:F30"/>
    <mergeCell ref="G30:H30"/>
    <mergeCell ref="I30:J30"/>
    <mergeCell ref="K30:L30"/>
    <mergeCell ref="M30:N30"/>
    <mergeCell ref="M32:N32"/>
    <mergeCell ref="E33:F33"/>
    <mergeCell ref="G33:H33"/>
    <mergeCell ref="I33:J33"/>
    <mergeCell ref="K33:L33"/>
    <mergeCell ref="M33:N33"/>
    <mergeCell ref="E31:F31"/>
    <mergeCell ref="G31:H31"/>
    <mergeCell ref="I31:J31"/>
    <mergeCell ref="K31:L31"/>
    <mergeCell ref="M31:N31"/>
    <mergeCell ref="M35:N35"/>
    <mergeCell ref="C36:D36"/>
    <mergeCell ref="E36:F36"/>
    <mergeCell ref="G36:H36"/>
    <mergeCell ref="I36:J36"/>
    <mergeCell ref="K36:L36"/>
    <mergeCell ref="M36:N36"/>
    <mergeCell ref="E34:F34"/>
    <mergeCell ref="G34:H34"/>
    <mergeCell ref="I34:J34"/>
    <mergeCell ref="K34:L34"/>
    <mergeCell ref="M34:N34"/>
    <mergeCell ref="C35:D35"/>
    <mergeCell ref="E35:F35"/>
    <mergeCell ref="G35:H35"/>
    <mergeCell ref="I35:J35"/>
    <mergeCell ref="K35:L35"/>
    <mergeCell ref="C38:D38"/>
    <mergeCell ref="E38:F38"/>
    <mergeCell ref="G38:H38"/>
    <mergeCell ref="I38:J38"/>
    <mergeCell ref="K38:L38"/>
    <mergeCell ref="M38:N38"/>
    <mergeCell ref="C37:D37"/>
    <mergeCell ref="E37:F37"/>
    <mergeCell ref="G37:H37"/>
    <mergeCell ref="I37:J37"/>
    <mergeCell ref="K37:L37"/>
    <mergeCell ref="M37:N37"/>
    <mergeCell ref="C45:D45"/>
    <mergeCell ref="K65:N65"/>
    <mergeCell ref="C40:N40"/>
    <mergeCell ref="C41:D42"/>
    <mergeCell ref="E43:F43"/>
    <mergeCell ref="G43:H43"/>
    <mergeCell ref="I43:J43"/>
    <mergeCell ref="K43:L43"/>
    <mergeCell ref="M43:N43"/>
  </mergeCells>
  <conditionalFormatting sqref="E7:N7 E43:N43">
    <cfRule type="cellIs" dxfId="19" priority="1" operator="equal">
      <formula>"1.º trimestre"</formula>
    </cfRule>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S59"/>
  <sheetViews>
    <sheetView showRuler="0" zoomScaleNormal="100" workbookViewId="0"/>
  </sheetViews>
  <sheetFormatPr defaultRowHeight="12.75" x14ac:dyDescent="0.2"/>
  <cols>
    <col min="1" max="1" width="1" style="1195" customWidth="1"/>
    <col min="2" max="2" width="2.5703125" style="1195" customWidth="1"/>
    <col min="3" max="3" width="1" style="1195" customWidth="1"/>
    <col min="4" max="4" width="32.42578125" style="1195" customWidth="1"/>
    <col min="5" max="5" width="7.42578125" style="1195" customWidth="1"/>
    <col min="6" max="6" width="5.140625" style="1195" customWidth="1"/>
    <col min="7" max="7" width="7.42578125" style="1195" customWidth="1"/>
    <col min="8" max="8" width="5.140625" style="1195" customWidth="1"/>
    <col min="9" max="9" width="7.42578125" style="1195" customWidth="1"/>
    <col min="10" max="10" width="5.140625" style="1195" customWidth="1"/>
    <col min="11" max="11" width="7.42578125" style="1195" customWidth="1"/>
    <col min="12" max="12" width="5.140625" style="1195" customWidth="1"/>
    <col min="13" max="13" width="7.42578125" style="1195" customWidth="1"/>
    <col min="14" max="14" width="5.140625" style="1195" customWidth="1"/>
    <col min="15" max="15" width="2.5703125" style="1195" customWidth="1"/>
    <col min="16" max="16" width="1" style="1195" customWidth="1"/>
    <col min="17" max="16384" width="9.140625" style="1195"/>
  </cols>
  <sheetData>
    <row r="1" spans="1:19" ht="13.5" customHeight="1" x14ac:dyDescent="0.2">
      <c r="A1" s="1194"/>
      <c r="B1" s="1316"/>
      <c r="C1" s="1316"/>
      <c r="D1" s="1316"/>
      <c r="E1" s="1191"/>
      <c r="F1" s="1191"/>
      <c r="G1" s="1191"/>
      <c r="H1" s="1191"/>
      <c r="I1" s="1554" t="s">
        <v>323</v>
      </c>
      <c r="J1" s="1554"/>
      <c r="K1" s="1554"/>
      <c r="L1" s="1554"/>
      <c r="M1" s="1554"/>
      <c r="N1" s="1554"/>
      <c r="O1" s="1193"/>
      <c r="P1" s="1194"/>
    </row>
    <row r="2" spans="1:19" ht="6" customHeight="1" x14ac:dyDescent="0.2">
      <c r="A2" s="1194"/>
      <c r="B2" s="1262"/>
      <c r="C2" s="1265"/>
      <c r="D2" s="1265"/>
      <c r="E2" s="1266"/>
      <c r="F2" s="1266"/>
      <c r="G2" s="1266"/>
      <c r="H2" s="1266"/>
      <c r="I2" s="1190"/>
      <c r="J2" s="1190"/>
      <c r="K2" s="1190"/>
      <c r="L2" s="1190"/>
      <c r="M2" s="1190"/>
      <c r="N2" s="1291"/>
      <c r="O2" s="1190"/>
      <c r="P2" s="1194"/>
    </row>
    <row r="3" spans="1:19" ht="10.5" customHeight="1" thickBot="1" x14ac:dyDescent="0.25">
      <c r="A3" s="1194"/>
      <c r="B3" s="1263"/>
      <c r="C3" s="1264"/>
      <c r="D3" s="1265"/>
      <c r="E3" s="1266"/>
      <c r="F3" s="1266"/>
      <c r="G3" s="1266"/>
      <c r="H3" s="1266"/>
      <c r="I3" s="1190"/>
      <c r="J3" s="1190"/>
      <c r="K3" s="1190"/>
      <c r="L3" s="1190"/>
      <c r="M3" s="1515" t="s">
        <v>73</v>
      </c>
      <c r="N3" s="1515"/>
      <c r="O3" s="1190"/>
      <c r="P3" s="1194"/>
    </row>
    <row r="4" spans="1:19" s="1202" customFormat="1" ht="13.5" customHeight="1" thickBot="1" x14ac:dyDescent="0.25">
      <c r="A4" s="1200"/>
      <c r="B4" s="1201"/>
      <c r="C4" s="1544" t="s">
        <v>181</v>
      </c>
      <c r="D4" s="1545"/>
      <c r="E4" s="1545"/>
      <c r="F4" s="1545"/>
      <c r="G4" s="1545"/>
      <c r="H4" s="1545"/>
      <c r="I4" s="1545"/>
      <c r="J4" s="1545"/>
      <c r="K4" s="1545"/>
      <c r="L4" s="1545"/>
      <c r="M4" s="1545"/>
      <c r="N4" s="1546"/>
      <c r="O4" s="1190"/>
      <c r="P4" s="1200"/>
    </row>
    <row r="5" spans="1:19" ht="3" customHeight="1" x14ac:dyDescent="0.2">
      <c r="A5" s="1194"/>
      <c r="B5" s="1197"/>
      <c r="C5" s="1510" t="s">
        <v>157</v>
      </c>
      <c r="D5" s="1511"/>
      <c r="E5" s="1267"/>
      <c r="F5" s="1267"/>
      <c r="G5" s="1267"/>
      <c r="H5" s="1267"/>
      <c r="I5" s="1267"/>
      <c r="J5" s="1267"/>
      <c r="K5" s="1261"/>
      <c r="L5" s="1268"/>
      <c r="M5" s="1268"/>
      <c r="N5" s="1268"/>
      <c r="O5" s="1190"/>
      <c r="P5" s="1200"/>
    </row>
    <row r="6" spans="1:19" ht="12.75" customHeight="1" x14ac:dyDescent="0.2">
      <c r="A6" s="1194"/>
      <c r="B6" s="1197"/>
      <c r="C6" s="1512"/>
      <c r="D6" s="1512"/>
      <c r="E6" s="1205" t="s">
        <v>34</v>
      </c>
      <c r="F6" s="1206" t="s">
        <v>495</v>
      </c>
      <c r="G6" s="1205" t="s">
        <v>34</v>
      </c>
      <c r="H6" s="1206" t="s">
        <v>34</v>
      </c>
      <c r="I6" s="1207"/>
      <c r="J6" s="1206" t="s">
        <v>34</v>
      </c>
      <c r="K6" s="1208" t="s">
        <v>496</v>
      </c>
      <c r="L6" s="1209" t="s">
        <v>34</v>
      </c>
      <c r="M6" s="1209" t="s">
        <v>34</v>
      </c>
      <c r="N6" s="1210"/>
      <c r="O6" s="1190"/>
      <c r="P6" s="1200"/>
    </row>
    <row r="7" spans="1:19" x14ac:dyDescent="0.2">
      <c r="A7" s="1194"/>
      <c r="B7" s="1197"/>
      <c r="C7" s="1239"/>
      <c r="D7" s="1239"/>
      <c r="E7" s="1513" t="str">
        <f>+'6populacao1'!E7</f>
        <v>3.º trimestre</v>
      </c>
      <c r="F7" s="1513"/>
      <c r="G7" s="1513" t="str">
        <f>+'6populacao1'!G7</f>
        <v>4.º trimestre</v>
      </c>
      <c r="H7" s="1513"/>
      <c r="I7" s="1513" t="str">
        <f>+'6populacao1'!I7</f>
        <v>1.º trimestre</v>
      </c>
      <c r="J7" s="1513"/>
      <c r="K7" s="1513" t="str">
        <f>+'6populacao1'!K7</f>
        <v>2.º trimestre</v>
      </c>
      <c r="L7" s="1513"/>
      <c r="M7" s="1513" t="str">
        <f>+'6populacao1'!M7</f>
        <v>3.º trimestre</v>
      </c>
      <c r="N7" s="1513"/>
      <c r="O7" s="1190"/>
      <c r="P7" s="1200"/>
    </row>
    <row r="8" spans="1:19" s="1214" customFormat="1" ht="18.75" customHeight="1" x14ac:dyDescent="0.2">
      <c r="A8" s="1212"/>
      <c r="B8" s="1197"/>
      <c r="C8" s="1505" t="s">
        <v>182</v>
      </c>
      <c r="D8" s="1505"/>
      <c r="E8" s="1550">
        <v>618.79999999999995</v>
      </c>
      <c r="F8" s="1550"/>
      <c r="G8" s="1550">
        <v>633.9</v>
      </c>
      <c r="H8" s="1550"/>
      <c r="I8" s="1550">
        <v>640.20000000000005</v>
      </c>
      <c r="J8" s="1550"/>
      <c r="K8" s="1550">
        <v>559.29999999999995</v>
      </c>
      <c r="L8" s="1550"/>
      <c r="M8" s="1551">
        <v>549.5</v>
      </c>
      <c r="N8" s="1551"/>
      <c r="O8" s="1190"/>
      <c r="P8" s="1200"/>
    </row>
    <row r="9" spans="1:19" ht="13.5" customHeight="1" x14ac:dyDescent="0.2">
      <c r="A9" s="1194"/>
      <c r="B9" s="1197"/>
      <c r="C9" s="784" t="s">
        <v>72</v>
      </c>
      <c r="D9" s="1244"/>
      <c r="E9" s="1552">
        <v>305.3</v>
      </c>
      <c r="F9" s="1552"/>
      <c r="G9" s="1552">
        <v>321.10000000000002</v>
      </c>
      <c r="H9" s="1552"/>
      <c r="I9" s="1552">
        <v>326.10000000000002</v>
      </c>
      <c r="J9" s="1552"/>
      <c r="K9" s="1552">
        <v>285</v>
      </c>
      <c r="L9" s="1552"/>
      <c r="M9" s="1553">
        <v>277.10000000000002</v>
      </c>
      <c r="N9" s="1553"/>
      <c r="O9" s="1190"/>
      <c r="P9" s="1200"/>
    </row>
    <row r="10" spans="1:19" ht="13.5" customHeight="1" x14ac:dyDescent="0.2">
      <c r="A10" s="1194"/>
      <c r="B10" s="1197"/>
      <c r="C10" s="784" t="s">
        <v>71</v>
      </c>
      <c r="D10" s="1244"/>
      <c r="E10" s="1552">
        <v>313.5</v>
      </c>
      <c r="F10" s="1552"/>
      <c r="G10" s="1552">
        <v>312.8</v>
      </c>
      <c r="H10" s="1552"/>
      <c r="I10" s="1552">
        <v>314.10000000000002</v>
      </c>
      <c r="J10" s="1552"/>
      <c r="K10" s="1552">
        <v>274.3</v>
      </c>
      <c r="L10" s="1552"/>
      <c r="M10" s="1553">
        <v>272.39999999999998</v>
      </c>
      <c r="N10" s="1553"/>
      <c r="O10" s="1190"/>
      <c r="P10" s="1200"/>
    </row>
    <row r="11" spans="1:19" ht="19.5" customHeight="1" x14ac:dyDescent="0.2">
      <c r="A11" s="1194"/>
      <c r="B11" s="1197"/>
      <c r="C11" s="784" t="s">
        <v>158</v>
      </c>
      <c r="D11" s="1244"/>
      <c r="E11" s="1552">
        <v>118.3</v>
      </c>
      <c r="F11" s="1552"/>
      <c r="G11" s="1552">
        <v>122.3</v>
      </c>
      <c r="H11" s="1552"/>
      <c r="I11" s="1552">
        <v>113.5</v>
      </c>
      <c r="J11" s="1552"/>
      <c r="K11" s="1552">
        <v>95.4</v>
      </c>
      <c r="L11" s="1552"/>
      <c r="M11" s="1553">
        <v>96.5</v>
      </c>
      <c r="N11" s="1553"/>
      <c r="O11" s="1190"/>
      <c r="P11" s="1200"/>
      <c r="R11" s="1408"/>
      <c r="S11" s="1408"/>
    </row>
    <row r="12" spans="1:19" ht="13.5" customHeight="1" x14ac:dyDescent="0.2">
      <c r="A12" s="1194"/>
      <c r="B12" s="1197"/>
      <c r="C12" s="784" t="s">
        <v>159</v>
      </c>
      <c r="D12" s="1244"/>
      <c r="E12" s="1552">
        <v>270</v>
      </c>
      <c r="F12" s="1552"/>
      <c r="G12" s="1552">
        <v>277.10000000000002</v>
      </c>
      <c r="H12" s="1552"/>
      <c r="I12" s="1552">
        <v>293</v>
      </c>
      <c r="J12" s="1552"/>
      <c r="K12" s="1552">
        <v>242.5</v>
      </c>
      <c r="L12" s="1552"/>
      <c r="M12" s="1553">
        <v>240.6</v>
      </c>
      <c r="N12" s="1553"/>
      <c r="O12" s="1190"/>
      <c r="P12" s="1194"/>
    </row>
    <row r="13" spans="1:19" ht="13.5" customHeight="1" x14ac:dyDescent="0.2">
      <c r="A13" s="1194"/>
      <c r="B13" s="1197"/>
      <c r="C13" s="784" t="s">
        <v>160</v>
      </c>
      <c r="D13" s="1244"/>
      <c r="E13" s="1552">
        <v>230.5</v>
      </c>
      <c r="F13" s="1552"/>
      <c r="G13" s="1552">
        <v>234.5</v>
      </c>
      <c r="H13" s="1552"/>
      <c r="I13" s="1552">
        <v>233.6</v>
      </c>
      <c r="J13" s="1552"/>
      <c r="K13" s="1552">
        <v>221.4</v>
      </c>
      <c r="L13" s="1552"/>
      <c r="M13" s="1553">
        <v>212.4</v>
      </c>
      <c r="N13" s="1553"/>
      <c r="O13" s="1190"/>
      <c r="P13" s="1194"/>
    </row>
    <row r="14" spans="1:19" ht="19.5" customHeight="1" x14ac:dyDescent="0.2">
      <c r="A14" s="1194"/>
      <c r="B14" s="1197"/>
      <c r="C14" s="784" t="s">
        <v>183</v>
      </c>
      <c r="D14" s="1244"/>
      <c r="E14" s="1552">
        <v>82.1</v>
      </c>
      <c r="F14" s="1552"/>
      <c r="G14" s="1552">
        <v>91.1</v>
      </c>
      <c r="H14" s="1552"/>
      <c r="I14" s="1552">
        <v>74.099999999999994</v>
      </c>
      <c r="J14" s="1552"/>
      <c r="K14" s="1552">
        <v>65</v>
      </c>
      <c r="L14" s="1552"/>
      <c r="M14" s="1553">
        <v>61.6</v>
      </c>
      <c r="N14" s="1553"/>
      <c r="O14" s="1216"/>
      <c r="P14" s="1194"/>
    </row>
    <row r="15" spans="1:19" ht="13.5" customHeight="1" x14ac:dyDescent="0.2">
      <c r="A15" s="1194"/>
      <c r="B15" s="1197"/>
      <c r="C15" s="784" t="s">
        <v>184</v>
      </c>
      <c r="D15" s="1244"/>
      <c r="E15" s="1552">
        <v>536.70000000000005</v>
      </c>
      <c r="F15" s="1552"/>
      <c r="G15" s="1552">
        <v>542.79999999999995</v>
      </c>
      <c r="H15" s="1552"/>
      <c r="I15" s="1552">
        <v>566.1</v>
      </c>
      <c r="J15" s="1552"/>
      <c r="K15" s="1552">
        <v>494.4</v>
      </c>
      <c r="L15" s="1552"/>
      <c r="M15" s="1553">
        <v>488</v>
      </c>
      <c r="N15" s="1553"/>
      <c r="O15" s="1216"/>
      <c r="P15" s="1194"/>
      <c r="R15" s="1408"/>
    </row>
    <row r="16" spans="1:19" ht="19.5" customHeight="1" x14ac:dyDescent="0.2">
      <c r="A16" s="1194"/>
      <c r="B16" s="1197"/>
      <c r="C16" s="784" t="s">
        <v>185</v>
      </c>
      <c r="D16" s="1244"/>
      <c r="E16" s="1552">
        <v>228.1</v>
      </c>
      <c r="F16" s="1552"/>
      <c r="G16" s="1552">
        <v>239.1</v>
      </c>
      <c r="H16" s="1552"/>
      <c r="I16" s="1552">
        <v>261</v>
      </c>
      <c r="J16" s="1552"/>
      <c r="K16" s="1552">
        <v>200.7</v>
      </c>
      <c r="L16" s="1552"/>
      <c r="M16" s="1553">
        <v>202.4</v>
      </c>
      <c r="N16" s="1553"/>
      <c r="O16" s="1216"/>
      <c r="P16" s="1194"/>
    </row>
    <row r="17" spans="1:19" ht="13.5" customHeight="1" x14ac:dyDescent="0.2">
      <c r="A17" s="1194"/>
      <c r="B17" s="1197"/>
      <c r="C17" s="784" t="s">
        <v>186</v>
      </c>
      <c r="D17" s="1244"/>
      <c r="E17" s="1552">
        <v>390.7</v>
      </c>
      <c r="F17" s="1552"/>
      <c r="G17" s="1552">
        <v>394.8</v>
      </c>
      <c r="H17" s="1552"/>
      <c r="I17" s="1552">
        <v>379.2</v>
      </c>
      <c r="J17" s="1552"/>
      <c r="K17" s="1552">
        <v>358.7</v>
      </c>
      <c r="L17" s="1552"/>
      <c r="M17" s="1553">
        <v>347.2</v>
      </c>
      <c r="N17" s="1553"/>
      <c r="O17" s="1216"/>
      <c r="P17" s="1194"/>
    </row>
    <row r="18" spans="1:19" s="1214" customFormat="1" ht="18.75" customHeight="1" x14ac:dyDescent="0.2">
      <c r="A18" s="1212"/>
      <c r="B18" s="1213"/>
      <c r="C18" s="1505" t="s">
        <v>187</v>
      </c>
      <c r="D18" s="1505"/>
      <c r="E18" s="1550">
        <v>11.9</v>
      </c>
      <c r="F18" s="1550"/>
      <c r="G18" s="1550">
        <v>12.2</v>
      </c>
      <c r="H18" s="1550"/>
      <c r="I18" s="1550">
        <v>12.4</v>
      </c>
      <c r="J18" s="1550"/>
      <c r="K18" s="1550">
        <v>10.8</v>
      </c>
      <c r="L18" s="1550"/>
      <c r="M18" s="1551">
        <v>10.5</v>
      </c>
      <c r="N18" s="1551"/>
      <c r="O18" s="1218"/>
      <c r="P18" s="1212"/>
      <c r="R18" s="1406"/>
      <c r="S18" s="1406"/>
    </row>
    <row r="19" spans="1:19" ht="13.5" customHeight="1" x14ac:dyDescent="0.2">
      <c r="A19" s="1194"/>
      <c r="B19" s="1197"/>
      <c r="C19" s="784" t="s">
        <v>72</v>
      </c>
      <c r="D19" s="1244"/>
      <c r="E19" s="1552">
        <v>11.5</v>
      </c>
      <c r="F19" s="1552"/>
      <c r="G19" s="1552">
        <v>12</v>
      </c>
      <c r="H19" s="1552"/>
      <c r="I19" s="1552">
        <v>12.4</v>
      </c>
      <c r="J19" s="1552"/>
      <c r="K19" s="1552">
        <v>10.8</v>
      </c>
      <c r="L19" s="1552"/>
      <c r="M19" s="1553">
        <v>10.3</v>
      </c>
      <c r="N19" s="1553"/>
      <c r="O19" s="1216"/>
      <c r="P19" s="1194"/>
    </row>
    <row r="20" spans="1:19" ht="13.5" customHeight="1" x14ac:dyDescent="0.2">
      <c r="A20" s="1194"/>
      <c r="B20" s="1197"/>
      <c r="C20" s="784" t="s">
        <v>71</v>
      </c>
      <c r="D20" s="1244"/>
      <c r="E20" s="1552">
        <v>12.3</v>
      </c>
      <c r="F20" s="1552"/>
      <c r="G20" s="1552">
        <v>12.4</v>
      </c>
      <c r="H20" s="1552"/>
      <c r="I20" s="1552">
        <v>12.4</v>
      </c>
      <c r="J20" s="1552"/>
      <c r="K20" s="1552">
        <v>10.9</v>
      </c>
      <c r="L20" s="1552"/>
      <c r="M20" s="1553">
        <v>10.8</v>
      </c>
      <c r="N20" s="1553"/>
      <c r="O20" s="1216"/>
      <c r="P20" s="1194"/>
    </row>
    <row r="21" spans="1:19" s="1272" customFormat="1" ht="13.5" customHeight="1" x14ac:dyDescent="0.2">
      <c r="A21" s="1269"/>
      <c r="B21" s="1270"/>
      <c r="C21" s="1292" t="s">
        <v>188</v>
      </c>
      <c r="D21" s="1269"/>
      <c r="E21" s="1548">
        <f>+E20-E19</f>
        <v>0.80000000000000071</v>
      </c>
      <c r="F21" s="1548"/>
      <c r="G21" s="1548">
        <f t="shared" ref="G21" si="0">+G20-G19</f>
        <v>0.40000000000000036</v>
      </c>
      <c r="H21" s="1548"/>
      <c r="I21" s="1548">
        <f t="shared" ref="I21" si="1">+I20-I19</f>
        <v>0</v>
      </c>
      <c r="J21" s="1548"/>
      <c r="K21" s="1548">
        <f t="shared" ref="K21" si="2">+K20-K19</f>
        <v>9.9999999999999645E-2</v>
      </c>
      <c r="L21" s="1548"/>
      <c r="M21" s="1549">
        <f t="shared" ref="M21" si="3">+M20-M19</f>
        <v>0.5</v>
      </c>
      <c r="N21" s="1549"/>
      <c r="O21" s="1271"/>
      <c r="P21" s="1269"/>
    </row>
    <row r="22" spans="1:19" ht="19.5" customHeight="1" x14ac:dyDescent="0.2">
      <c r="A22" s="1194"/>
      <c r="B22" s="1197"/>
      <c r="C22" s="784" t="s">
        <v>158</v>
      </c>
      <c r="D22" s="1244"/>
      <c r="E22" s="1552">
        <v>30.8</v>
      </c>
      <c r="F22" s="1552"/>
      <c r="G22" s="1552">
        <v>32.799999999999997</v>
      </c>
      <c r="H22" s="1552"/>
      <c r="I22" s="1552">
        <v>31</v>
      </c>
      <c r="J22" s="1552"/>
      <c r="K22" s="1552">
        <v>26.9</v>
      </c>
      <c r="L22" s="1552"/>
      <c r="M22" s="1553">
        <v>26.1</v>
      </c>
      <c r="N22" s="1553"/>
      <c r="O22" s="1216"/>
      <c r="P22" s="1194"/>
    </row>
    <row r="23" spans="1:19" ht="13.5" customHeight="1" x14ac:dyDescent="0.2">
      <c r="A23" s="1194"/>
      <c r="B23" s="1197"/>
      <c r="C23" s="784" t="s">
        <v>159</v>
      </c>
      <c r="D23" s="1194"/>
      <c r="E23" s="1552">
        <v>10.8</v>
      </c>
      <c r="F23" s="1552"/>
      <c r="G23" s="1552">
        <v>11</v>
      </c>
      <c r="H23" s="1552"/>
      <c r="I23" s="1552">
        <v>11.7</v>
      </c>
      <c r="J23" s="1552"/>
      <c r="K23" s="1552">
        <v>9.8000000000000007</v>
      </c>
      <c r="L23" s="1552"/>
      <c r="M23" s="1553">
        <v>9.6999999999999993</v>
      </c>
      <c r="N23" s="1553"/>
      <c r="O23" s="1216"/>
      <c r="P23" s="1194"/>
    </row>
    <row r="24" spans="1:19" ht="13.5" customHeight="1" x14ac:dyDescent="0.2">
      <c r="A24" s="1194"/>
      <c r="B24" s="1197"/>
      <c r="C24" s="784" t="s">
        <v>160</v>
      </c>
      <c r="D24" s="1194"/>
      <c r="E24" s="1552">
        <v>10</v>
      </c>
      <c r="F24" s="1552"/>
      <c r="G24" s="1552">
        <v>10.199999999999999</v>
      </c>
      <c r="H24" s="1552"/>
      <c r="I24" s="1552">
        <v>10.3</v>
      </c>
      <c r="J24" s="1552"/>
      <c r="K24" s="1552">
        <v>9.5</v>
      </c>
      <c r="L24" s="1552"/>
      <c r="M24" s="1553">
        <v>9</v>
      </c>
      <c r="N24" s="1553"/>
      <c r="O24" s="1216"/>
      <c r="P24" s="1194"/>
    </row>
    <row r="25" spans="1:19" s="1274" customFormat="1" ht="19.5" customHeight="1" x14ac:dyDescent="0.2">
      <c r="A25" s="1273"/>
      <c r="B25" s="1203"/>
      <c r="C25" s="784" t="s">
        <v>189</v>
      </c>
      <c r="D25" s="1244"/>
      <c r="E25" s="1552">
        <v>13.6</v>
      </c>
      <c r="F25" s="1552"/>
      <c r="G25" s="1552">
        <v>13.5</v>
      </c>
      <c r="H25" s="1552"/>
      <c r="I25" s="1552">
        <v>13.3</v>
      </c>
      <c r="J25" s="1552"/>
      <c r="K25" s="1552">
        <v>11.6</v>
      </c>
      <c r="L25" s="1552"/>
      <c r="M25" s="1553">
        <v>11.8</v>
      </c>
      <c r="N25" s="1553"/>
      <c r="O25" s="1199"/>
      <c r="P25" s="1273"/>
    </row>
    <row r="26" spans="1:19" s="1274" customFormat="1" ht="13.5" customHeight="1" x14ac:dyDescent="0.2">
      <c r="A26" s="1273"/>
      <c r="B26" s="1203"/>
      <c r="C26" s="784" t="s">
        <v>190</v>
      </c>
      <c r="D26" s="1244"/>
      <c r="E26" s="1552">
        <v>8.1999999999999993</v>
      </c>
      <c r="F26" s="1552"/>
      <c r="G26" s="1552">
        <v>9</v>
      </c>
      <c r="H26" s="1552"/>
      <c r="I26" s="1552">
        <v>9.3000000000000007</v>
      </c>
      <c r="J26" s="1552"/>
      <c r="K26" s="1552">
        <v>8.4</v>
      </c>
      <c r="L26" s="1552"/>
      <c r="M26" s="1553">
        <v>8</v>
      </c>
      <c r="N26" s="1553"/>
      <c r="O26" s="1199"/>
      <c r="P26" s="1273"/>
    </row>
    <row r="27" spans="1:19" s="1274" customFormat="1" ht="13.5" customHeight="1" x14ac:dyDescent="0.2">
      <c r="A27" s="1273"/>
      <c r="B27" s="1203"/>
      <c r="C27" s="784" t="s">
        <v>191</v>
      </c>
      <c r="D27" s="1244"/>
      <c r="E27" s="1552">
        <v>12.8</v>
      </c>
      <c r="F27" s="1552"/>
      <c r="G27" s="1552">
        <v>12.5</v>
      </c>
      <c r="H27" s="1552"/>
      <c r="I27" s="1552">
        <v>13.7</v>
      </c>
      <c r="J27" s="1552"/>
      <c r="K27" s="1552">
        <v>11.6</v>
      </c>
      <c r="L27" s="1552"/>
      <c r="M27" s="1553">
        <v>10.9</v>
      </c>
      <c r="N27" s="1553"/>
      <c r="O27" s="1199"/>
      <c r="P27" s="1273"/>
    </row>
    <row r="28" spans="1:19" s="1274" customFormat="1" ht="13.5" customHeight="1" x14ac:dyDescent="0.2">
      <c r="A28" s="1273"/>
      <c r="B28" s="1203"/>
      <c r="C28" s="784" t="s">
        <v>192</v>
      </c>
      <c r="D28" s="1244"/>
      <c r="E28" s="1552">
        <v>11.8</v>
      </c>
      <c r="F28" s="1552"/>
      <c r="G28" s="1552">
        <v>13.3</v>
      </c>
      <c r="H28" s="1552"/>
      <c r="I28" s="1552">
        <v>12.6</v>
      </c>
      <c r="J28" s="1552"/>
      <c r="K28" s="1552">
        <v>12.7</v>
      </c>
      <c r="L28" s="1552"/>
      <c r="M28" s="1553">
        <v>12</v>
      </c>
      <c r="N28" s="1553"/>
      <c r="O28" s="1199"/>
      <c r="P28" s="1273"/>
    </row>
    <row r="29" spans="1:19" s="1274" customFormat="1" ht="13.5" customHeight="1" x14ac:dyDescent="0.2">
      <c r="A29" s="1273"/>
      <c r="B29" s="1203"/>
      <c r="C29" s="784" t="s">
        <v>193</v>
      </c>
      <c r="D29" s="1244"/>
      <c r="E29" s="1552">
        <v>10.199999999999999</v>
      </c>
      <c r="F29" s="1552"/>
      <c r="G29" s="1552">
        <v>12.9</v>
      </c>
      <c r="H29" s="1552"/>
      <c r="I29" s="1552">
        <v>12.2</v>
      </c>
      <c r="J29" s="1552"/>
      <c r="K29" s="1552">
        <v>8.1</v>
      </c>
      <c r="L29" s="1552"/>
      <c r="M29" s="1553">
        <v>7.3</v>
      </c>
      <c r="N29" s="1553"/>
      <c r="O29" s="1199"/>
      <c r="P29" s="1273"/>
    </row>
    <row r="30" spans="1:19" s="1274" customFormat="1" ht="13.5" customHeight="1" x14ac:dyDescent="0.2">
      <c r="A30" s="1273"/>
      <c r="B30" s="1203"/>
      <c r="C30" s="784" t="s">
        <v>131</v>
      </c>
      <c r="D30" s="1244"/>
      <c r="E30" s="1552">
        <v>12.1</v>
      </c>
      <c r="F30" s="1552"/>
      <c r="G30" s="1552">
        <v>12.6</v>
      </c>
      <c r="H30" s="1552"/>
      <c r="I30" s="1552">
        <v>12.4</v>
      </c>
      <c r="J30" s="1552"/>
      <c r="K30" s="1552">
        <v>11</v>
      </c>
      <c r="L30" s="1552"/>
      <c r="M30" s="1553">
        <v>10.7</v>
      </c>
      <c r="N30" s="1553"/>
      <c r="O30" s="1199"/>
      <c r="P30" s="1273"/>
    </row>
    <row r="31" spans="1:19" s="1274" customFormat="1" ht="13.5" customHeight="1" x14ac:dyDescent="0.2">
      <c r="A31" s="1273"/>
      <c r="B31" s="1203"/>
      <c r="C31" s="784" t="s">
        <v>132</v>
      </c>
      <c r="D31" s="1244"/>
      <c r="E31" s="1552">
        <v>14.7</v>
      </c>
      <c r="F31" s="1552"/>
      <c r="G31" s="1552">
        <v>14.7</v>
      </c>
      <c r="H31" s="1552"/>
      <c r="I31" s="1552">
        <v>14.3</v>
      </c>
      <c r="J31" s="1552"/>
      <c r="K31" s="1552">
        <v>13</v>
      </c>
      <c r="L31" s="1552"/>
      <c r="M31" s="1553">
        <v>13.2</v>
      </c>
      <c r="N31" s="1553"/>
      <c r="O31" s="1199"/>
      <c r="P31" s="1273"/>
    </row>
    <row r="32" spans="1:19" ht="19.5" customHeight="1" x14ac:dyDescent="0.2">
      <c r="A32" s="1194"/>
      <c r="B32" s="1197"/>
      <c r="C32" s="1505" t="s">
        <v>194</v>
      </c>
      <c r="D32" s="1505"/>
      <c r="E32" s="1550">
        <v>7.5</v>
      </c>
      <c r="F32" s="1550"/>
      <c r="G32" s="1550">
        <v>7.6</v>
      </c>
      <c r="H32" s="1550"/>
      <c r="I32" s="1550">
        <v>7.4</v>
      </c>
      <c r="J32" s="1550"/>
      <c r="K32" s="1550">
        <v>6.9</v>
      </c>
      <c r="L32" s="1550"/>
      <c r="M32" s="1551">
        <v>6.7</v>
      </c>
      <c r="N32" s="1551"/>
      <c r="O32" s="1216"/>
      <c r="P32" s="1194"/>
    </row>
    <row r="33" spans="1:18" s="1274" customFormat="1" ht="13.5" customHeight="1" x14ac:dyDescent="0.2">
      <c r="A33" s="1273"/>
      <c r="B33" s="1275"/>
      <c r="C33" s="784" t="s">
        <v>72</v>
      </c>
      <c r="D33" s="1244"/>
      <c r="E33" s="1525">
        <v>7.4</v>
      </c>
      <c r="F33" s="1525"/>
      <c r="G33" s="1525">
        <v>7.5</v>
      </c>
      <c r="H33" s="1525"/>
      <c r="I33" s="1525">
        <v>7.6</v>
      </c>
      <c r="J33" s="1525"/>
      <c r="K33" s="1525">
        <v>7.3</v>
      </c>
      <c r="L33" s="1525"/>
      <c r="M33" s="1526">
        <v>6.6</v>
      </c>
      <c r="N33" s="1526"/>
      <c r="O33" s="1199"/>
      <c r="P33" s="1273"/>
    </row>
    <row r="34" spans="1:18" s="1274" customFormat="1" ht="13.5" customHeight="1" x14ac:dyDescent="0.2">
      <c r="A34" s="1273"/>
      <c r="B34" s="1275"/>
      <c r="C34" s="784" t="s">
        <v>71</v>
      </c>
      <c r="D34" s="1244"/>
      <c r="E34" s="1525">
        <v>7.6</v>
      </c>
      <c r="F34" s="1525"/>
      <c r="G34" s="1525">
        <v>7.7</v>
      </c>
      <c r="H34" s="1525"/>
      <c r="I34" s="1525">
        <v>7.1</v>
      </c>
      <c r="J34" s="1525"/>
      <c r="K34" s="1525">
        <v>6.6</v>
      </c>
      <c r="L34" s="1525"/>
      <c r="M34" s="1526">
        <v>6.7</v>
      </c>
      <c r="N34" s="1526"/>
      <c r="O34" s="1199"/>
      <c r="P34" s="1273"/>
    </row>
    <row r="35" spans="1:18" s="1272" customFormat="1" ht="13.5" customHeight="1" x14ac:dyDescent="0.2">
      <c r="A35" s="1269"/>
      <c r="B35" s="1270"/>
      <c r="C35" s="1292" t="s">
        <v>195</v>
      </c>
      <c r="D35" s="1269"/>
      <c r="E35" s="1548">
        <f>+E34-E33</f>
        <v>0.19999999999999929</v>
      </c>
      <c r="F35" s="1548"/>
      <c r="G35" s="1548">
        <f t="shared" ref="G35" si="4">+G34-G33</f>
        <v>0.20000000000000018</v>
      </c>
      <c r="H35" s="1548"/>
      <c r="I35" s="1548">
        <f t="shared" ref="I35" si="5">+I34-I33</f>
        <v>-0.5</v>
      </c>
      <c r="J35" s="1548"/>
      <c r="K35" s="1548">
        <f t="shared" ref="K35" si="6">+K34-K33</f>
        <v>-0.70000000000000018</v>
      </c>
      <c r="L35" s="1548"/>
      <c r="M35" s="1549">
        <f t="shared" ref="M35" si="7">+M34-M33</f>
        <v>0.10000000000000053</v>
      </c>
      <c r="N35" s="1549"/>
      <c r="O35" s="1271"/>
      <c r="P35" s="1269"/>
    </row>
    <row r="36" spans="1:18" s="1247" customFormat="1" ht="12.75" customHeight="1" thickBot="1" x14ac:dyDescent="0.25">
      <c r="A36" s="1244"/>
      <c r="B36" s="1277"/>
      <c r="C36" s="787"/>
      <c r="D36" s="1317"/>
      <c r="E36" s="1250"/>
      <c r="F36" s="1318"/>
      <c r="G36" s="1250"/>
      <c r="H36" s="1318"/>
      <c r="I36" s="1250"/>
      <c r="J36" s="1250"/>
      <c r="K36" s="1250"/>
      <c r="L36" s="1250"/>
      <c r="M36" s="1515"/>
      <c r="N36" s="1515"/>
      <c r="O36" s="1211"/>
      <c r="P36" s="1244"/>
    </row>
    <row r="37" spans="1:18" s="1247" customFormat="1" ht="13.5" customHeight="1" thickBot="1" x14ac:dyDescent="0.25">
      <c r="A37" s="1244"/>
      <c r="B37" s="1277"/>
      <c r="C37" s="1544" t="s">
        <v>522</v>
      </c>
      <c r="D37" s="1545"/>
      <c r="E37" s="1545"/>
      <c r="F37" s="1545"/>
      <c r="G37" s="1545"/>
      <c r="H37" s="1545"/>
      <c r="I37" s="1545"/>
      <c r="J37" s="1545"/>
      <c r="K37" s="1545"/>
      <c r="L37" s="1545"/>
      <c r="M37" s="1545"/>
      <c r="N37" s="1546"/>
      <c r="O37" s="1211"/>
      <c r="P37" s="1244"/>
    </row>
    <row r="38" spans="1:18" s="1247" customFormat="1" ht="3" customHeight="1" x14ac:dyDescent="0.2">
      <c r="A38" s="1244"/>
      <c r="B38" s="1277"/>
      <c r="C38" s="1541" t="s">
        <v>161</v>
      </c>
      <c r="D38" s="1542"/>
      <c r="E38" s="1268"/>
      <c r="F38" s="1268"/>
      <c r="G38" s="1268"/>
      <c r="H38" s="1268"/>
      <c r="I38" s="1268"/>
      <c r="J38" s="1268"/>
      <c r="K38" s="1319"/>
      <c r="L38" s="1268"/>
      <c r="M38" s="1268"/>
      <c r="N38" s="1268"/>
      <c r="O38" s="1211"/>
      <c r="P38" s="1244"/>
    </row>
    <row r="39" spans="1:18" ht="12.75" customHeight="1" x14ac:dyDescent="0.2">
      <c r="A39" s="1194"/>
      <c r="B39" s="1197"/>
      <c r="C39" s="1547"/>
      <c r="D39" s="1547"/>
      <c r="E39" s="1205" t="s">
        <v>34</v>
      </c>
      <c r="F39" s="1206" t="s">
        <v>495</v>
      </c>
      <c r="G39" s="1205" t="s">
        <v>34</v>
      </c>
      <c r="H39" s="1206" t="s">
        <v>34</v>
      </c>
      <c r="I39" s="1207"/>
      <c r="J39" s="1206" t="s">
        <v>34</v>
      </c>
      <c r="K39" s="1208" t="s">
        <v>496</v>
      </c>
      <c r="L39" s="1209" t="s">
        <v>34</v>
      </c>
      <c r="M39" s="1209" t="s">
        <v>34</v>
      </c>
      <c r="N39" s="1210"/>
      <c r="O39" s="1190"/>
      <c r="P39" s="1200"/>
    </row>
    <row r="40" spans="1:18" s="1247" customFormat="1" ht="12.75" customHeight="1" x14ac:dyDescent="0.2">
      <c r="A40" s="1244"/>
      <c r="B40" s="1277"/>
      <c r="C40" s="1211"/>
      <c r="D40" s="1211"/>
      <c r="E40" s="1513" t="str">
        <f>+E7</f>
        <v>3.º trimestre</v>
      </c>
      <c r="F40" s="1513"/>
      <c r="G40" s="1513" t="str">
        <f>+G7</f>
        <v>4.º trimestre</v>
      </c>
      <c r="H40" s="1513"/>
      <c r="I40" s="1513" t="str">
        <f>+I7</f>
        <v>1.º trimestre</v>
      </c>
      <c r="J40" s="1513"/>
      <c r="K40" s="1513" t="str">
        <f>+K7</f>
        <v>2.º trimestre</v>
      </c>
      <c r="L40" s="1513"/>
      <c r="M40" s="1513" t="str">
        <f>+M7</f>
        <v>3.º trimestre</v>
      </c>
      <c r="N40" s="1513"/>
      <c r="O40" s="1211"/>
      <c r="P40" s="1244"/>
    </row>
    <row r="41" spans="1:18" s="1247" customFormat="1" ht="12.75" customHeight="1" x14ac:dyDescent="0.2">
      <c r="A41" s="1244"/>
      <c r="B41" s="1277"/>
      <c r="C41" s="1211"/>
      <c r="D41" s="1211"/>
      <c r="E41" s="796" t="s">
        <v>162</v>
      </c>
      <c r="F41" s="796" t="s">
        <v>107</v>
      </c>
      <c r="G41" s="796" t="s">
        <v>162</v>
      </c>
      <c r="H41" s="796" t="s">
        <v>107</v>
      </c>
      <c r="I41" s="797" t="s">
        <v>162</v>
      </c>
      <c r="J41" s="797" t="s">
        <v>107</v>
      </c>
      <c r="K41" s="797" t="s">
        <v>162</v>
      </c>
      <c r="L41" s="797" t="s">
        <v>107</v>
      </c>
      <c r="M41" s="797" t="s">
        <v>162</v>
      </c>
      <c r="N41" s="797" t="s">
        <v>107</v>
      </c>
      <c r="O41" s="1211"/>
      <c r="P41" s="1244"/>
    </row>
    <row r="42" spans="1:18" s="1247" customFormat="1" ht="18.75" customHeight="1" x14ac:dyDescent="0.2">
      <c r="A42" s="1244"/>
      <c r="B42" s="1277"/>
      <c r="C42" s="1505" t="s">
        <v>182</v>
      </c>
      <c r="D42" s="1505"/>
      <c r="E42" s="1320">
        <v>618.79999999999995</v>
      </c>
      <c r="F42" s="1308">
        <f>+E42/E42*100</f>
        <v>100</v>
      </c>
      <c r="G42" s="1320">
        <v>633.9</v>
      </c>
      <c r="H42" s="1308">
        <f>+G42/G42*100</f>
        <v>100</v>
      </c>
      <c r="I42" s="1320">
        <v>640.20000000000005</v>
      </c>
      <c r="J42" s="1308">
        <f>+I42/I42*100</f>
        <v>100</v>
      </c>
      <c r="K42" s="1320">
        <v>559.29999999999995</v>
      </c>
      <c r="L42" s="1308">
        <f>+K42/K42*100</f>
        <v>100</v>
      </c>
      <c r="M42" s="1321">
        <v>549.5</v>
      </c>
      <c r="N42" s="1309">
        <f>+M42/M42*100</f>
        <v>100</v>
      </c>
      <c r="O42" s="1211"/>
      <c r="P42" s="1244"/>
      <c r="R42" s="1337"/>
    </row>
    <row r="43" spans="1:18" s="1247" customFormat="1" ht="14.25" customHeight="1" x14ac:dyDescent="0.2">
      <c r="A43" s="1244"/>
      <c r="B43" s="1277"/>
      <c r="C43" s="1322"/>
      <c r="D43" s="1292" t="s">
        <v>72</v>
      </c>
      <c r="E43" s="1323">
        <v>305.3</v>
      </c>
      <c r="F43" s="1310">
        <f>+E43/E42*100</f>
        <v>49.337427278603755</v>
      </c>
      <c r="G43" s="1323">
        <v>321.10000000000002</v>
      </c>
      <c r="H43" s="1310">
        <f>+G43/G42*100</f>
        <v>50.654677393910717</v>
      </c>
      <c r="I43" s="1323">
        <v>326.10000000000002</v>
      </c>
      <c r="J43" s="1310">
        <f>+I43/I42*100</f>
        <v>50.937207122774133</v>
      </c>
      <c r="K43" s="1323">
        <v>285</v>
      </c>
      <c r="L43" s="1310">
        <f>+K43/K42*100</f>
        <v>50.956552833899529</v>
      </c>
      <c r="M43" s="1324">
        <v>277.10000000000002</v>
      </c>
      <c r="N43" s="1311">
        <f>+M43/M42*100</f>
        <v>50.427661510464063</v>
      </c>
      <c r="O43" s="1211"/>
      <c r="P43" s="1244"/>
      <c r="R43" s="1337"/>
    </row>
    <row r="44" spans="1:18" s="1247" customFormat="1" ht="14.25" customHeight="1" x14ac:dyDescent="0.2">
      <c r="A44" s="1244"/>
      <c r="B44" s="1277"/>
      <c r="C44" s="1322"/>
      <c r="D44" s="1292" t="s">
        <v>71</v>
      </c>
      <c r="E44" s="1323">
        <v>313.5</v>
      </c>
      <c r="F44" s="1310">
        <f>+E44/E42*100</f>
        <v>50.662572721396259</v>
      </c>
      <c r="G44" s="1323">
        <v>312.8</v>
      </c>
      <c r="H44" s="1310">
        <f>+G44/G42*100</f>
        <v>49.34532260608929</v>
      </c>
      <c r="I44" s="1323">
        <v>314.10000000000002</v>
      </c>
      <c r="J44" s="1310">
        <f>+I44/I42*100</f>
        <v>49.062792877225867</v>
      </c>
      <c r="K44" s="1323">
        <v>274.3</v>
      </c>
      <c r="L44" s="1310">
        <f>+K44/K42*100</f>
        <v>49.043447166100492</v>
      </c>
      <c r="M44" s="1324">
        <v>272.39999999999998</v>
      </c>
      <c r="N44" s="1311">
        <f>+M44/M42*100</f>
        <v>49.572338489535937</v>
      </c>
      <c r="O44" s="1211"/>
      <c r="P44" s="1244"/>
      <c r="R44" s="1337"/>
    </row>
    <row r="45" spans="1:18" s="1247" customFormat="1" ht="18.75" customHeight="1" x14ac:dyDescent="0.2">
      <c r="A45" s="1244"/>
      <c r="B45" s="1277"/>
      <c r="C45" s="784" t="s">
        <v>158</v>
      </c>
      <c r="D45" s="790"/>
      <c r="E45" s="1325">
        <v>118.3</v>
      </c>
      <c r="F45" s="1312">
        <f>+E45/E$42*100</f>
        <v>19.117647058823533</v>
      </c>
      <c r="G45" s="1326">
        <v>122.3</v>
      </c>
      <c r="H45" s="1312">
        <f>+G45/G$42*100</f>
        <v>19.293263921754221</v>
      </c>
      <c r="I45" s="1326">
        <v>113.5</v>
      </c>
      <c r="J45" s="1312">
        <f>+I45/I$42*100</f>
        <v>17.728834739144016</v>
      </c>
      <c r="K45" s="1326">
        <v>95.4</v>
      </c>
      <c r="L45" s="1312">
        <f>+K45/K$42*100</f>
        <v>17.057035580189524</v>
      </c>
      <c r="M45" s="1327">
        <v>96.5</v>
      </c>
      <c r="N45" s="1313">
        <f>+M45/M$42*100</f>
        <v>17.561419472247497</v>
      </c>
      <c r="O45" s="1211"/>
      <c r="P45" s="1244"/>
      <c r="R45" s="1337"/>
    </row>
    <row r="46" spans="1:18" s="1247" customFormat="1" ht="14.25" customHeight="1" x14ac:dyDescent="0.2">
      <c r="A46" s="1244"/>
      <c r="B46" s="1277"/>
      <c r="C46" s="787"/>
      <c r="D46" s="1314" t="s">
        <v>72</v>
      </c>
      <c r="E46" s="1328">
        <v>55.2</v>
      </c>
      <c r="F46" s="1310">
        <f>+E46/E45*100</f>
        <v>46.661031276415891</v>
      </c>
      <c r="G46" s="1329">
        <v>63.8</v>
      </c>
      <c r="H46" s="1310">
        <f>+G46/G45*100</f>
        <v>52.166802943581359</v>
      </c>
      <c r="I46" s="1329">
        <v>57</v>
      </c>
      <c r="J46" s="1310">
        <f>+I46/I45*100</f>
        <v>50.220264317180622</v>
      </c>
      <c r="K46" s="1329">
        <v>49.6</v>
      </c>
      <c r="L46" s="1310">
        <f>+K46/K45*100</f>
        <v>51.991614255765192</v>
      </c>
      <c r="M46" s="1330">
        <v>50.9</v>
      </c>
      <c r="N46" s="1311">
        <f>+M46/M45*100</f>
        <v>52.746113989637301</v>
      </c>
      <c r="O46" s="1211"/>
      <c r="P46" s="1244"/>
      <c r="R46" s="1337"/>
    </row>
    <row r="47" spans="1:18" s="1247" customFormat="1" ht="14.25" customHeight="1" x14ac:dyDescent="0.2">
      <c r="A47" s="1244"/>
      <c r="B47" s="1277"/>
      <c r="C47" s="787"/>
      <c r="D47" s="1314" t="s">
        <v>71</v>
      </c>
      <c r="E47" s="1328">
        <v>63.1</v>
      </c>
      <c r="F47" s="1310">
        <f>+E47/E45*100</f>
        <v>53.338968723584109</v>
      </c>
      <c r="G47" s="1329">
        <v>58.5</v>
      </c>
      <c r="H47" s="1310">
        <f>+G47/G45*100</f>
        <v>47.833197056418641</v>
      </c>
      <c r="I47" s="1329">
        <v>56.5</v>
      </c>
      <c r="J47" s="1310">
        <f>+I47/I45*100</f>
        <v>49.779735682819378</v>
      </c>
      <c r="K47" s="1329">
        <v>45.9</v>
      </c>
      <c r="L47" s="1310">
        <f>+K47/K45*100</f>
        <v>48.113207547169807</v>
      </c>
      <c r="M47" s="1330">
        <v>45.6</v>
      </c>
      <c r="N47" s="1311">
        <f>+M47/M45*100</f>
        <v>47.253886010362692</v>
      </c>
      <c r="O47" s="1211"/>
      <c r="P47" s="1244"/>
      <c r="R47" s="1337"/>
    </row>
    <row r="48" spans="1:18" s="1247" customFormat="1" ht="18.75" customHeight="1" x14ac:dyDescent="0.2">
      <c r="A48" s="1244"/>
      <c r="B48" s="1277"/>
      <c r="C48" s="784" t="s">
        <v>517</v>
      </c>
      <c r="D48" s="790"/>
      <c r="E48" s="1325">
        <v>132.1</v>
      </c>
      <c r="F48" s="1312">
        <f>+E48/E$42*100</f>
        <v>21.347769877181644</v>
      </c>
      <c r="G48" s="1326">
        <v>135.69999999999999</v>
      </c>
      <c r="H48" s="1312">
        <f>+G48/G$42*100</f>
        <v>21.407162012935792</v>
      </c>
      <c r="I48" s="1326">
        <v>154.5</v>
      </c>
      <c r="J48" s="1312">
        <f>+I48/I$42*100</f>
        <v>24.133083411433926</v>
      </c>
      <c r="K48" s="1326">
        <v>130.1</v>
      </c>
      <c r="L48" s="1312">
        <f>+K48/K$42*100</f>
        <v>23.261219381369568</v>
      </c>
      <c r="M48" s="1327">
        <v>121.2</v>
      </c>
      <c r="N48" s="1313">
        <f>+M48/M$42*100</f>
        <v>22.056414922656963</v>
      </c>
      <c r="O48" s="1211"/>
      <c r="P48" s="1244"/>
      <c r="R48" s="1337"/>
    </row>
    <row r="49" spans="1:18" s="1247" customFormat="1" ht="14.25" customHeight="1" x14ac:dyDescent="0.2">
      <c r="A49" s="1244"/>
      <c r="B49" s="1277"/>
      <c r="C49" s="787"/>
      <c r="D49" s="1314" t="s">
        <v>72</v>
      </c>
      <c r="E49" s="1329">
        <v>64.3</v>
      </c>
      <c r="F49" s="1310">
        <f>+E49/E48*100</f>
        <v>48.675246025738076</v>
      </c>
      <c r="G49" s="1329">
        <v>64.7</v>
      </c>
      <c r="H49" s="1310">
        <f>+G49/G48*100</f>
        <v>47.67870302137068</v>
      </c>
      <c r="I49" s="1329">
        <v>71.2</v>
      </c>
      <c r="J49" s="1310">
        <f>+I49/I48*100</f>
        <v>46.08414239482201</v>
      </c>
      <c r="K49" s="1329">
        <v>61.7</v>
      </c>
      <c r="L49" s="1310">
        <f>+K49/K48*100</f>
        <v>47.425057647963108</v>
      </c>
      <c r="M49" s="1330">
        <v>55.5</v>
      </c>
      <c r="N49" s="1311">
        <f>+M49/M48*100</f>
        <v>45.792079207920786</v>
      </c>
      <c r="O49" s="1211"/>
      <c r="P49" s="1244"/>
      <c r="R49" s="1337"/>
    </row>
    <row r="50" spans="1:18" s="1247" customFormat="1" ht="14.25" customHeight="1" x14ac:dyDescent="0.2">
      <c r="A50" s="1244"/>
      <c r="B50" s="1277"/>
      <c r="C50" s="787"/>
      <c r="D50" s="1314" t="s">
        <v>71</v>
      </c>
      <c r="E50" s="1328">
        <v>67.8</v>
      </c>
      <c r="F50" s="1310">
        <f>+E50/E48*100</f>
        <v>51.324753974261924</v>
      </c>
      <c r="G50" s="1329">
        <v>70.900000000000006</v>
      </c>
      <c r="H50" s="1310">
        <f>+G50/G48*100</f>
        <v>52.2476050110538</v>
      </c>
      <c r="I50" s="1329">
        <v>83.3</v>
      </c>
      <c r="J50" s="1310">
        <f>+I50/I48*100</f>
        <v>53.915857605177997</v>
      </c>
      <c r="K50" s="1329">
        <v>68.400000000000006</v>
      </c>
      <c r="L50" s="1310">
        <f>+K50/K48*100</f>
        <v>52.574942352036899</v>
      </c>
      <c r="M50" s="1330">
        <v>65.7</v>
      </c>
      <c r="N50" s="1311">
        <f>+M50/M48*100</f>
        <v>54.207920792079214</v>
      </c>
      <c r="O50" s="1211"/>
      <c r="P50" s="1244"/>
      <c r="R50" s="1337"/>
    </row>
    <row r="51" spans="1:18" s="1247" customFormat="1" ht="18.75" customHeight="1" x14ac:dyDescent="0.2">
      <c r="A51" s="1244"/>
      <c r="B51" s="1277"/>
      <c r="C51" s="784" t="s">
        <v>518</v>
      </c>
      <c r="D51" s="790"/>
      <c r="E51" s="1325">
        <v>137.9</v>
      </c>
      <c r="F51" s="1312">
        <f>+E51/E$42*100</f>
        <v>22.28506787330317</v>
      </c>
      <c r="G51" s="1326">
        <v>141.4</v>
      </c>
      <c r="H51" s="1312">
        <f>+G51/G$42*100</f>
        <v>22.306357469632434</v>
      </c>
      <c r="I51" s="1326">
        <v>138.5</v>
      </c>
      <c r="J51" s="1312">
        <f>+I51/I$42*100</f>
        <v>21.633864417369569</v>
      </c>
      <c r="K51" s="1326">
        <v>112.4</v>
      </c>
      <c r="L51" s="1312">
        <f>+K51/K$42*100</f>
        <v>20.096549258001076</v>
      </c>
      <c r="M51" s="1327">
        <v>119.4</v>
      </c>
      <c r="N51" s="1313">
        <f>+M51/M$42*100</f>
        <v>21.728844404003642</v>
      </c>
      <c r="O51" s="1211"/>
      <c r="P51" s="1244"/>
      <c r="R51" s="1337"/>
    </row>
    <row r="52" spans="1:18" s="1247" customFormat="1" ht="14.25" customHeight="1" x14ac:dyDescent="0.2">
      <c r="A52" s="1244"/>
      <c r="B52" s="1277"/>
      <c r="C52" s="787"/>
      <c r="D52" s="1314" t="s">
        <v>72</v>
      </c>
      <c r="E52" s="1329">
        <v>63</v>
      </c>
      <c r="F52" s="1310">
        <f>+E52/E51*100</f>
        <v>45.685279187817258</v>
      </c>
      <c r="G52" s="1329">
        <v>64.900000000000006</v>
      </c>
      <c r="H52" s="1310">
        <f>+G52/G51*100</f>
        <v>45.898161244695899</v>
      </c>
      <c r="I52" s="1329">
        <v>62.9</v>
      </c>
      <c r="J52" s="1310">
        <f>+I52/I51*100</f>
        <v>45.415162454873645</v>
      </c>
      <c r="K52" s="1329">
        <v>49.8</v>
      </c>
      <c r="L52" s="1310">
        <f>+K52/K51*100</f>
        <v>44.306049822064054</v>
      </c>
      <c r="M52" s="1330">
        <v>53.1</v>
      </c>
      <c r="N52" s="1311">
        <f>+M52/M51*100</f>
        <v>44.472361809045225</v>
      </c>
      <c r="O52" s="1211"/>
      <c r="P52" s="1244"/>
      <c r="R52" s="1337"/>
    </row>
    <row r="53" spans="1:18" s="1247" customFormat="1" ht="14.25" customHeight="1" x14ac:dyDescent="0.2">
      <c r="A53" s="1244"/>
      <c r="B53" s="1277"/>
      <c r="C53" s="787"/>
      <c r="D53" s="1314" t="s">
        <v>71</v>
      </c>
      <c r="E53" s="1329">
        <v>74.900000000000006</v>
      </c>
      <c r="F53" s="1310">
        <f>+E53/E51*100</f>
        <v>54.314720812182749</v>
      </c>
      <c r="G53" s="1329">
        <v>76.400000000000006</v>
      </c>
      <c r="H53" s="1310">
        <f>+G53/G51*100</f>
        <v>54.031117397454032</v>
      </c>
      <c r="I53" s="1329">
        <v>75.5</v>
      </c>
      <c r="J53" s="1310">
        <f>+I53/I51*100</f>
        <v>54.512635379061372</v>
      </c>
      <c r="K53" s="1329">
        <v>62.6</v>
      </c>
      <c r="L53" s="1310">
        <f>+K53/K51*100</f>
        <v>55.693950177935946</v>
      </c>
      <c r="M53" s="1330">
        <v>66.3</v>
      </c>
      <c r="N53" s="1311">
        <f>+M53/M51*100</f>
        <v>55.527638190954761</v>
      </c>
      <c r="O53" s="1211"/>
      <c r="P53" s="1244"/>
      <c r="R53" s="1337"/>
    </row>
    <row r="54" spans="1:18" s="1247" customFormat="1" ht="18.75" customHeight="1" x14ac:dyDescent="0.2">
      <c r="A54" s="1244"/>
      <c r="B54" s="1277"/>
      <c r="C54" s="784" t="s">
        <v>160</v>
      </c>
      <c r="D54" s="790"/>
      <c r="E54" s="1326">
        <v>230.5</v>
      </c>
      <c r="F54" s="1312">
        <f>+E54/E$42*100</f>
        <v>37.24951519069166</v>
      </c>
      <c r="G54" s="1326">
        <v>234.5</v>
      </c>
      <c r="H54" s="1312">
        <f>+G54/G$42*100</f>
        <v>36.993216595677552</v>
      </c>
      <c r="I54" s="1326">
        <v>233.6</v>
      </c>
      <c r="J54" s="1312">
        <f>+I54/I$42*100</f>
        <v>36.488597313339575</v>
      </c>
      <c r="K54" s="1326">
        <v>221.4</v>
      </c>
      <c r="L54" s="1312">
        <f>+K54/K$42*100</f>
        <v>39.58519578043984</v>
      </c>
      <c r="M54" s="1327">
        <v>212.4</v>
      </c>
      <c r="N54" s="1313">
        <f>+M54/M$42*100</f>
        <v>38.653321201091899</v>
      </c>
      <c r="O54" s="1211"/>
      <c r="P54" s="1244"/>
      <c r="R54" s="1337"/>
    </row>
    <row r="55" spans="1:18" s="1247" customFormat="1" ht="14.25" customHeight="1" x14ac:dyDescent="0.2">
      <c r="A55" s="1244"/>
      <c r="B55" s="1277"/>
      <c r="C55" s="787"/>
      <c r="D55" s="1314" t="s">
        <v>72</v>
      </c>
      <c r="E55" s="1329">
        <v>122.9</v>
      </c>
      <c r="F55" s="1310">
        <f>+E55/E54*100</f>
        <v>53.318872017353577</v>
      </c>
      <c r="G55" s="1329">
        <v>127.6</v>
      </c>
      <c r="H55" s="1310">
        <f>+G55/G54*100</f>
        <v>54.413646055437091</v>
      </c>
      <c r="I55" s="1329">
        <v>134.9</v>
      </c>
      <c r="J55" s="1310">
        <f>+I55/I54*100</f>
        <v>57.74828767123288</v>
      </c>
      <c r="K55" s="1329">
        <v>124</v>
      </c>
      <c r="L55" s="1310">
        <f>+K55/K54*100</f>
        <v>56.007226738934058</v>
      </c>
      <c r="M55" s="1330">
        <v>117.7</v>
      </c>
      <c r="N55" s="1311">
        <f>+M55/M54*100</f>
        <v>55.414312617702443</v>
      </c>
      <c r="O55" s="1211"/>
      <c r="P55" s="1244"/>
    </row>
    <row r="56" spans="1:18" s="1247" customFormat="1" ht="14.25" customHeight="1" x14ac:dyDescent="0.2">
      <c r="A56" s="1244"/>
      <c r="B56" s="1277"/>
      <c r="C56" s="787"/>
      <c r="D56" s="1314" t="s">
        <v>71</v>
      </c>
      <c r="E56" s="1329">
        <v>107.6</v>
      </c>
      <c r="F56" s="1310">
        <f>+E56/E54*100</f>
        <v>46.681127982646423</v>
      </c>
      <c r="G56" s="1329">
        <v>106.9</v>
      </c>
      <c r="H56" s="1310">
        <f>+G56/G54*100</f>
        <v>45.586353944562902</v>
      </c>
      <c r="I56" s="1329">
        <v>98.7</v>
      </c>
      <c r="J56" s="1310">
        <f>+I56/I54*100</f>
        <v>42.251712328767127</v>
      </c>
      <c r="K56" s="1329">
        <v>97.4</v>
      </c>
      <c r="L56" s="1310">
        <f>+K56/K54*100</f>
        <v>43.992773261065942</v>
      </c>
      <c r="M56" s="1330">
        <v>94.8</v>
      </c>
      <c r="N56" s="1311">
        <f>+M56/M54*100</f>
        <v>44.632768361581924</v>
      </c>
      <c r="O56" s="1211"/>
      <c r="P56" s="1244"/>
    </row>
    <row r="57" spans="1:18" s="865" customFormat="1" ht="12" customHeight="1" x14ac:dyDescent="0.2">
      <c r="A57" s="895"/>
      <c r="B57" s="896"/>
      <c r="C57" s="897" t="s">
        <v>426</v>
      </c>
      <c r="D57" s="898"/>
      <c r="E57" s="899"/>
      <c r="F57" s="1228"/>
      <c r="G57" s="899"/>
      <c r="H57" s="1228"/>
      <c r="I57" s="899"/>
      <c r="J57" s="1228"/>
      <c r="K57" s="899"/>
      <c r="L57" s="1228"/>
      <c r="M57" s="899"/>
      <c r="N57" s="1228"/>
      <c r="O57" s="900"/>
      <c r="P57" s="891"/>
    </row>
    <row r="58" spans="1:18" s="1280" customFormat="1" ht="13.5" customHeight="1" x14ac:dyDescent="0.2">
      <c r="A58" s="1278"/>
      <c r="B58" s="1225"/>
      <c r="C58" s="1229" t="s">
        <v>408</v>
      </c>
      <c r="D58" s="787"/>
      <c r="E58" s="1543" t="s">
        <v>88</v>
      </c>
      <c r="F58" s="1543"/>
      <c r="G58" s="1543"/>
      <c r="H58" s="1543"/>
      <c r="I58" s="1543"/>
      <c r="J58" s="1543"/>
      <c r="K58" s="1543"/>
      <c r="L58" s="1543"/>
      <c r="M58" s="1543"/>
      <c r="N58" s="1543"/>
      <c r="O58" s="1279"/>
      <c r="P58" s="1278"/>
    </row>
    <row r="59" spans="1:18" ht="13.5" customHeight="1" x14ac:dyDescent="0.2">
      <c r="A59" s="1194"/>
      <c r="B59" s="1281">
        <v>8</v>
      </c>
      <c r="C59" s="1506">
        <v>42675</v>
      </c>
      <c r="D59" s="1506"/>
      <c r="E59" s="1190"/>
      <c r="F59" s="1190"/>
      <c r="G59" s="1190"/>
      <c r="H59" s="1190"/>
      <c r="I59" s="1190"/>
      <c r="J59" s="1190"/>
      <c r="K59" s="1190"/>
      <c r="L59" s="1190"/>
      <c r="M59" s="1190"/>
      <c r="N59" s="1190"/>
      <c r="O59" s="1261"/>
      <c r="P59" s="1194"/>
    </row>
  </sheetData>
  <mergeCells count="163">
    <mergeCell ref="C8:D8"/>
    <mergeCell ref="E8:F8"/>
    <mergeCell ref="G8:H8"/>
    <mergeCell ref="I8:J8"/>
    <mergeCell ref="K8:L8"/>
    <mergeCell ref="M8:N8"/>
    <mergeCell ref="I1:N1"/>
    <mergeCell ref="M3:N3"/>
    <mergeCell ref="C4:N4"/>
    <mergeCell ref="C5:D6"/>
    <mergeCell ref="E7:F7"/>
    <mergeCell ref="G7:H7"/>
    <mergeCell ref="I7:J7"/>
    <mergeCell ref="K7:L7"/>
    <mergeCell ref="M7:N7"/>
    <mergeCell ref="E9:F9"/>
    <mergeCell ref="G9:H9"/>
    <mergeCell ref="I9:J9"/>
    <mergeCell ref="K9:L9"/>
    <mergeCell ref="M9:N9"/>
    <mergeCell ref="E10:F10"/>
    <mergeCell ref="G10:H10"/>
    <mergeCell ref="I10:J10"/>
    <mergeCell ref="K10:L10"/>
    <mergeCell ref="M10:N10"/>
    <mergeCell ref="E11:F11"/>
    <mergeCell ref="G11:H11"/>
    <mergeCell ref="I11:J11"/>
    <mergeCell ref="K11:L11"/>
    <mergeCell ref="M11:N11"/>
    <mergeCell ref="E12:F12"/>
    <mergeCell ref="G12:H12"/>
    <mergeCell ref="I12:J12"/>
    <mergeCell ref="K12:L12"/>
    <mergeCell ref="M12:N12"/>
    <mergeCell ref="M15:N15"/>
    <mergeCell ref="E16:F16"/>
    <mergeCell ref="G16:H16"/>
    <mergeCell ref="I16:J16"/>
    <mergeCell ref="K16:L16"/>
    <mergeCell ref="M16:N16"/>
    <mergeCell ref="E13:F13"/>
    <mergeCell ref="G13:H13"/>
    <mergeCell ref="I13:J13"/>
    <mergeCell ref="K13:L13"/>
    <mergeCell ref="M13:N13"/>
    <mergeCell ref="E14:F14"/>
    <mergeCell ref="G14:H14"/>
    <mergeCell ref="I14:J14"/>
    <mergeCell ref="K14:L14"/>
    <mergeCell ref="M14:N14"/>
    <mergeCell ref="C18:D18"/>
    <mergeCell ref="E18:F18"/>
    <mergeCell ref="G18:H18"/>
    <mergeCell ref="I18:J18"/>
    <mergeCell ref="K18:L18"/>
    <mergeCell ref="E15:F15"/>
    <mergeCell ref="G15:H15"/>
    <mergeCell ref="I15:J15"/>
    <mergeCell ref="K15:L15"/>
    <mergeCell ref="M18:N18"/>
    <mergeCell ref="E19:F19"/>
    <mergeCell ref="G19:H19"/>
    <mergeCell ref="I19:J19"/>
    <mergeCell ref="K19:L19"/>
    <mergeCell ref="M19:N19"/>
    <mergeCell ref="E17:F17"/>
    <mergeCell ref="G17:H17"/>
    <mergeCell ref="I17:J17"/>
    <mergeCell ref="K17:L17"/>
    <mergeCell ref="M17:N17"/>
    <mergeCell ref="E20:F20"/>
    <mergeCell ref="G20:H20"/>
    <mergeCell ref="I20:J20"/>
    <mergeCell ref="K20:L20"/>
    <mergeCell ref="M20:N20"/>
    <mergeCell ref="E21:F21"/>
    <mergeCell ref="G21:H21"/>
    <mergeCell ref="I21:J21"/>
    <mergeCell ref="K21:L21"/>
    <mergeCell ref="M21:N21"/>
    <mergeCell ref="E22:F22"/>
    <mergeCell ref="G22:H22"/>
    <mergeCell ref="I22:J22"/>
    <mergeCell ref="K22:L22"/>
    <mergeCell ref="M22:N22"/>
    <mergeCell ref="E23:F23"/>
    <mergeCell ref="G23:H23"/>
    <mergeCell ref="I23:J23"/>
    <mergeCell ref="K23:L23"/>
    <mergeCell ref="M23:N23"/>
    <mergeCell ref="E24:F24"/>
    <mergeCell ref="G24:H24"/>
    <mergeCell ref="I24:J24"/>
    <mergeCell ref="K24:L24"/>
    <mergeCell ref="M24:N24"/>
    <mergeCell ref="E25:F25"/>
    <mergeCell ref="G25:H25"/>
    <mergeCell ref="I25:J25"/>
    <mergeCell ref="K25:L25"/>
    <mergeCell ref="M25:N25"/>
    <mergeCell ref="E26:F26"/>
    <mergeCell ref="G26:H26"/>
    <mergeCell ref="I26:J26"/>
    <mergeCell ref="K26:L26"/>
    <mergeCell ref="M26:N26"/>
    <mergeCell ref="E27:F27"/>
    <mergeCell ref="G27:H27"/>
    <mergeCell ref="I27:J27"/>
    <mergeCell ref="K27:L27"/>
    <mergeCell ref="M27:N27"/>
    <mergeCell ref="E28:F28"/>
    <mergeCell ref="G28:H28"/>
    <mergeCell ref="I28:J28"/>
    <mergeCell ref="K28:L28"/>
    <mergeCell ref="M28:N28"/>
    <mergeCell ref="E29:F29"/>
    <mergeCell ref="G29:H29"/>
    <mergeCell ref="I29:J29"/>
    <mergeCell ref="K29:L29"/>
    <mergeCell ref="M29:N29"/>
    <mergeCell ref="C32:D32"/>
    <mergeCell ref="E32:F32"/>
    <mergeCell ref="G32:H32"/>
    <mergeCell ref="I32:J32"/>
    <mergeCell ref="K32:L32"/>
    <mergeCell ref="M32:N32"/>
    <mergeCell ref="E30:F30"/>
    <mergeCell ref="G30:H30"/>
    <mergeCell ref="I30:J30"/>
    <mergeCell ref="K30:L30"/>
    <mergeCell ref="M30:N30"/>
    <mergeCell ref="E31:F31"/>
    <mergeCell ref="G31:H31"/>
    <mergeCell ref="I31:J31"/>
    <mergeCell ref="K31:L31"/>
    <mergeCell ref="M31:N31"/>
    <mergeCell ref="E35:F35"/>
    <mergeCell ref="G35:H35"/>
    <mergeCell ref="I35:J35"/>
    <mergeCell ref="K35:L35"/>
    <mergeCell ref="M35:N35"/>
    <mergeCell ref="M36:N36"/>
    <mergeCell ref="E33:F33"/>
    <mergeCell ref="G33:H33"/>
    <mergeCell ref="I33:J33"/>
    <mergeCell ref="K33:L33"/>
    <mergeCell ref="M33:N33"/>
    <mergeCell ref="E34:F34"/>
    <mergeCell ref="G34:H34"/>
    <mergeCell ref="I34:J34"/>
    <mergeCell ref="K34:L34"/>
    <mergeCell ref="M34:N34"/>
    <mergeCell ref="C42:D42"/>
    <mergeCell ref="E58:N58"/>
    <mergeCell ref="C59:D59"/>
    <mergeCell ref="C37:N37"/>
    <mergeCell ref="C38:D39"/>
    <mergeCell ref="E40:F40"/>
    <mergeCell ref="G40:H40"/>
    <mergeCell ref="I40:J40"/>
    <mergeCell ref="K40:L40"/>
    <mergeCell ref="M40:N40"/>
  </mergeCells>
  <conditionalFormatting sqref="E7:N7 E40:N40">
    <cfRule type="cellIs" dxfId="18" priority="1" operator="equal">
      <formula>"1.º trimestre"</formula>
    </cfRule>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5">
    <tabColor theme="5"/>
  </sheetPr>
  <dimension ref="A1:S62"/>
  <sheetViews>
    <sheetView zoomScaleNormal="100" workbookViewId="0"/>
  </sheetViews>
  <sheetFormatPr defaultRowHeight="12.75" x14ac:dyDescent="0.2"/>
  <cols>
    <col min="1" max="1" width="1" style="136" customWidth="1"/>
    <col min="2" max="2" width="2.5703125" style="136" customWidth="1"/>
    <col min="3" max="3" width="1" style="136" customWidth="1"/>
    <col min="4" max="4" width="24.7109375" style="136" customWidth="1"/>
    <col min="5" max="17" width="5.42578125" style="136" customWidth="1"/>
    <col min="18" max="18" width="2.5703125" style="136" customWidth="1"/>
    <col min="19" max="19" width="1" style="136" customWidth="1"/>
    <col min="20" max="16384" width="9.140625" style="136"/>
  </cols>
  <sheetData>
    <row r="1" spans="1:19" ht="13.5" customHeight="1" x14ac:dyDescent="0.2">
      <c r="A1" s="135"/>
      <c r="B1" s="1560" t="s">
        <v>409</v>
      </c>
      <c r="C1" s="1560"/>
      <c r="D1" s="1560"/>
      <c r="E1" s="137"/>
      <c r="F1" s="137"/>
      <c r="G1" s="137"/>
      <c r="H1" s="137"/>
      <c r="I1" s="137"/>
      <c r="J1" s="137"/>
      <c r="K1" s="137"/>
      <c r="L1" s="137"/>
      <c r="M1" s="137"/>
      <c r="N1" s="137"/>
      <c r="O1" s="137"/>
      <c r="P1" s="137"/>
      <c r="Q1" s="137"/>
      <c r="R1" s="137"/>
      <c r="S1" s="135"/>
    </row>
    <row r="2" spans="1:19" ht="6" customHeight="1" x14ac:dyDescent="0.2">
      <c r="A2" s="135"/>
      <c r="B2" s="607"/>
      <c r="C2" s="607"/>
      <c r="D2" s="607"/>
      <c r="E2" s="231"/>
      <c r="F2" s="231"/>
      <c r="G2" s="231"/>
      <c r="H2" s="231"/>
      <c r="I2" s="231"/>
      <c r="J2" s="231"/>
      <c r="K2" s="231"/>
      <c r="L2" s="231"/>
      <c r="M2" s="231"/>
      <c r="N2" s="231"/>
      <c r="O2" s="231"/>
      <c r="P2" s="231"/>
      <c r="Q2" s="231"/>
      <c r="R2" s="232"/>
      <c r="S2" s="137"/>
    </row>
    <row r="3" spans="1:19" ht="10.5" customHeight="1" thickBot="1" x14ac:dyDescent="0.25">
      <c r="A3" s="135"/>
      <c r="B3" s="137"/>
      <c r="C3" s="137"/>
      <c r="D3" s="137"/>
      <c r="E3" s="578"/>
      <c r="F3" s="578"/>
      <c r="G3" s="137"/>
      <c r="H3" s="137"/>
      <c r="I3" s="137"/>
      <c r="J3" s="137"/>
      <c r="K3" s="137"/>
      <c r="L3" s="137"/>
      <c r="M3" s="137"/>
      <c r="N3" s="137"/>
      <c r="O3" s="137"/>
      <c r="P3" s="578"/>
      <c r="Q3" s="578" t="s">
        <v>70</v>
      </c>
      <c r="R3" s="233"/>
      <c r="S3" s="137"/>
    </row>
    <row r="4" spans="1:19" ht="13.5" customHeight="1" thickBot="1" x14ac:dyDescent="0.25">
      <c r="A4" s="135"/>
      <c r="B4" s="137"/>
      <c r="C4" s="396" t="s">
        <v>410</v>
      </c>
      <c r="D4" s="401"/>
      <c r="E4" s="402"/>
      <c r="F4" s="402"/>
      <c r="G4" s="402"/>
      <c r="H4" s="402"/>
      <c r="I4" s="402"/>
      <c r="J4" s="402"/>
      <c r="K4" s="402"/>
      <c r="L4" s="402"/>
      <c r="M4" s="402"/>
      <c r="N4" s="402"/>
      <c r="O4" s="402"/>
      <c r="P4" s="402"/>
      <c r="Q4" s="403"/>
      <c r="R4" s="233"/>
      <c r="S4" s="137"/>
    </row>
    <row r="5" spans="1:19" ht="12" customHeight="1" x14ac:dyDescent="0.2">
      <c r="A5" s="135"/>
      <c r="B5" s="137"/>
      <c r="C5" s="946" t="s">
        <v>78</v>
      </c>
      <c r="D5" s="946"/>
      <c r="E5" s="184"/>
      <c r="F5" s="184"/>
      <c r="G5" s="184"/>
      <c r="H5" s="184"/>
      <c r="I5" s="184"/>
      <c r="J5" s="184"/>
      <c r="K5" s="184"/>
      <c r="L5" s="184"/>
      <c r="M5" s="184"/>
      <c r="N5" s="184"/>
      <c r="O5" s="184"/>
      <c r="P5" s="184"/>
      <c r="Q5" s="184"/>
      <c r="R5" s="233"/>
      <c r="S5" s="137"/>
    </row>
    <row r="6" spans="1:19" s="96" customFormat="1" ht="13.5" customHeight="1" x14ac:dyDescent="0.2">
      <c r="A6" s="163"/>
      <c r="B6" s="172"/>
      <c r="C6" s="1555" t="s">
        <v>128</v>
      </c>
      <c r="D6" s="1556"/>
      <c r="E6" s="1556"/>
      <c r="F6" s="1556"/>
      <c r="G6" s="1556"/>
      <c r="H6" s="1556"/>
      <c r="I6" s="1556"/>
      <c r="J6" s="1556"/>
      <c r="K6" s="1556"/>
      <c r="L6" s="1556"/>
      <c r="M6" s="1556"/>
      <c r="N6" s="1556"/>
      <c r="O6" s="1556"/>
      <c r="P6" s="1556"/>
      <c r="Q6" s="1557"/>
      <c r="R6" s="233"/>
      <c r="S6" s="2"/>
    </row>
    <row r="7" spans="1:19" s="96" customFormat="1" ht="3.75" customHeight="1" x14ac:dyDescent="0.2">
      <c r="A7" s="163"/>
      <c r="B7" s="172"/>
      <c r="C7" s="947"/>
      <c r="D7" s="947"/>
      <c r="E7" s="948"/>
      <c r="F7" s="948"/>
      <c r="G7" s="948"/>
      <c r="H7" s="948"/>
      <c r="I7" s="948"/>
      <c r="J7" s="948"/>
      <c r="K7" s="948"/>
      <c r="L7" s="948"/>
      <c r="M7" s="948"/>
      <c r="N7" s="948"/>
      <c r="O7" s="948"/>
      <c r="P7" s="948"/>
      <c r="Q7" s="948"/>
      <c r="R7" s="233"/>
      <c r="S7" s="2"/>
    </row>
    <row r="8" spans="1:19" s="96" customFormat="1" ht="13.5" customHeight="1" x14ac:dyDescent="0.2">
      <c r="A8" s="163"/>
      <c r="B8" s="172"/>
      <c r="C8" s="948"/>
      <c r="D8" s="948"/>
      <c r="E8" s="1562">
        <v>2015</v>
      </c>
      <c r="F8" s="1562"/>
      <c r="G8" s="1562"/>
      <c r="H8" s="1563">
        <v>2016</v>
      </c>
      <c r="I8" s="1563"/>
      <c r="J8" s="1563"/>
      <c r="K8" s="1563"/>
      <c r="L8" s="1563"/>
      <c r="M8" s="1563"/>
      <c r="N8" s="1563"/>
      <c r="O8" s="1563"/>
      <c r="P8" s="1563"/>
      <c r="Q8" s="1563"/>
      <c r="R8" s="233"/>
      <c r="S8" s="2"/>
    </row>
    <row r="9" spans="1:19" ht="12.75" customHeight="1" x14ac:dyDescent="0.2">
      <c r="A9" s="135"/>
      <c r="B9" s="137"/>
      <c r="C9" s="1561"/>
      <c r="D9" s="1561"/>
      <c r="E9" s="739" t="s">
        <v>96</v>
      </c>
      <c r="F9" s="739" t="s">
        <v>95</v>
      </c>
      <c r="G9" s="739" t="s">
        <v>94</v>
      </c>
      <c r="H9" s="739" t="s">
        <v>93</v>
      </c>
      <c r="I9" s="739" t="s">
        <v>104</v>
      </c>
      <c r="J9" s="739" t="s">
        <v>103</v>
      </c>
      <c r="K9" s="739" t="s">
        <v>102</v>
      </c>
      <c r="L9" s="739" t="s">
        <v>101</v>
      </c>
      <c r="M9" s="739" t="s">
        <v>100</v>
      </c>
      <c r="N9" s="739" t="s">
        <v>99</v>
      </c>
      <c r="O9" s="739" t="s">
        <v>98</v>
      </c>
      <c r="P9" s="739" t="s">
        <v>97</v>
      </c>
      <c r="Q9" s="739" t="s">
        <v>96</v>
      </c>
      <c r="R9" s="233"/>
      <c r="S9" s="137"/>
    </row>
    <row r="10" spans="1:19" ht="3.75" customHeight="1" x14ac:dyDescent="0.2">
      <c r="A10" s="135"/>
      <c r="B10" s="137"/>
      <c r="C10" s="906"/>
      <c r="D10" s="906"/>
      <c r="E10" s="904"/>
      <c r="F10" s="904"/>
      <c r="G10" s="904"/>
      <c r="H10" s="904"/>
      <c r="I10" s="904"/>
      <c r="J10" s="904"/>
      <c r="K10" s="904"/>
      <c r="L10" s="904"/>
      <c r="M10" s="904"/>
      <c r="N10" s="904"/>
      <c r="O10" s="904"/>
      <c r="P10" s="904"/>
      <c r="Q10" s="904"/>
      <c r="R10" s="233"/>
      <c r="S10" s="137"/>
    </row>
    <row r="11" spans="1:19" ht="13.5" customHeight="1" x14ac:dyDescent="0.2">
      <c r="A11" s="135"/>
      <c r="B11" s="137"/>
      <c r="C11" s="1558" t="s">
        <v>394</v>
      </c>
      <c r="D11" s="1559"/>
      <c r="E11" s="905"/>
      <c r="F11" s="905"/>
      <c r="G11" s="905"/>
      <c r="H11" s="905"/>
      <c r="I11" s="905"/>
      <c r="J11" s="905"/>
      <c r="K11" s="905"/>
      <c r="L11" s="905"/>
      <c r="M11" s="905"/>
      <c r="N11" s="905"/>
      <c r="O11" s="905"/>
      <c r="P11" s="905"/>
      <c r="Q11" s="905"/>
      <c r="R11" s="233"/>
      <c r="S11" s="137"/>
    </row>
    <row r="12" spans="1:19" s="171" customFormat="1" ht="13.5" customHeight="1" x14ac:dyDescent="0.2">
      <c r="A12" s="163"/>
      <c r="B12" s="172"/>
      <c r="D12" s="952" t="s">
        <v>68</v>
      </c>
      <c r="E12" s="907">
        <v>75</v>
      </c>
      <c r="F12" s="907">
        <v>82</v>
      </c>
      <c r="G12" s="907">
        <v>89</v>
      </c>
      <c r="H12" s="907">
        <v>82</v>
      </c>
      <c r="I12" s="907">
        <v>99</v>
      </c>
      <c r="J12" s="907">
        <v>90</v>
      </c>
      <c r="K12" s="907">
        <v>84</v>
      </c>
      <c r="L12" s="907">
        <v>70</v>
      </c>
      <c r="M12" s="907">
        <v>72</v>
      </c>
      <c r="N12" s="907">
        <v>67</v>
      </c>
      <c r="O12" s="907">
        <v>51</v>
      </c>
      <c r="P12" s="907">
        <v>64</v>
      </c>
      <c r="Q12" s="907">
        <v>74</v>
      </c>
      <c r="R12" s="233"/>
      <c r="S12" s="137"/>
    </row>
    <row r="13" spans="1:19" s="160" customFormat="1" ht="18.75" customHeight="1" x14ac:dyDescent="0.2">
      <c r="A13" s="163"/>
      <c r="B13" s="172"/>
      <c r="C13" s="606"/>
      <c r="D13" s="234"/>
      <c r="E13" s="165"/>
      <c r="F13" s="165"/>
      <c r="G13" s="165"/>
      <c r="H13" s="165"/>
      <c r="I13" s="165"/>
      <c r="J13" s="165"/>
      <c r="K13" s="165"/>
      <c r="L13" s="165"/>
      <c r="M13" s="165"/>
      <c r="N13" s="165"/>
      <c r="O13" s="165"/>
      <c r="P13" s="165"/>
      <c r="Q13" s="165"/>
      <c r="R13" s="233"/>
      <c r="S13" s="137"/>
    </row>
    <row r="14" spans="1:19" s="160" customFormat="1" ht="13.5" customHeight="1" x14ac:dyDescent="0.2">
      <c r="A14" s="163"/>
      <c r="B14" s="172"/>
      <c r="C14" s="1558" t="s">
        <v>146</v>
      </c>
      <c r="D14" s="1559"/>
      <c r="E14" s="165"/>
      <c r="F14" s="165"/>
      <c r="G14" s="165"/>
      <c r="H14" s="165"/>
      <c r="I14" s="165"/>
      <c r="J14" s="165"/>
      <c r="K14" s="165"/>
      <c r="L14" s="165"/>
      <c r="M14" s="165"/>
      <c r="N14" s="165"/>
      <c r="O14" s="165"/>
      <c r="P14" s="165"/>
      <c r="Q14" s="165"/>
      <c r="R14" s="233"/>
      <c r="S14" s="137"/>
    </row>
    <row r="15" spans="1:19" s="167" customFormat="1" ht="13.5" customHeight="1" x14ac:dyDescent="0.2">
      <c r="A15" s="163"/>
      <c r="B15" s="172"/>
      <c r="D15" s="952" t="s">
        <v>68</v>
      </c>
      <c r="E15" s="940">
        <v>800</v>
      </c>
      <c r="F15" s="940">
        <v>1171</v>
      </c>
      <c r="G15" s="940">
        <v>1614</v>
      </c>
      <c r="H15" s="940">
        <v>1428</v>
      </c>
      <c r="I15" s="940">
        <v>1549</v>
      </c>
      <c r="J15" s="940">
        <v>1313</v>
      </c>
      <c r="K15" s="940">
        <v>1226</v>
      </c>
      <c r="L15" s="940">
        <v>885</v>
      </c>
      <c r="M15" s="940">
        <v>1135</v>
      </c>
      <c r="N15" s="940">
        <v>822</v>
      </c>
      <c r="O15" s="940">
        <v>794</v>
      </c>
      <c r="P15" s="940">
        <v>857</v>
      </c>
      <c r="Q15" s="940">
        <v>1206</v>
      </c>
      <c r="R15" s="236"/>
      <c r="S15" s="161"/>
    </row>
    <row r="16" spans="1:19" s="141" customFormat="1" ht="26.25" customHeight="1" x14ac:dyDescent="0.2">
      <c r="A16" s="972"/>
      <c r="B16" s="140"/>
      <c r="C16" s="973"/>
      <c r="D16" s="974" t="s">
        <v>563</v>
      </c>
      <c r="E16" s="975">
        <v>630</v>
      </c>
      <c r="F16" s="975">
        <v>948</v>
      </c>
      <c r="G16" s="975">
        <v>1040</v>
      </c>
      <c r="H16" s="975">
        <v>851</v>
      </c>
      <c r="I16" s="975">
        <v>957</v>
      </c>
      <c r="J16" s="975">
        <v>820</v>
      </c>
      <c r="K16" s="975">
        <v>673</v>
      </c>
      <c r="L16" s="975">
        <v>514</v>
      </c>
      <c r="M16" s="975">
        <v>533</v>
      </c>
      <c r="N16" s="975">
        <v>404</v>
      </c>
      <c r="O16" s="975">
        <v>533</v>
      </c>
      <c r="P16" s="975">
        <v>571</v>
      </c>
      <c r="Q16" s="975">
        <v>913</v>
      </c>
      <c r="R16" s="970"/>
      <c r="S16" s="140"/>
    </row>
    <row r="17" spans="1:19" s="160" customFormat="1" ht="18.75" customHeight="1" x14ac:dyDescent="0.2">
      <c r="A17" s="163"/>
      <c r="B17" s="159"/>
      <c r="C17" s="606" t="s">
        <v>237</v>
      </c>
      <c r="D17" s="976" t="s">
        <v>564</v>
      </c>
      <c r="E17" s="961">
        <v>170</v>
      </c>
      <c r="F17" s="961">
        <v>223</v>
      </c>
      <c r="G17" s="961">
        <v>574</v>
      </c>
      <c r="H17" s="961">
        <v>577</v>
      </c>
      <c r="I17" s="961">
        <v>592</v>
      </c>
      <c r="J17" s="961">
        <v>493</v>
      </c>
      <c r="K17" s="961">
        <v>553</v>
      </c>
      <c r="L17" s="961">
        <v>371</v>
      </c>
      <c r="M17" s="961">
        <v>602</v>
      </c>
      <c r="N17" s="961">
        <v>418</v>
      </c>
      <c r="O17" s="961">
        <v>261</v>
      </c>
      <c r="P17" s="961">
        <v>286</v>
      </c>
      <c r="Q17" s="961">
        <v>293</v>
      </c>
      <c r="R17" s="233"/>
      <c r="S17" s="137"/>
    </row>
    <row r="18" spans="1:19" s="160" customFormat="1" x14ac:dyDescent="0.2">
      <c r="A18" s="163"/>
      <c r="B18" s="159"/>
      <c r="C18" s="606"/>
      <c r="D18" s="237"/>
      <c r="E18" s="165"/>
      <c r="F18" s="165"/>
      <c r="G18" s="165"/>
      <c r="H18" s="165"/>
      <c r="I18" s="165"/>
      <c r="J18" s="165"/>
      <c r="K18" s="165"/>
      <c r="L18" s="165"/>
      <c r="M18" s="165"/>
      <c r="N18" s="165"/>
      <c r="O18" s="165"/>
      <c r="P18" s="165"/>
      <c r="Q18" s="165"/>
      <c r="R18" s="233"/>
      <c r="S18" s="137"/>
    </row>
    <row r="19" spans="1:19" s="160" customFormat="1" ht="13.5" customHeight="1" x14ac:dyDescent="0.2">
      <c r="A19" s="163"/>
      <c r="B19" s="159"/>
      <c r="C19" s="606"/>
      <c r="D19" s="237"/>
      <c r="E19" s="155"/>
      <c r="F19" s="155"/>
      <c r="G19" s="155"/>
      <c r="H19" s="155"/>
      <c r="I19" s="155"/>
      <c r="J19" s="155"/>
      <c r="K19" s="155"/>
      <c r="L19" s="155"/>
      <c r="M19" s="155"/>
      <c r="N19" s="155"/>
      <c r="O19" s="155"/>
      <c r="P19" s="155"/>
      <c r="Q19" s="155"/>
      <c r="R19" s="233"/>
      <c r="S19" s="137"/>
    </row>
    <row r="20" spans="1:19" s="160" customFormat="1" ht="13.5" customHeight="1" x14ac:dyDescent="0.2">
      <c r="A20" s="163"/>
      <c r="B20" s="159"/>
      <c r="C20" s="606"/>
      <c r="D20" s="487"/>
      <c r="E20" s="166"/>
      <c r="F20" s="166"/>
      <c r="G20" s="166"/>
      <c r="H20" s="166"/>
      <c r="I20" s="166"/>
      <c r="J20" s="166"/>
      <c r="K20" s="166"/>
      <c r="L20" s="166"/>
      <c r="M20" s="166"/>
      <c r="N20" s="166"/>
      <c r="O20" s="166"/>
      <c r="P20" s="166"/>
      <c r="Q20" s="166"/>
      <c r="R20" s="233"/>
      <c r="S20" s="137"/>
    </row>
    <row r="21" spans="1:19" s="160" customFormat="1" ht="13.5" customHeight="1" x14ac:dyDescent="0.2">
      <c r="A21" s="163"/>
      <c r="B21" s="159"/>
      <c r="C21" s="606"/>
      <c r="D21" s="487"/>
      <c r="E21" s="166"/>
      <c r="F21" s="166"/>
      <c r="G21" s="166"/>
      <c r="H21" s="166"/>
      <c r="I21" s="166"/>
      <c r="J21" s="166"/>
      <c r="K21" s="166"/>
      <c r="L21" s="166"/>
      <c r="M21" s="166"/>
      <c r="N21" s="166"/>
      <c r="O21" s="166"/>
      <c r="P21" s="166"/>
      <c r="Q21" s="166"/>
      <c r="R21" s="233"/>
      <c r="S21" s="137"/>
    </row>
    <row r="22" spans="1:19" s="160" customFormat="1" ht="13.5" customHeight="1" x14ac:dyDescent="0.2">
      <c r="A22" s="158"/>
      <c r="B22" s="159"/>
      <c r="C22" s="606"/>
      <c r="D22" s="487"/>
      <c r="E22" s="166"/>
      <c r="F22" s="166"/>
      <c r="G22" s="166"/>
      <c r="H22" s="166"/>
      <c r="I22" s="166"/>
      <c r="J22" s="166"/>
      <c r="K22" s="166"/>
      <c r="L22" s="166"/>
      <c r="M22" s="166"/>
      <c r="N22" s="166"/>
      <c r="O22" s="166"/>
      <c r="P22" s="166"/>
      <c r="Q22" s="166"/>
      <c r="R22" s="233"/>
      <c r="S22" s="137"/>
    </row>
    <row r="23" spans="1:19" s="160" customFormat="1" ht="13.5" customHeight="1" x14ac:dyDescent="0.2">
      <c r="A23" s="158"/>
      <c r="B23" s="159"/>
      <c r="C23" s="606"/>
      <c r="D23" s="487"/>
      <c r="E23" s="166"/>
      <c r="F23" s="166"/>
      <c r="G23" s="166"/>
      <c r="H23" s="166"/>
      <c r="I23" s="166"/>
      <c r="J23" s="166"/>
      <c r="K23" s="166"/>
      <c r="L23" s="166"/>
      <c r="M23" s="166"/>
      <c r="N23" s="166"/>
      <c r="O23" s="166"/>
      <c r="P23" s="166"/>
      <c r="Q23" s="166"/>
      <c r="R23" s="233"/>
      <c r="S23" s="137"/>
    </row>
    <row r="24" spans="1:19" s="160" customFormat="1" ht="13.5" customHeight="1" x14ac:dyDescent="0.2">
      <c r="A24" s="158"/>
      <c r="B24" s="159"/>
      <c r="C24" s="606"/>
      <c r="D24" s="487"/>
      <c r="E24" s="166"/>
      <c r="F24" s="166"/>
      <c r="G24" s="166"/>
      <c r="H24" s="166"/>
      <c r="I24" s="166"/>
      <c r="J24" s="166"/>
      <c r="K24" s="166"/>
      <c r="L24" s="166"/>
      <c r="M24" s="166"/>
      <c r="N24" s="166"/>
      <c r="O24" s="166"/>
      <c r="P24" s="166"/>
      <c r="Q24" s="166"/>
      <c r="R24" s="233"/>
      <c r="S24" s="137"/>
    </row>
    <row r="25" spans="1:19" s="160" customFormat="1" ht="13.5" customHeight="1" x14ac:dyDescent="0.2">
      <c r="A25" s="158"/>
      <c r="B25" s="159"/>
      <c r="C25" s="606"/>
      <c r="D25" s="487"/>
      <c r="E25" s="166"/>
      <c r="F25" s="166"/>
      <c r="G25" s="166"/>
      <c r="H25" s="166"/>
      <c r="I25" s="166"/>
      <c r="J25" s="166"/>
      <c r="K25" s="166"/>
      <c r="L25" s="166"/>
      <c r="M25" s="166"/>
      <c r="N25" s="166"/>
      <c r="O25" s="166"/>
      <c r="P25" s="166"/>
      <c r="Q25" s="166"/>
      <c r="R25" s="233"/>
      <c r="S25" s="137"/>
    </row>
    <row r="26" spans="1:19" s="167" customFormat="1" ht="13.5" customHeight="1" x14ac:dyDescent="0.2">
      <c r="A26" s="168"/>
      <c r="B26" s="169"/>
      <c r="C26" s="488"/>
      <c r="D26" s="235"/>
      <c r="E26" s="170"/>
      <c r="F26" s="170"/>
      <c r="G26" s="170"/>
      <c r="H26" s="170"/>
      <c r="I26" s="170"/>
      <c r="J26" s="170"/>
      <c r="K26" s="170"/>
      <c r="L26" s="170"/>
      <c r="M26" s="170"/>
      <c r="N26" s="170"/>
      <c r="O26" s="170"/>
      <c r="P26" s="170"/>
      <c r="Q26" s="170"/>
      <c r="R26" s="236"/>
      <c r="S26" s="161"/>
    </row>
    <row r="27" spans="1:19" ht="13.5" customHeight="1" x14ac:dyDescent="0.2">
      <c r="A27" s="135"/>
      <c r="B27" s="137"/>
      <c r="C27" s="606"/>
      <c r="D27" s="138"/>
      <c r="E27" s="166"/>
      <c r="F27" s="166"/>
      <c r="G27" s="166"/>
      <c r="H27" s="166"/>
      <c r="I27" s="166"/>
      <c r="J27" s="166"/>
      <c r="K27" s="166"/>
      <c r="L27" s="166"/>
      <c r="M27" s="166"/>
      <c r="N27" s="166"/>
      <c r="O27" s="166"/>
      <c r="P27" s="166"/>
      <c r="Q27" s="166"/>
      <c r="R27" s="233"/>
      <c r="S27" s="137"/>
    </row>
    <row r="28" spans="1:19" s="160" customFormat="1" ht="13.5" customHeight="1" x14ac:dyDescent="0.2">
      <c r="A28" s="158"/>
      <c r="B28" s="159"/>
      <c r="C28" s="606"/>
      <c r="D28" s="138"/>
      <c r="E28" s="166"/>
      <c r="F28" s="166"/>
      <c r="G28" s="166"/>
      <c r="H28" s="166"/>
      <c r="I28" s="166"/>
      <c r="J28" s="166"/>
      <c r="K28" s="166"/>
      <c r="L28" s="166"/>
      <c r="M28" s="166"/>
      <c r="N28" s="166"/>
      <c r="O28" s="166"/>
      <c r="P28" s="166"/>
      <c r="Q28" s="166"/>
      <c r="R28" s="233"/>
      <c r="S28" s="137"/>
    </row>
    <row r="29" spans="1:19" s="160" customFormat="1" ht="13.5" customHeight="1" x14ac:dyDescent="0.2">
      <c r="A29" s="158"/>
      <c r="B29" s="159"/>
      <c r="C29" s="606"/>
      <c r="D29" s="237"/>
      <c r="E29" s="166"/>
      <c r="F29" s="166"/>
      <c r="G29" s="166"/>
      <c r="H29" s="166"/>
      <c r="I29" s="166"/>
      <c r="J29" s="166"/>
      <c r="K29" s="166"/>
      <c r="L29" s="166"/>
      <c r="M29" s="166"/>
      <c r="N29" s="166"/>
      <c r="O29" s="166"/>
      <c r="P29" s="166"/>
      <c r="Q29" s="166"/>
      <c r="R29" s="233"/>
      <c r="S29" s="137"/>
    </row>
    <row r="30" spans="1:19" s="160" customFormat="1" ht="13.5" customHeight="1" x14ac:dyDescent="0.2">
      <c r="A30" s="158"/>
      <c r="B30" s="159"/>
      <c r="C30" s="606"/>
      <c r="D30" s="742"/>
      <c r="E30" s="743"/>
      <c r="F30" s="743"/>
      <c r="G30" s="743"/>
      <c r="H30" s="743"/>
      <c r="I30" s="743"/>
      <c r="J30" s="743"/>
      <c r="K30" s="743"/>
      <c r="L30" s="743"/>
      <c r="M30" s="743"/>
      <c r="N30" s="743"/>
      <c r="O30" s="743"/>
      <c r="P30" s="743"/>
      <c r="Q30" s="743"/>
      <c r="R30" s="233"/>
      <c r="S30" s="137"/>
    </row>
    <row r="31" spans="1:19" s="167" customFormat="1" ht="13.5" customHeight="1" x14ac:dyDescent="0.2">
      <c r="A31" s="168"/>
      <c r="B31" s="169"/>
      <c r="C31" s="488"/>
      <c r="D31" s="744"/>
      <c r="E31" s="744"/>
      <c r="F31" s="744"/>
      <c r="G31" s="744"/>
      <c r="H31" s="744"/>
      <c r="I31" s="744"/>
      <c r="J31" s="744"/>
      <c r="K31" s="744"/>
      <c r="L31" s="744"/>
      <c r="M31" s="744"/>
      <c r="N31" s="744"/>
      <c r="O31" s="744"/>
      <c r="P31" s="744"/>
      <c r="Q31" s="744"/>
      <c r="R31" s="236"/>
      <c r="S31" s="161"/>
    </row>
    <row r="32" spans="1:19" ht="35.25" customHeight="1" x14ac:dyDescent="0.2">
      <c r="A32" s="135"/>
      <c r="B32" s="137"/>
      <c r="C32" s="606"/>
      <c r="D32" s="745"/>
      <c r="E32" s="743"/>
      <c r="F32" s="743"/>
      <c r="G32" s="743"/>
      <c r="H32" s="743"/>
      <c r="I32" s="743"/>
      <c r="J32" s="743"/>
      <c r="K32" s="743"/>
      <c r="L32" s="743"/>
      <c r="M32" s="743"/>
      <c r="N32" s="743"/>
      <c r="O32" s="743"/>
      <c r="P32" s="743"/>
      <c r="Q32" s="743"/>
      <c r="R32" s="233"/>
      <c r="S32" s="137"/>
    </row>
    <row r="33" spans="1:19" ht="13.5" customHeight="1" x14ac:dyDescent="0.2">
      <c r="A33" s="135"/>
      <c r="B33" s="137"/>
      <c r="C33" s="953" t="s">
        <v>180</v>
      </c>
      <c r="D33" s="954"/>
      <c r="E33" s="954"/>
      <c r="F33" s="954"/>
      <c r="G33" s="954"/>
      <c r="H33" s="954"/>
      <c r="I33" s="954"/>
      <c r="J33" s="954"/>
      <c r="K33" s="954"/>
      <c r="L33" s="954"/>
      <c r="M33" s="954"/>
      <c r="N33" s="954"/>
      <c r="O33" s="954"/>
      <c r="P33" s="954"/>
      <c r="Q33" s="955"/>
      <c r="R33" s="233"/>
      <c r="S33" s="164"/>
    </row>
    <row r="34" spans="1:19" s="160" customFormat="1" ht="3.75" customHeight="1" x14ac:dyDescent="0.2">
      <c r="A34" s="158"/>
      <c r="B34" s="159"/>
      <c r="C34" s="606"/>
      <c r="D34" s="237"/>
      <c r="E34" s="166"/>
      <c r="F34" s="166"/>
      <c r="G34" s="166"/>
      <c r="H34" s="166"/>
      <c r="I34" s="166"/>
      <c r="J34" s="166"/>
      <c r="K34" s="166"/>
      <c r="L34" s="166"/>
      <c r="M34" s="166"/>
      <c r="N34" s="166"/>
      <c r="O34" s="166"/>
      <c r="P34" s="166"/>
      <c r="Q34" s="166"/>
      <c r="R34" s="233"/>
      <c r="S34" s="137"/>
    </row>
    <row r="35" spans="1:19" ht="12.75" customHeight="1" x14ac:dyDescent="0.2">
      <c r="A35" s="135"/>
      <c r="B35" s="137"/>
      <c r="C35" s="1561"/>
      <c r="D35" s="1561"/>
      <c r="E35" s="939">
        <v>2002</v>
      </c>
      <c r="F35" s="939">
        <v>2003</v>
      </c>
      <c r="G35" s="939">
        <v>2004</v>
      </c>
      <c r="H35" s="941" t="s">
        <v>565</v>
      </c>
      <c r="I35" s="939" t="s">
        <v>566</v>
      </c>
      <c r="J35" s="939" t="s">
        <v>567</v>
      </c>
      <c r="K35" s="939" t="s">
        <v>568</v>
      </c>
      <c r="L35" s="932" t="s">
        <v>569</v>
      </c>
      <c r="M35" s="935" t="s">
        <v>570</v>
      </c>
      <c r="N35" s="949" t="s">
        <v>571</v>
      </c>
      <c r="O35" s="949">
        <v>2013</v>
      </c>
      <c r="P35" s="949">
        <v>2014</v>
      </c>
      <c r="Q35" s="949">
        <v>2015</v>
      </c>
      <c r="R35" s="233"/>
      <c r="S35" s="137"/>
    </row>
    <row r="36" spans="1:19" ht="3.75" customHeight="1" x14ac:dyDescent="0.2">
      <c r="A36" s="135"/>
      <c r="B36" s="137"/>
      <c r="C36" s="906"/>
      <c r="D36" s="906"/>
      <c r="E36" s="893"/>
      <c r="F36" s="893"/>
      <c r="G36" s="927"/>
      <c r="H36" s="942"/>
      <c r="I36" s="1008"/>
      <c r="J36" s="1008"/>
      <c r="K36" s="1008"/>
      <c r="L36" s="927"/>
      <c r="M36" s="927"/>
      <c r="N36" s="950"/>
      <c r="O36" s="950"/>
      <c r="P36" s="950"/>
      <c r="Q36" s="950"/>
      <c r="R36" s="233"/>
      <c r="S36" s="137"/>
    </row>
    <row r="37" spans="1:19" ht="13.5" customHeight="1" x14ac:dyDescent="0.2">
      <c r="A37" s="135"/>
      <c r="B37" s="137"/>
      <c r="C37" s="1558" t="s">
        <v>394</v>
      </c>
      <c r="D37" s="1559"/>
      <c r="E37" s="893"/>
      <c r="F37" s="893"/>
      <c r="G37" s="927"/>
      <c r="H37" s="942"/>
      <c r="I37" s="1008"/>
      <c r="J37" s="1008"/>
      <c r="K37" s="1008"/>
      <c r="L37" s="927"/>
      <c r="M37" s="927"/>
      <c r="N37" s="950"/>
      <c r="O37" s="950"/>
      <c r="P37" s="950"/>
      <c r="Q37" s="950"/>
      <c r="R37" s="233"/>
      <c r="S37" s="137"/>
    </row>
    <row r="38" spans="1:19" s="171" customFormat="1" ht="13.5" customHeight="1" x14ac:dyDescent="0.2">
      <c r="A38" s="163"/>
      <c r="B38" s="172"/>
      <c r="D38" s="952" t="s">
        <v>68</v>
      </c>
      <c r="E38" s="951" t="s">
        <v>395</v>
      </c>
      <c r="F38" s="951" t="s">
        <v>395</v>
      </c>
      <c r="G38" s="951" t="s">
        <v>395</v>
      </c>
      <c r="H38" s="907">
        <v>49</v>
      </c>
      <c r="I38" s="924">
        <v>28</v>
      </c>
      <c r="J38" s="924">
        <v>54</v>
      </c>
      <c r="K38" s="924">
        <v>423</v>
      </c>
      <c r="L38" s="933">
        <v>324</v>
      </c>
      <c r="M38" s="936">
        <v>266</v>
      </c>
      <c r="N38" s="928">
        <v>550</v>
      </c>
      <c r="O38" s="928">
        <v>547</v>
      </c>
      <c r="P38" s="928">
        <v>344</v>
      </c>
      <c r="Q38" s="928">
        <v>254</v>
      </c>
      <c r="R38" s="233"/>
      <c r="S38" s="137"/>
    </row>
    <row r="39" spans="1:19" s="160" customFormat="1" ht="18.75" customHeight="1" x14ac:dyDescent="0.2">
      <c r="A39" s="158"/>
      <c r="B39" s="159"/>
      <c r="C39" s="606"/>
      <c r="D39" s="234"/>
      <c r="E39" s="894"/>
      <c r="F39" s="894"/>
      <c r="G39" s="937"/>
      <c r="H39" s="165"/>
      <c r="I39" s="926"/>
      <c r="J39" s="926"/>
      <c r="K39" s="926"/>
      <c r="L39" s="929"/>
      <c r="M39" s="937"/>
      <c r="N39" s="931"/>
      <c r="O39" s="931"/>
      <c r="P39" s="931"/>
      <c r="Q39" s="931"/>
      <c r="R39" s="233"/>
      <c r="S39" s="137"/>
    </row>
    <row r="40" spans="1:19" s="160" customFormat="1" ht="13.5" customHeight="1" x14ac:dyDescent="0.2">
      <c r="A40" s="158"/>
      <c r="B40" s="159"/>
      <c r="C40" s="1558" t="s">
        <v>146</v>
      </c>
      <c r="D40" s="1559"/>
      <c r="E40" s="894"/>
      <c r="F40" s="894"/>
      <c r="G40" s="937"/>
      <c r="H40" s="165"/>
      <c r="I40" s="926"/>
      <c r="J40" s="926"/>
      <c r="K40" s="926"/>
      <c r="L40" s="929"/>
      <c r="M40" s="937"/>
      <c r="N40" s="931"/>
      <c r="O40" s="931"/>
      <c r="P40" s="931"/>
      <c r="Q40" s="931"/>
      <c r="R40" s="233"/>
      <c r="S40" s="137"/>
    </row>
    <row r="41" spans="1:19" s="167" customFormat="1" ht="13.5" customHeight="1" x14ac:dyDescent="0.2">
      <c r="A41" s="168"/>
      <c r="B41" s="169"/>
      <c r="D41" s="952" t="s">
        <v>68</v>
      </c>
      <c r="E41" s="951" t="s">
        <v>395</v>
      </c>
      <c r="F41" s="951" t="s">
        <v>395</v>
      </c>
      <c r="G41" s="951" t="s">
        <v>395</v>
      </c>
      <c r="H41" s="908">
        <v>664</v>
      </c>
      <c r="I41" s="925">
        <v>891</v>
      </c>
      <c r="J41" s="925">
        <v>1422</v>
      </c>
      <c r="K41" s="925">
        <v>19278</v>
      </c>
      <c r="L41" s="934">
        <v>6145</v>
      </c>
      <c r="M41" s="938">
        <v>3601</v>
      </c>
      <c r="N41" s="930">
        <v>8703</v>
      </c>
      <c r="O41" s="930">
        <v>7434</v>
      </c>
      <c r="P41" s="930">
        <v>4460</v>
      </c>
      <c r="Q41" s="930">
        <v>3872</v>
      </c>
      <c r="R41" s="236"/>
      <c r="S41" s="161"/>
    </row>
    <row r="42" spans="1:19" s="141" customFormat="1" ht="26.25" customHeight="1" x14ac:dyDescent="0.2">
      <c r="A42" s="139"/>
      <c r="B42" s="140"/>
      <c r="C42" s="973"/>
      <c r="D42" s="974" t="s">
        <v>563</v>
      </c>
      <c r="E42" s="977" t="s">
        <v>395</v>
      </c>
      <c r="F42" s="977" t="s">
        <v>395</v>
      </c>
      <c r="G42" s="977" t="s">
        <v>395</v>
      </c>
      <c r="H42" s="979">
        <v>101</v>
      </c>
      <c r="I42" s="978">
        <v>116</v>
      </c>
      <c r="J42" s="978">
        <v>122</v>
      </c>
      <c r="K42" s="978">
        <v>9492</v>
      </c>
      <c r="L42" s="980">
        <v>3334</v>
      </c>
      <c r="M42" s="981">
        <v>2266</v>
      </c>
      <c r="N42" s="982">
        <v>4718</v>
      </c>
      <c r="O42" s="982">
        <v>3439</v>
      </c>
      <c r="P42" s="982">
        <v>2281</v>
      </c>
      <c r="Q42" s="982">
        <v>2413</v>
      </c>
      <c r="R42" s="970"/>
      <c r="S42" s="140"/>
    </row>
    <row r="43" spans="1:19" s="160" customFormat="1" ht="18.75" customHeight="1" x14ac:dyDescent="0.2">
      <c r="A43" s="158"/>
      <c r="B43" s="159"/>
      <c r="C43" s="606" t="s">
        <v>237</v>
      </c>
      <c r="D43" s="976" t="s">
        <v>564</v>
      </c>
      <c r="E43" s="951" t="s">
        <v>395</v>
      </c>
      <c r="F43" s="951" t="s">
        <v>395</v>
      </c>
      <c r="G43" s="951" t="s">
        <v>395</v>
      </c>
      <c r="H43" s="957">
        <v>563</v>
      </c>
      <c r="I43" s="956">
        <v>775</v>
      </c>
      <c r="J43" s="956">
        <v>1300</v>
      </c>
      <c r="K43" s="956">
        <v>9786</v>
      </c>
      <c r="L43" s="958">
        <v>2811</v>
      </c>
      <c r="M43" s="959">
        <v>1335</v>
      </c>
      <c r="N43" s="960">
        <v>3985</v>
      </c>
      <c r="O43" s="960">
        <v>3995</v>
      </c>
      <c r="P43" s="960">
        <v>2179</v>
      </c>
      <c r="Q43" s="960">
        <v>1459</v>
      </c>
      <c r="R43" s="233"/>
      <c r="S43" s="137"/>
    </row>
    <row r="44" spans="1:19" s="160" customFormat="1" ht="13.5" customHeight="1" x14ac:dyDescent="0.2">
      <c r="A44" s="158"/>
      <c r="B44" s="159"/>
      <c r="C44" s="606"/>
      <c r="D44" s="237"/>
      <c r="E44" s="166"/>
      <c r="F44" s="166"/>
      <c r="G44" s="166"/>
      <c r="H44" s="166"/>
      <c r="I44" s="166"/>
      <c r="J44" s="166"/>
      <c r="K44" s="166"/>
      <c r="L44" s="166"/>
      <c r="M44" s="166"/>
      <c r="N44" s="166"/>
      <c r="O44" s="166"/>
      <c r="P44" s="166"/>
      <c r="Q44" s="166"/>
      <c r="R44" s="233"/>
      <c r="S44" s="137"/>
    </row>
    <row r="45" spans="1:19" s="909" customFormat="1" ht="13.5" customHeight="1" x14ac:dyDescent="0.2">
      <c r="A45" s="911"/>
      <c r="B45" s="911"/>
      <c r="C45" s="912"/>
      <c r="D45" s="742"/>
      <c r="E45" s="743"/>
      <c r="F45" s="743"/>
      <c r="G45" s="743"/>
      <c r="H45" s="743"/>
      <c r="I45" s="743"/>
      <c r="J45" s="743"/>
      <c r="K45" s="743"/>
      <c r="L45" s="743"/>
      <c r="M45" s="743"/>
      <c r="N45" s="743"/>
      <c r="O45" s="743"/>
      <c r="P45" s="743"/>
      <c r="Q45" s="743"/>
      <c r="R45" s="233"/>
      <c r="S45" s="137"/>
    </row>
    <row r="46" spans="1:19" s="910" customFormat="1" ht="13.5" customHeight="1" x14ac:dyDescent="0.2">
      <c r="A46" s="744"/>
      <c r="B46" s="744"/>
      <c r="C46" s="914"/>
      <c r="D46" s="744"/>
      <c r="E46" s="915"/>
      <c r="F46" s="915"/>
      <c r="G46" s="915"/>
      <c r="H46" s="915"/>
      <c r="I46" s="915"/>
      <c r="J46" s="915"/>
      <c r="K46" s="915"/>
      <c r="L46" s="915"/>
      <c r="M46" s="915"/>
      <c r="N46" s="915"/>
      <c r="O46" s="915"/>
      <c r="P46" s="915"/>
      <c r="Q46" s="915"/>
      <c r="R46" s="233"/>
      <c r="S46" s="137"/>
    </row>
    <row r="47" spans="1:19" s="610" customFormat="1" ht="13.5" customHeight="1" x14ac:dyDescent="0.2">
      <c r="A47" s="913"/>
      <c r="B47" s="913"/>
      <c r="C47" s="912"/>
      <c r="D47" s="745"/>
      <c r="E47" s="743"/>
      <c r="F47" s="743"/>
      <c r="G47" s="743"/>
      <c r="H47" s="743"/>
      <c r="I47" s="743"/>
      <c r="J47" s="743"/>
      <c r="K47" s="743"/>
      <c r="L47" s="743"/>
      <c r="M47" s="743"/>
      <c r="N47" s="743"/>
      <c r="O47" s="743"/>
      <c r="P47" s="743"/>
      <c r="Q47" s="743"/>
      <c r="R47" s="233"/>
      <c r="S47" s="137"/>
    </row>
    <row r="48" spans="1:19" s="909" customFormat="1" ht="13.5" customHeight="1" x14ac:dyDescent="0.2">
      <c r="A48" s="911"/>
      <c r="B48" s="911"/>
      <c r="C48" s="912"/>
      <c r="D48" s="745"/>
      <c r="E48" s="743"/>
      <c r="F48" s="743"/>
      <c r="G48" s="743"/>
      <c r="H48" s="743"/>
      <c r="I48" s="743"/>
      <c r="J48" s="743"/>
      <c r="K48" s="743"/>
      <c r="L48" s="743"/>
      <c r="M48" s="743"/>
      <c r="N48" s="743"/>
      <c r="O48" s="743"/>
      <c r="P48" s="743"/>
      <c r="Q48" s="743"/>
      <c r="R48" s="233"/>
      <c r="S48" s="137"/>
    </row>
    <row r="49" spans="1:19" s="909" customFormat="1" ht="13.5" customHeight="1" x14ac:dyDescent="0.2">
      <c r="A49" s="911"/>
      <c r="B49" s="911"/>
      <c r="C49" s="912"/>
      <c r="D49" s="742"/>
      <c r="E49" s="743"/>
      <c r="F49" s="743"/>
      <c r="G49" s="743"/>
      <c r="H49" s="743"/>
      <c r="I49" s="743"/>
      <c r="J49" s="743"/>
      <c r="K49" s="743"/>
      <c r="L49" s="743"/>
      <c r="M49" s="743"/>
      <c r="N49" s="743"/>
      <c r="O49" s="743"/>
      <c r="P49" s="743"/>
      <c r="Q49" s="743"/>
      <c r="R49" s="233"/>
      <c r="S49" s="137"/>
    </row>
    <row r="50" spans="1:19" s="909" customFormat="1" ht="13.5" customHeight="1" x14ac:dyDescent="0.2">
      <c r="A50" s="911"/>
      <c r="B50" s="911"/>
      <c r="C50" s="912"/>
      <c r="D50" s="742"/>
      <c r="E50" s="743"/>
      <c r="F50" s="743"/>
      <c r="G50" s="743"/>
      <c r="H50" s="743"/>
      <c r="I50" s="743"/>
      <c r="J50" s="743"/>
      <c r="K50" s="743"/>
      <c r="L50" s="743"/>
      <c r="M50" s="743"/>
      <c r="N50" s="743"/>
      <c r="O50" s="743"/>
      <c r="P50" s="743"/>
      <c r="Q50" s="743"/>
      <c r="R50" s="233"/>
      <c r="S50" s="137"/>
    </row>
    <row r="51" spans="1:19" s="610" customFormat="1" ht="13.5" customHeight="1" x14ac:dyDescent="0.2">
      <c r="A51" s="913"/>
      <c r="B51" s="913"/>
      <c r="C51" s="916"/>
      <c r="D51" s="1566"/>
      <c r="E51" s="1566"/>
      <c r="F51" s="1566"/>
      <c r="G51" s="1566"/>
      <c r="H51" s="917"/>
      <c r="I51" s="917"/>
      <c r="J51" s="917"/>
      <c r="K51" s="917"/>
      <c r="L51" s="917"/>
      <c r="M51" s="917"/>
      <c r="N51" s="917"/>
      <c r="O51" s="917"/>
      <c r="P51" s="917"/>
      <c r="Q51" s="917"/>
      <c r="R51" s="233"/>
      <c r="S51" s="137"/>
    </row>
    <row r="52" spans="1:19" s="610" customFormat="1" ht="13.5" customHeight="1" x14ac:dyDescent="0.2">
      <c r="A52" s="913"/>
      <c r="B52" s="913"/>
      <c r="C52" s="913"/>
      <c r="D52" s="913"/>
      <c r="E52" s="913"/>
      <c r="F52" s="913"/>
      <c r="G52" s="913"/>
      <c r="H52" s="913"/>
      <c r="I52" s="913"/>
      <c r="J52" s="913"/>
      <c r="K52" s="913"/>
      <c r="L52" s="913"/>
      <c r="M52" s="913"/>
      <c r="N52" s="913"/>
      <c r="O52" s="913"/>
      <c r="P52" s="913"/>
      <c r="Q52" s="913"/>
      <c r="R52" s="233"/>
      <c r="S52" s="137"/>
    </row>
    <row r="53" spans="1:19" s="610" customFormat="1" ht="13.5" customHeight="1" x14ac:dyDescent="0.2">
      <c r="A53" s="913"/>
      <c r="B53" s="913"/>
      <c r="C53" s="918"/>
      <c r="D53" s="919"/>
      <c r="E53" s="920"/>
      <c r="F53" s="920"/>
      <c r="G53" s="920"/>
      <c r="H53" s="920"/>
      <c r="I53" s="920"/>
      <c r="J53" s="920"/>
      <c r="K53" s="920"/>
      <c r="L53" s="920"/>
      <c r="M53" s="920"/>
      <c r="N53" s="920"/>
      <c r="O53" s="920"/>
      <c r="P53" s="920"/>
      <c r="Q53" s="920"/>
      <c r="R53" s="233"/>
      <c r="S53" s="137"/>
    </row>
    <row r="54" spans="1:19" s="610" customFormat="1" ht="13.5" customHeight="1" x14ac:dyDescent="0.2">
      <c r="A54" s="913"/>
      <c r="B54" s="913"/>
      <c r="C54" s="1561"/>
      <c r="D54" s="1561"/>
      <c r="E54" s="921"/>
      <c r="F54" s="921"/>
      <c r="G54" s="921"/>
      <c r="H54" s="921"/>
      <c r="I54" s="921"/>
      <c r="J54" s="921"/>
      <c r="K54" s="921"/>
      <c r="L54" s="921"/>
      <c r="M54" s="921"/>
      <c r="N54" s="921"/>
      <c r="O54" s="921"/>
      <c r="P54" s="921"/>
      <c r="Q54" s="921"/>
      <c r="R54" s="233"/>
      <c r="S54" s="137"/>
    </row>
    <row r="55" spans="1:19" s="610" customFormat="1" ht="13.5" customHeight="1" x14ac:dyDescent="0.2">
      <c r="A55" s="913"/>
      <c r="B55" s="913"/>
      <c r="C55" s="1565"/>
      <c r="D55" s="1565"/>
      <c r="E55" s="922"/>
      <c r="F55" s="922"/>
      <c r="G55" s="922"/>
      <c r="H55" s="922"/>
      <c r="I55" s="922"/>
      <c r="J55" s="922"/>
      <c r="K55" s="922"/>
      <c r="L55" s="922"/>
      <c r="M55" s="922"/>
      <c r="N55" s="922"/>
      <c r="O55" s="922"/>
      <c r="P55" s="922"/>
      <c r="Q55" s="922"/>
      <c r="R55" s="233"/>
      <c r="S55" s="137"/>
    </row>
    <row r="56" spans="1:19" s="610" customFormat="1" ht="13.5" customHeight="1" x14ac:dyDescent="0.2">
      <c r="A56" s="913"/>
      <c r="B56" s="913"/>
      <c r="C56" s="914"/>
      <c r="D56" s="923"/>
      <c r="E56" s="922"/>
      <c r="F56" s="922"/>
      <c r="G56" s="922"/>
      <c r="H56" s="922"/>
      <c r="I56" s="922"/>
      <c r="J56" s="922"/>
      <c r="K56" s="922"/>
      <c r="L56" s="922"/>
      <c r="M56" s="922"/>
      <c r="N56" s="922"/>
      <c r="O56" s="922"/>
      <c r="P56" s="922"/>
      <c r="Q56" s="922"/>
      <c r="R56" s="233"/>
      <c r="S56" s="137"/>
    </row>
    <row r="57" spans="1:19" s="610" customFormat="1" ht="13.5" customHeight="1" x14ac:dyDescent="0.2">
      <c r="A57" s="913"/>
      <c r="B57" s="913"/>
      <c r="C57" s="912"/>
      <c r="D57" s="745"/>
      <c r="E57" s="922"/>
      <c r="F57" s="922"/>
      <c r="G57" s="922"/>
      <c r="H57" s="922"/>
      <c r="I57" s="922"/>
      <c r="J57" s="922"/>
      <c r="K57" s="922"/>
      <c r="L57" s="922"/>
      <c r="M57" s="922"/>
      <c r="N57" s="922"/>
      <c r="O57" s="922"/>
      <c r="P57" s="922"/>
      <c r="Q57" s="922"/>
      <c r="R57" s="233"/>
      <c r="S57" s="137"/>
    </row>
    <row r="58" spans="1:19" s="971" customFormat="1" ht="13.5" customHeight="1" x14ac:dyDescent="0.2">
      <c r="A58" s="969"/>
      <c r="B58" s="969"/>
      <c r="C58" s="1564" t="s">
        <v>572</v>
      </c>
      <c r="D58" s="1564"/>
      <c r="E58" s="1564"/>
      <c r="F58" s="1564"/>
      <c r="G58" s="1564"/>
      <c r="H58" s="1564"/>
      <c r="I58" s="1564"/>
      <c r="J58" s="1564"/>
      <c r="K58" s="1564"/>
      <c r="L58" s="1564"/>
      <c r="M58" s="1564"/>
      <c r="N58" s="1564"/>
      <c r="O58" s="1564"/>
      <c r="P58" s="1564"/>
      <c r="Q58" s="1564"/>
      <c r="R58" s="970"/>
      <c r="S58" s="140"/>
    </row>
    <row r="59" spans="1:19" s="141" customFormat="1" ht="13.5" customHeight="1" x14ac:dyDescent="0.2">
      <c r="A59" s="969"/>
      <c r="B59" s="969"/>
      <c r="C59" s="1564"/>
      <c r="D59" s="1564"/>
      <c r="E59" s="1564"/>
      <c r="F59" s="1564"/>
      <c r="G59" s="1564"/>
      <c r="H59" s="1564"/>
      <c r="I59" s="1564"/>
      <c r="J59" s="1564"/>
      <c r="K59" s="1564"/>
      <c r="L59" s="1564"/>
      <c r="M59" s="1564"/>
      <c r="N59" s="1564"/>
      <c r="O59" s="1564"/>
      <c r="P59" s="1564"/>
      <c r="Q59" s="1564"/>
      <c r="R59" s="970"/>
      <c r="S59" s="140"/>
    </row>
    <row r="60" spans="1:19" s="415" customFormat="1" ht="13.5" customHeight="1" x14ac:dyDescent="0.2">
      <c r="A60" s="913"/>
      <c r="B60" s="913"/>
      <c r="C60" s="483" t="s">
        <v>438</v>
      </c>
      <c r="D60" s="439"/>
      <c r="E60" s="943"/>
      <c r="F60" s="943"/>
      <c r="G60" s="943"/>
      <c r="H60" s="943"/>
      <c r="I60" s="944" t="s">
        <v>135</v>
      </c>
      <c r="J60" s="945"/>
      <c r="K60" s="945"/>
      <c r="L60" s="945"/>
      <c r="M60" s="515"/>
      <c r="N60" s="586"/>
      <c r="O60" s="586"/>
      <c r="P60" s="586"/>
      <c r="Q60" s="586"/>
      <c r="R60" s="233"/>
    </row>
    <row r="61" spans="1:19" ht="13.5" customHeight="1" x14ac:dyDescent="0.2">
      <c r="A61" s="135"/>
      <c r="B61" s="137"/>
      <c r="C61" s="462"/>
      <c r="D61" s="137"/>
      <c r="E61" s="174"/>
      <c r="F61" s="1493">
        <v>42675</v>
      </c>
      <c r="G61" s="1493"/>
      <c r="H61" s="1493"/>
      <c r="I61" s="1493"/>
      <c r="J61" s="1493"/>
      <c r="K61" s="1493"/>
      <c r="L61" s="1493"/>
      <c r="M61" s="1493"/>
      <c r="N61" s="1493"/>
      <c r="O61" s="1493"/>
      <c r="P61" s="1493"/>
      <c r="Q61" s="1493"/>
      <c r="R61" s="404">
        <v>9</v>
      </c>
      <c r="S61" s="137"/>
    </row>
    <row r="62" spans="1:19" ht="15" customHeight="1" x14ac:dyDescent="0.2">
      <c r="B62" s="462"/>
    </row>
  </sheetData>
  <dataConsolidate/>
  <mergeCells count="16">
    <mergeCell ref="C59:Q59"/>
    <mergeCell ref="F61:Q61"/>
    <mergeCell ref="C54:D54"/>
    <mergeCell ref="C55:D55"/>
    <mergeCell ref="C9:D9"/>
    <mergeCell ref="D51:G51"/>
    <mergeCell ref="C37:D37"/>
    <mergeCell ref="C40:D40"/>
    <mergeCell ref="C58:Q58"/>
    <mergeCell ref="C6:Q6"/>
    <mergeCell ref="C11:D11"/>
    <mergeCell ref="C14:D14"/>
    <mergeCell ref="B1:D1"/>
    <mergeCell ref="C35:D35"/>
    <mergeCell ref="E8:G8"/>
    <mergeCell ref="H8:Q8"/>
  </mergeCells>
  <conditionalFormatting sqref="E9:Q11 E8 E35:G35 H35:Q37">
    <cfRule type="cellIs" dxfId="17" priority="4" operator="equal">
      <formula>"jan."</formula>
    </cfRule>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6">
    <tabColor theme="5"/>
  </sheetPr>
  <dimension ref="A1:V76"/>
  <sheetViews>
    <sheetView showRuler="0" zoomScaleNormal="100" workbookViewId="0"/>
  </sheetViews>
  <sheetFormatPr defaultRowHeight="12.75" x14ac:dyDescent="0.2"/>
  <cols>
    <col min="1" max="1" width="1" style="96" customWidth="1"/>
    <col min="2" max="2" width="2.5703125" style="96" customWidth="1"/>
    <col min="3" max="3" width="1" style="96" customWidth="1"/>
    <col min="4" max="4" width="30.42578125" style="96" customWidth="1"/>
    <col min="5" max="17" width="5" style="96" customWidth="1"/>
    <col min="18" max="18" width="2.5703125" style="96" customWidth="1"/>
    <col min="19" max="19" width="1" style="96" customWidth="1"/>
    <col min="20" max="16384" width="9.140625" style="96"/>
  </cols>
  <sheetData>
    <row r="1" spans="1:19" ht="13.5" customHeight="1" x14ac:dyDescent="0.2">
      <c r="A1" s="2"/>
      <c r="B1" s="4"/>
      <c r="C1" s="4"/>
      <c r="D1" s="1570" t="s">
        <v>324</v>
      </c>
      <c r="E1" s="1570"/>
      <c r="F1" s="1570"/>
      <c r="G1" s="1570"/>
      <c r="H1" s="1570"/>
      <c r="I1" s="1570"/>
      <c r="J1" s="1570"/>
      <c r="K1" s="1570"/>
      <c r="L1" s="1570"/>
      <c r="M1" s="1570"/>
      <c r="N1" s="1570"/>
      <c r="O1" s="1570"/>
      <c r="P1" s="1570"/>
      <c r="Q1" s="1570"/>
      <c r="R1" s="1570"/>
      <c r="S1" s="2"/>
    </row>
    <row r="2" spans="1:19" ht="6" customHeight="1" x14ac:dyDescent="0.2">
      <c r="A2" s="2"/>
      <c r="B2" s="1571"/>
      <c r="C2" s="1572"/>
      <c r="D2" s="1573"/>
      <c r="E2" s="4"/>
      <c r="F2" s="4"/>
      <c r="G2" s="4"/>
      <c r="H2" s="4"/>
      <c r="I2" s="4"/>
      <c r="J2" s="4"/>
      <c r="K2" s="4"/>
      <c r="L2" s="4"/>
      <c r="M2" s="4"/>
      <c r="N2" s="4"/>
      <c r="O2" s="4"/>
      <c r="P2" s="4"/>
      <c r="Q2" s="4"/>
      <c r="R2" s="4"/>
      <c r="S2" s="2"/>
    </row>
    <row r="3" spans="1:19" ht="13.5" customHeight="1" thickBot="1" x14ac:dyDescent="0.25">
      <c r="A3" s="2"/>
      <c r="B3" s="226"/>
      <c r="C3" s="4"/>
      <c r="D3" s="4"/>
      <c r="E3" s="623"/>
      <c r="F3" s="623"/>
      <c r="G3" s="623"/>
      <c r="H3" s="623"/>
      <c r="I3" s="547"/>
      <c r="J3" s="623"/>
      <c r="K3" s="623"/>
      <c r="L3" s="623"/>
      <c r="M3" s="623"/>
      <c r="N3" s="623"/>
      <c r="O3" s="623"/>
      <c r="P3" s="623"/>
      <c r="Q3" s="623" t="s">
        <v>73</v>
      </c>
      <c r="R3" s="4"/>
      <c r="S3" s="2"/>
    </row>
    <row r="4" spans="1:19" s="7" customFormat="1" ht="13.5" customHeight="1" thickBot="1" x14ac:dyDescent="0.25">
      <c r="A4" s="6"/>
      <c r="B4" s="225"/>
      <c r="C4" s="400" t="s">
        <v>215</v>
      </c>
      <c r="D4" s="548"/>
      <c r="E4" s="548"/>
      <c r="F4" s="548"/>
      <c r="G4" s="548"/>
      <c r="H4" s="548"/>
      <c r="I4" s="548"/>
      <c r="J4" s="548"/>
      <c r="K4" s="548"/>
      <c r="L4" s="548"/>
      <c r="M4" s="548"/>
      <c r="N4" s="548"/>
      <c r="O4" s="548"/>
      <c r="P4" s="548"/>
      <c r="Q4" s="549"/>
      <c r="R4" s="4"/>
      <c r="S4" s="6"/>
    </row>
    <row r="5" spans="1:19" ht="4.5" customHeight="1" x14ac:dyDescent="0.2">
      <c r="A5" s="2"/>
      <c r="B5" s="226"/>
      <c r="C5" s="1574" t="s">
        <v>78</v>
      </c>
      <c r="D5" s="1574"/>
      <c r="E5" s="1575"/>
      <c r="F5" s="1575"/>
      <c r="G5" s="1575"/>
      <c r="H5" s="1575"/>
      <c r="I5" s="1575"/>
      <c r="J5" s="1575"/>
      <c r="K5" s="1575"/>
      <c r="L5" s="1575"/>
      <c r="M5" s="1575"/>
      <c r="N5" s="1575"/>
      <c r="O5" s="627"/>
      <c r="P5" s="627"/>
      <c r="Q5" s="627"/>
      <c r="R5" s="4"/>
      <c r="S5" s="2"/>
    </row>
    <row r="6" spans="1:19" ht="12" customHeight="1" x14ac:dyDescent="0.2">
      <c r="A6" s="2"/>
      <c r="B6" s="226"/>
      <c r="C6" s="1574"/>
      <c r="D6" s="1574"/>
      <c r="E6" s="1576" t="str">
        <f>+'11desemprego_IEFP'!E6:O6</f>
        <v>2015</v>
      </c>
      <c r="F6" s="1576"/>
      <c r="G6" s="1576"/>
      <c r="H6" s="1576" t="str">
        <f>+'11desemprego_IEFP'!H6</f>
        <v>2016</v>
      </c>
      <c r="I6" s="1576"/>
      <c r="J6" s="1576"/>
      <c r="K6" s="1576"/>
      <c r="L6" s="1576"/>
      <c r="M6" s="1576"/>
      <c r="N6" s="1576"/>
      <c r="O6" s="1576"/>
      <c r="P6" s="1576"/>
      <c r="Q6" s="1576"/>
      <c r="R6" s="4"/>
      <c r="S6" s="2"/>
    </row>
    <row r="7" spans="1:19" x14ac:dyDescent="0.2">
      <c r="A7" s="2"/>
      <c r="B7" s="226"/>
      <c r="C7" s="630"/>
      <c r="D7" s="630"/>
      <c r="E7" s="624" t="s">
        <v>96</v>
      </c>
      <c r="F7" s="739" t="s">
        <v>95</v>
      </c>
      <c r="G7" s="739" t="s">
        <v>94</v>
      </c>
      <c r="H7" s="739" t="s">
        <v>93</v>
      </c>
      <c r="I7" s="739" t="s">
        <v>104</v>
      </c>
      <c r="J7" s="739" t="s">
        <v>103</v>
      </c>
      <c r="K7" s="739" t="s">
        <v>102</v>
      </c>
      <c r="L7" s="739" t="s">
        <v>101</v>
      </c>
      <c r="M7" s="739" t="s">
        <v>100</v>
      </c>
      <c r="N7" s="739" t="s">
        <v>99</v>
      </c>
      <c r="O7" s="739" t="s">
        <v>98</v>
      </c>
      <c r="P7" s="739" t="s">
        <v>97</v>
      </c>
      <c r="Q7" s="739" t="s">
        <v>96</v>
      </c>
      <c r="R7" s="627"/>
      <c r="S7" s="2"/>
    </row>
    <row r="8" spans="1:19" s="536" customFormat="1" ht="15" customHeight="1" x14ac:dyDescent="0.2">
      <c r="A8" s="95"/>
      <c r="B8" s="227"/>
      <c r="C8" s="1569" t="s">
        <v>68</v>
      </c>
      <c r="D8" s="1569"/>
      <c r="E8" s="550">
        <v>70194</v>
      </c>
      <c r="F8" s="551">
        <v>64695</v>
      </c>
      <c r="G8" s="551">
        <v>54033</v>
      </c>
      <c r="H8" s="551">
        <v>64934</v>
      </c>
      <c r="I8" s="551">
        <v>53632</v>
      </c>
      <c r="J8" s="551">
        <v>53464</v>
      </c>
      <c r="K8" s="551">
        <v>50136</v>
      </c>
      <c r="L8" s="551">
        <v>50006</v>
      </c>
      <c r="M8" s="551">
        <v>49496</v>
      </c>
      <c r="N8" s="551">
        <v>47270</v>
      </c>
      <c r="O8" s="551">
        <v>50372</v>
      </c>
      <c r="P8" s="551">
        <v>65454</v>
      </c>
      <c r="Q8" s="551">
        <v>58289</v>
      </c>
      <c r="R8" s="537"/>
      <c r="S8" s="95"/>
    </row>
    <row r="9" spans="1:19" s="545" customFormat="1" ht="11.25" customHeight="1" x14ac:dyDescent="0.2">
      <c r="A9" s="552"/>
      <c r="B9" s="553"/>
      <c r="C9" s="554"/>
      <c r="D9" s="473" t="s">
        <v>189</v>
      </c>
      <c r="E9" s="152">
        <v>23514</v>
      </c>
      <c r="F9" s="162">
        <v>20153</v>
      </c>
      <c r="G9" s="162">
        <v>18155</v>
      </c>
      <c r="H9" s="162">
        <v>22203</v>
      </c>
      <c r="I9" s="162">
        <v>18462</v>
      </c>
      <c r="J9" s="162">
        <v>18033</v>
      </c>
      <c r="K9" s="162">
        <v>17496</v>
      </c>
      <c r="L9" s="162">
        <v>17589</v>
      </c>
      <c r="M9" s="162">
        <v>17755</v>
      </c>
      <c r="N9" s="162">
        <v>17218</v>
      </c>
      <c r="O9" s="162">
        <v>17861</v>
      </c>
      <c r="P9" s="162">
        <v>24367</v>
      </c>
      <c r="Q9" s="162">
        <v>18986</v>
      </c>
      <c r="R9" s="555"/>
      <c r="S9" s="552"/>
    </row>
    <row r="10" spans="1:19" s="545" customFormat="1" ht="11.25" customHeight="1" x14ac:dyDescent="0.2">
      <c r="A10" s="552"/>
      <c r="B10" s="553"/>
      <c r="C10" s="554"/>
      <c r="D10" s="473" t="s">
        <v>190</v>
      </c>
      <c r="E10" s="152">
        <v>14200</v>
      </c>
      <c r="F10" s="162">
        <v>11780</v>
      </c>
      <c r="G10" s="162">
        <v>10892</v>
      </c>
      <c r="H10" s="162">
        <v>12468</v>
      </c>
      <c r="I10" s="162">
        <v>10301</v>
      </c>
      <c r="J10" s="162">
        <v>10413</v>
      </c>
      <c r="K10" s="162">
        <v>9883</v>
      </c>
      <c r="L10" s="162">
        <v>10200</v>
      </c>
      <c r="M10" s="162">
        <v>10157</v>
      </c>
      <c r="N10" s="162">
        <v>9810</v>
      </c>
      <c r="O10" s="162">
        <v>10785</v>
      </c>
      <c r="P10" s="162">
        <v>13736</v>
      </c>
      <c r="Q10" s="162">
        <v>11712</v>
      </c>
      <c r="R10" s="555"/>
      <c r="S10" s="552"/>
    </row>
    <row r="11" spans="1:19" s="545" customFormat="1" ht="11.25" customHeight="1" x14ac:dyDescent="0.2">
      <c r="A11" s="552"/>
      <c r="B11" s="553"/>
      <c r="C11" s="554"/>
      <c r="D11" s="473" t="s">
        <v>191</v>
      </c>
      <c r="E11" s="152">
        <v>17600</v>
      </c>
      <c r="F11" s="162">
        <v>15342</v>
      </c>
      <c r="G11" s="162">
        <v>13297</v>
      </c>
      <c r="H11" s="162">
        <v>17989</v>
      </c>
      <c r="I11" s="162">
        <v>15193</v>
      </c>
      <c r="J11" s="162">
        <v>15595</v>
      </c>
      <c r="K11" s="162">
        <v>13934</v>
      </c>
      <c r="L11" s="162">
        <v>14140</v>
      </c>
      <c r="M11" s="162">
        <v>13635</v>
      </c>
      <c r="N11" s="162">
        <v>12836</v>
      </c>
      <c r="O11" s="162">
        <v>13482</v>
      </c>
      <c r="P11" s="162">
        <v>16420</v>
      </c>
      <c r="Q11" s="162">
        <v>14644</v>
      </c>
      <c r="R11" s="555"/>
      <c r="S11" s="552"/>
    </row>
    <row r="12" spans="1:19" s="545" customFormat="1" ht="11.25" customHeight="1" x14ac:dyDescent="0.2">
      <c r="A12" s="552"/>
      <c r="B12" s="553"/>
      <c r="C12" s="554"/>
      <c r="D12" s="473" t="s">
        <v>192</v>
      </c>
      <c r="E12" s="152">
        <v>6388</v>
      </c>
      <c r="F12" s="162">
        <v>4716</v>
      </c>
      <c r="G12" s="162">
        <v>4637</v>
      </c>
      <c r="H12" s="162">
        <v>5247</v>
      </c>
      <c r="I12" s="162">
        <v>4264</v>
      </c>
      <c r="J12" s="162">
        <v>4603</v>
      </c>
      <c r="K12" s="162">
        <v>3707</v>
      </c>
      <c r="L12" s="162">
        <v>3864</v>
      </c>
      <c r="M12" s="162">
        <v>3788</v>
      </c>
      <c r="N12" s="162">
        <v>3782</v>
      </c>
      <c r="O12" s="162">
        <v>4299</v>
      </c>
      <c r="P12" s="162">
        <v>4915</v>
      </c>
      <c r="Q12" s="162">
        <v>5553</v>
      </c>
      <c r="R12" s="555"/>
      <c r="S12" s="552"/>
    </row>
    <row r="13" spans="1:19" s="545" customFormat="1" ht="11.25" customHeight="1" x14ac:dyDescent="0.2">
      <c r="A13" s="552"/>
      <c r="B13" s="553"/>
      <c r="C13" s="554"/>
      <c r="D13" s="473" t="s">
        <v>193</v>
      </c>
      <c r="E13" s="152">
        <v>5293</v>
      </c>
      <c r="F13" s="162">
        <v>9554</v>
      </c>
      <c r="G13" s="162">
        <v>4819</v>
      </c>
      <c r="H13" s="162">
        <v>4053</v>
      </c>
      <c r="I13" s="162">
        <v>2906</v>
      </c>
      <c r="J13" s="162">
        <v>2481</v>
      </c>
      <c r="K13" s="162">
        <v>2210</v>
      </c>
      <c r="L13" s="162">
        <v>2040</v>
      </c>
      <c r="M13" s="162">
        <v>1828</v>
      </c>
      <c r="N13" s="162">
        <v>1556</v>
      </c>
      <c r="O13" s="162">
        <v>1775</v>
      </c>
      <c r="P13" s="162">
        <v>2951</v>
      </c>
      <c r="Q13" s="162">
        <v>4546</v>
      </c>
      <c r="R13" s="555"/>
      <c r="S13" s="552"/>
    </row>
    <row r="14" spans="1:19" s="545" customFormat="1" ht="11.25" customHeight="1" x14ac:dyDescent="0.2">
      <c r="A14" s="552"/>
      <c r="B14" s="553"/>
      <c r="C14" s="554"/>
      <c r="D14" s="473" t="s">
        <v>131</v>
      </c>
      <c r="E14" s="152">
        <v>1654</v>
      </c>
      <c r="F14" s="162">
        <v>1574</v>
      </c>
      <c r="G14" s="162">
        <v>1209</v>
      </c>
      <c r="H14" s="162">
        <v>1483</v>
      </c>
      <c r="I14" s="162">
        <v>1285</v>
      </c>
      <c r="J14" s="162">
        <v>1266</v>
      </c>
      <c r="K14" s="162">
        <v>1920</v>
      </c>
      <c r="L14" s="162">
        <v>1109</v>
      </c>
      <c r="M14" s="162">
        <v>1255</v>
      </c>
      <c r="N14" s="162">
        <v>920</v>
      </c>
      <c r="O14" s="162">
        <v>938</v>
      </c>
      <c r="P14" s="162">
        <v>1363</v>
      </c>
      <c r="Q14" s="162">
        <v>1373</v>
      </c>
      <c r="R14" s="555"/>
      <c r="S14" s="552"/>
    </row>
    <row r="15" spans="1:19" s="545" customFormat="1" ht="11.25" customHeight="1" x14ac:dyDescent="0.2">
      <c r="A15" s="552"/>
      <c r="B15" s="553"/>
      <c r="C15" s="554"/>
      <c r="D15" s="473" t="s">
        <v>132</v>
      </c>
      <c r="E15" s="152">
        <v>1545</v>
      </c>
      <c r="F15" s="162">
        <v>1576</v>
      </c>
      <c r="G15" s="162">
        <v>1024</v>
      </c>
      <c r="H15" s="162">
        <v>1491</v>
      </c>
      <c r="I15" s="162">
        <v>1221</v>
      </c>
      <c r="J15" s="162">
        <v>1073</v>
      </c>
      <c r="K15" s="162">
        <v>986</v>
      </c>
      <c r="L15" s="162">
        <v>1064</v>
      </c>
      <c r="M15" s="162">
        <v>1078</v>
      </c>
      <c r="N15" s="162">
        <v>1148</v>
      </c>
      <c r="O15" s="162">
        <v>1232</v>
      </c>
      <c r="P15" s="162">
        <v>1702</v>
      </c>
      <c r="Q15" s="162">
        <v>1475</v>
      </c>
      <c r="R15" s="555"/>
      <c r="S15" s="552"/>
    </row>
    <row r="16" spans="1:19" s="561" customFormat="1" ht="15" customHeight="1" x14ac:dyDescent="0.2">
      <c r="A16" s="556"/>
      <c r="B16" s="557"/>
      <c r="C16" s="1569" t="s">
        <v>291</v>
      </c>
      <c r="D16" s="1569"/>
      <c r="E16" s="558"/>
      <c r="F16" s="559"/>
      <c r="G16" s="559"/>
      <c r="H16" s="559"/>
      <c r="I16" s="559"/>
      <c r="J16" s="559"/>
      <c r="K16" s="559"/>
      <c r="L16" s="559"/>
      <c r="M16" s="559"/>
      <c r="N16" s="559"/>
      <c r="O16" s="559"/>
      <c r="P16" s="559"/>
      <c r="Q16" s="559"/>
      <c r="R16" s="560"/>
      <c r="S16" s="556"/>
    </row>
    <row r="17" spans="1:19" s="545" customFormat="1" ht="12" customHeight="1" x14ac:dyDescent="0.2">
      <c r="A17" s="552"/>
      <c r="B17" s="553"/>
      <c r="C17" s="554"/>
      <c r="D17" s="97" t="s">
        <v>497</v>
      </c>
      <c r="E17" s="162">
        <v>8697</v>
      </c>
      <c r="F17" s="162">
        <v>7335</v>
      </c>
      <c r="G17" s="162">
        <v>5322</v>
      </c>
      <c r="H17" s="162">
        <v>7833</v>
      </c>
      <c r="I17" s="162">
        <v>6661</v>
      </c>
      <c r="J17" s="162">
        <v>6525</v>
      </c>
      <c r="K17" s="162">
        <v>6224</v>
      </c>
      <c r="L17" s="162">
        <v>6109</v>
      </c>
      <c r="M17" s="162">
        <v>5461</v>
      </c>
      <c r="N17" s="162">
        <v>4938</v>
      </c>
      <c r="O17" s="162">
        <v>5306</v>
      </c>
      <c r="P17" s="162">
        <v>7308</v>
      </c>
      <c r="Q17" s="162">
        <v>7247</v>
      </c>
      <c r="R17" s="555"/>
      <c r="S17" s="552"/>
    </row>
    <row r="18" spans="1:19" s="545" customFormat="1" ht="12" customHeight="1" x14ac:dyDescent="0.2">
      <c r="A18" s="552"/>
      <c r="B18" s="553"/>
      <c r="C18" s="554"/>
      <c r="D18" s="97" t="s">
        <v>498</v>
      </c>
      <c r="E18" s="162">
        <v>5628</v>
      </c>
      <c r="F18" s="162">
        <v>5044</v>
      </c>
      <c r="G18" s="162">
        <v>4604</v>
      </c>
      <c r="H18" s="162">
        <v>5377</v>
      </c>
      <c r="I18" s="162">
        <v>4770</v>
      </c>
      <c r="J18" s="162">
        <v>4830</v>
      </c>
      <c r="K18" s="162">
        <v>4502</v>
      </c>
      <c r="L18" s="162">
        <v>4440</v>
      </c>
      <c r="M18" s="162">
        <v>3806</v>
      </c>
      <c r="N18" s="162">
        <v>3747</v>
      </c>
      <c r="O18" s="162">
        <v>4274</v>
      </c>
      <c r="P18" s="162">
        <v>4601</v>
      </c>
      <c r="Q18" s="162">
        <v>4625</v>
      </c>
      <c r="R18" s="555"/>
      <c r="S18" s="552"/>
    </row>
    <row r="19" spans="1:19" s="545" customFormat="1" ht="12" customHeight="1" x14ac:dyDescent="0.2">
      <c r="A19" s="552"/>
      <c r="B19" s="553"/>
      <c r="C19" s="554"/>
      <c r="D19" s="97" t="s">
        <v>499</v>
      </c>
      <c r="E19" s="162">
        <v>4701</v>
      </c>
      <c r="F19" s="162">
        <v>5258</v>
      </c>
      <c r="G19" s="162">
        <v>3381</v>
      </c>
      <c r="H19" s="162">
        <v>4364</v>
      </c>
      <c r="I19" s="162">
        <v>3798</v>
      </c>
      <c r="J19" s="162">
        <v>3532</v>
      </c>
      <c r="K19" s="162">
        <v>3500</v>
      </c>
      <c r="L19" s="162">
        <v>3422</v>
      </c>
      <c r="M19" s="162">
        <v>3161</v>
      </c>
      <c r="N19" s="162">
        <v>2634</v>
      </c>
      <c r="O19" s="162">
        <v>2668</v>
      </c>
      <c r="P19" s="162">
        <v>3628</v>
      </c>
      <c r="Q19" s="162">
        <v>4028</v>
      </c>
      <c r="R19" s="555"/>
      <c r="S19" s="552"/>
    </row>
    <row r="20" spans="1:19" s="545" customFormat="1" ht="12" customHeight="1" x14ac:dyDescent="0.2">
      <c r="A20" s="552"/>
      <c r="B20" s="553"/>
      <c r="C20" s="554"/>
      <c r="D20" s="97" t="s">
        <v>500</v>
      </c>
      <c r="E20" s="162">
        <v>4539</v>
      </c>
      <c r="F20" s="162">
        <v>5776</v>
      </c>
      <c r="G20" s="162">
        <v>3456</v>
      </c>
      <c r="H20" s="162">
        <v>4065</v>
      </c>
      <c r="I20" s="162">
        <v>3297</v>
      </c>
      <c r="J20" s="162">
        <v>3082</v>
      </c>
      <c r="K20" s="162">
        <v>2990</v>
      </c>
      <c r="L20" s="162">
        <v>2864</v>
      </c>
      <c r="M20" s="162">
        <v>3104</v>
      </c>
      <c r="N20" s="162">
        <v>2445</v>
      </c>
      <c r="O20" s="162">
        <v>2522</v>
      </c>
      <c r="P20" s="162">
        <v>3304</v>
      </c>
      <c r="Q20" s="162">
        <v>3924</v>
      </c>
      <c r="R20" s="555"/>
      <c r="S20" s="552"/>
    </row>
    <row r="21" spans="1:19" s="545" customFormat="1" ht="11.25" customHeight="1" x14ac:dyDescent="0.2">
      <c r="A21" s="552"/>
      <c r="B21" s="553"/>
      <c r="C21" s="554"/>
      <c r="D21" s="97" t="s">
        <v>503</v>
      </c>
      <c r="E21" s="162">
        <v>3395</v>
      </c>
      <c r="F21" s="162">
        <v>2874</v>
      </c>
      <c r="G21" s="162">
        <v>2276</v>
      </c>
      <c r="H21" s="162">
        <v>3396</v>
      </c>
      <c r="I21" s="162">
        <v>2670</v>
      </c>
      <c r="J21" s="162">
        <v>2531</v>
      </c>
      <c r="K21" s="162">
        <v>2447</v>
      </c>
      <c r="L21" s="162">
        <v>2520</v>
      </c>
      <c r="M21" s="162">
        <v>2440</v>
      </c>
      <c r="N21" s="162">
        <v>2232</v>
      </c>
      <c r="O21" s="162">
        <v>2471</v>
      </c>
      <c r="P21" s="162">
        <v>3100</v>
      </c>
      <c r="Q21" s="162">
        <v>2879</v>
      </c>
      <c r="R21" s="555"/>
      <c r="S21" s="552"/>
    </row>
    <row r="22" spans="1:19" s="545" customFormat="1" ht="15" customHeight="1" x14ac:dyDescent="0.2">
      <c r="A22" s="552"/>
      <c r="B22" s="553"/>
      <c r="C22" s="1569" t="s">
        <v>216</v>
      </c>
      <c r="D22" s="1569"/>
      <c r="E22" s="550">
        <v>11525</v>
      </c>
      <c r="F22" s="551">
        <v>8107</v>
      </c>
      <c r="G22" s="551">
        <v>5598</v>
      </c>
      <c r="H22" s="551">
        <v>8156</v>
      </c>
      <c r="I22" s="551">
        <v>7397</v>
      </c>
      <c r="J22" s="551">
        <v>6899</v>
      </c>
      <c r="K22" s="551">
        <v>6138</v>
      </c>
      <c r="L22" s="551">
        <v>6219</v>
      </c>
      <c r="M22" s="551">
        <v>6033</v>
      </c>
      <c r="N22" s="551">
        <v>7416</v>
      </c>
      <c r="O22" s="551">
        <v>8550</v>
      </c>
      <c r="P22" s="551">
        <v>11450</v>
      </c>
      <c r="Q22" s="551">
        <v>8863</v>
      </c>
      <c r="R22" s="555"/>
      <c r="S22" s="552"/>
    </row>
    <row r="23" spans="1:19" s="561" customFormat="1" ht="12" customHeight="1" x14ac:dyDescent="0.2">
      <c r="A23" s="556"/>
      <c r="B23" s="557"/>
      <c r="C23" s="1569" t="s">
        <v>292</v>
      </c>
      <c r="D23" s="1569"/>
      <c r="E23" s="550">
        <v>58669</v>
      </c>
      <c r="F23" s="551">
        <v>56588</v>
      </c>
      <c r="G23" s="551">
        <v>48435</v>
      </c>
      <c r="H23" s="551">
        <v>56778</v>
      </c>
      <c r="I23" s="551">
        <v>46235</v>
      </c>
      <c r="J23" s="551">
        <v>46565</v>
      </c>
      <c r="K23" s="551">
        <v>43998</v>
      </c>
      <c r="L23" s="551">
        <v>43787</v>
      </c>
      <c r="M23" s="551">
        <v>43463</v>
      </c>
      <c r="N23" s="551">
        <v>39854</v>
      </c>
      <c r="O23" s="551">
        <v>41822</v>
      </c>
      <c r="P23" s="551">
        <v>54004</v>
      </c>
      <c r="Q23" s="551">
        <v>49426</v>
      </c>
      <c r="R23" s="562"/>
      <c r="S23" s="556"/>
    </row>
    <row r="24" spans="1:19" s="545" customFormat="1" ht="12.75" customHeight="1" x14ac:dyDescent="0.2">
      <c r="A24" s="552"/>
      <c r="B24" s="563"/>
      <c r="C24" s="554"/>
      <c r="D24" s="479" t="s">
        <v>344</v>
      </c>
      <c r="E24" s="152">
        <v>3555</v>
      </c>
      <c r="F24" s="162">
        <v>2543</v>
      </c>
      <c r="G24" s="162">
        <v>3010</v>
      </c>
      <c r="H24" s="162">
        <v>2479</v>
      </c>
      <c r="I24" s="162">
        <v>2081</v>
      </c>
      <c r="J24" s="162">
        <v>2275</v>
      </c>
      <c r="K24" s="162">
        <v>1938</v>
      </c>
      <c r="L24" s="162">
        <v>1719</v>
      </c>
      <c r="M24" s="162">
        <v>1638</v>
      </c>
      <c r="N24" s="162">
        <v>1922</v>
      </c>
      <c r="O24" s="162">
        <v>2080</v>
      </c>
      <c r="P24" s="162">
        <v>1932</v>
      </c>
      <c r="Q24" s="162">
        <v>3263</v>
      </c>
      <c r="R24" s="555"/>
      <c r="S24" s="552"/>
    </row>
    <row r="25" spans="1:19" s="545" customFormat="1" ht="11.25" customHeight="1" x14ac:dyDescent="0.2">
      <c r="A25" s="552"/>
      <c r="B25" s="563"/>
      <c r="C25" s="554"/>
      <c r="D25" s="479" t="s">
        <v>217</v>
      </c>
      <c r="E25" s="152">
        <v>12503</v>
      </c>
      <c r="F25" s="162">
        <v>11657</v>
      </c>
      <c r="G25" s="162">
        <v>11376</v>
      </c>
      <c r="H25" s="162">
        <v>13192</v>
      </c>
      <c r="I25" s="162">
        <v>10827</v>
      </c>
      <c r="J25" s="162">
        <v>10831</v>
      </c>
      <c r="K25" s="162">
        <v>10170</v>
      </c>
      <c r="L25" s="162">
        <v>10210</v>
      </c>
      <c r="M25" s="162">
        <v>9093</v>
      </c>
      <c r="N25" s="162">
        <v>8214</v>
      </c>
      <c r="O25" s="162">
        <v>8566</v>
      </c>
      <c r="P25" s="162">
        <v>9824</v>
      </c>
      <c r="Q25" s="162">
        <v>9610</v>
      </c>
      <c r="R25" s="555"/>
      <c r="S25" s="552"/>
    </row>
    <row r="26" spans="1:19" s="545" customFormat="1" ht="11.25" customHeight="1" x14ac:dyDescent="0.2">
      <c r="A26" s="552"/>
      <c r="B26" s="563"/>
      <c r="C26" s="554"/>
      <c r="D26" s="479" t="s">
        <v>165</v>
      </c>
      <c r="E26" s="152">
        <v>42329</v>
      </c>
      <c r="F26" s="162">
        <v>42178</v>
      </c>
      <c r="G26" s="162">
        <v>33901</v>
      </c>
      <c r="H26" s="162">
        <v>40883</v>
      </c>
      <c r="I26" s="162">
        <v>33119</v>
      </c>
      <c r="J26" s="162">
        <v>33248</v>
      </c>
      <c r="K26" s="162">
        <v>31703</v>
      </c>
      <c r="L26" s="162">
        <v>31708</v>
      </c>
      <c r="M26" s="162">
        <v>32585</v>
      </c>
      <c r="N26" s="162">
        <v>29568</v>
      </c>
      <c r="O26" s="162">
        <v>31038</v>
      </c>
      <c r="P26" s="162">
        <v>42044</v>
      </c>
      <c r="Q26" s="162">
        <v>36347</v>
      </c>
      <c r="R26" s="555"/>
      <c r="S26" s="552"/>
    </row>
    <row r="27" spans="1:19" s="545" customFormat="1" ht="11.25" customHeight="1" x14ac:dyDescent="0.2">
      <c r="A27" s="552"/>
      <c r="B27" s="563"/>
      <c r="C27" s="554"/>
      <c r="D27" s="479" t="s">
        <v>218</v>
      </c>
      <c r="E27" s="152">
        <v>282</v>
      </c>
      <c r="F27" s="162">
        <v>210</v>
      </c>
      <c r="G27" s="162">
        <v>148</v>
      </c>
      <c r="H27" s="162">
        <v>224</v>
      </c>
      <c r="I27" s="162">
        <v>208</v>
      </c>
      <c r="J27" s="162">
        <v>211</v>
      </c>
      <c r="K27" s="162">
        <v>187</v>
      </c>
      <c r="L27" s="162">
        <v>150</v>
      </c>
      <c r="M27" s="162">
        <v>147</v>
      </c>
      <c r="N27" s="162">
        <v>150</v>
      </c>
      <c r="O27" s="162">
        <v>138</v>
      </c>
      <c r="P27" s="162">
        <v>204</v>
      </c>
      <c r="Q27" s="162">
        <v>206</v>
      </c>
      <c r="R27" s="555"/>
      <c r="S27" s="552"/>
    </row>
    <row r="28" spans="1:19" ht="10.5" customHeight="1" thickBot="1" x14ac:dyDescent="0.25">
      <c r="A28" s="2"/>
      <c r="B28" s="226"/>
      <c r="C28" s="564"/>
      <c r="D28" s="13"/>
      <c r="E28" s="623"/>
      <c r="F28" s="623"/>
      <c r="G28" s="623"/>
      <c r="H28" s="623"/>
      <c r="I28" s="623"/>
      <c r="J28" s="546"/>
      <c r="K28" s="546"/>
      <c r="L28" s="546"/>
      <c r="M28" s="546"/>
      <c r="N28" s="546"/>
      <c r="O28" s="546"/>
      <c r="P28" s="546"/>
      <c r="Q28" s="546"/>
      <c r="R28" s="627"/>
      <c r="S28" s="2"/>
    </row>
    <row r="29" spans="1:19" ht="13.5" customHeight="1" thickBot="1" x14ac:dyDescent="0.25">
      <c r="A29" s="2"/>
      <c r="B29" s="226"/>
      <c r="C29" s="400" t="s">
        <v>219</v>
      </c>
      <c r="D29" s="548"/>
      <c r="E29" s="566"/>
      <c r="F29" s="566"/>
      <c r="G29" s="566"/>
      <c r="H29" s="566"/>
      <c r="I29" s="566"/>
      <c r="J29" s="566"/>
      <c r="K29" s="566"/>
      <c r="L29" s="566"/>
      <c r="M29" s="566"/>
      <c r="N29" s="566"/>
      <c r="O29" s="566"/>
      <c r="P29" s="566"/>
      <c r="Q29" s="567"/>
      <c r="R29" s="627"/>
      <c r="S29" s="2"/>
    </row>
    <row r="30" spans="1:19" ht="9.75" customHeight="1" x14ac:dyDescent="0.2">
      <c r="A30" s="2"/>
      <c r="B30" s="226"/>
      <c r="C30" s="626" t="s">
        <v>78</v>
      </c>
      <c r="D30" s="13"/>
      <c r="E30" s="565"/>
      <c r="F30" s="565"/>
      <c r="G30" s="565"/>
      <c r="H30" s="565"/>
      <c r="I30" s="565"/>
      <c r="J30" s="565"/>
      <c r="K30" s="565"/>
      <c r="L30" s="565"/>
      <c r="M30" s="565"/>
      <c r="N30" s="565"/>
      <c r="O30" s="565"/>
      <c r="P30" s="565"/>
      <c r="Q30" s="568"/>
      <c r="R30" s="627"/>
      <c r="S30" s="2"/>
    </row>
    <row r="31" spans="1:19" ht="15" customHeight="1" x14ac:dyDescent="0.2">
      <c r="A31" s="2"/>
      <c r="B31" s="226"/>
      <c r="C31" s="1569" t="s">
        <v>68</v>
      </c>
      <c r="D31" s="1569"/>
      <c r="E31" s="550">
        <v>16132</v>
      </c>
      <c r="F31" s="551">
        <v>13237</v>
      </c>
      <c r="G31" s="551">
        <v>10487</v>
      </c>
      <c r="H31" s="551">
        <v>15559</v>
      </c>
      <c r="I31" s="551">
        <v>15617</v>
      </c>
      <c r="J31" s="551">
        <v>16334</v>
      </c>
      <c r="K31" s="551">
        <v>14251</v>
      </c>
      <c r="L31" s="551">
        <v>16872</v>
      </c>
      <c r="M31" s="551">
        <v>16274</v>
      </c>
      <c r="N31" s="551">
        <v>11950</v>
      </c>
      <c r="O31" s="551">
        <v>9593</v>
      </c>
      <c r="P31" s="551">
        <v>11158</v>
      </c>
      <c r="Q31" s="551">
        <v>9445</v>
      </c>
      <c r="R31" s="627"/>
      <c r="S31" s="2"/>
    </row>
    <row r="32" spans="1:19" ht="12" customHeight="1" x14ac:dyDescent="0.2">
      <c r="A32" s="2"/>
      <c r="B32" s="226"/>
      <c r="C32" s="484"/>
      <c r="D32" s="473" t="s">
        <v>189</v>
      </c>
      <c r="E32" s="152">
        <v>6382</v>
      </c>
      <c r="F32" s="162">
        <v>5199</v>
      </c>
      <c r="G32" s="162">
        <v>3358</v>
      </c>
      <c r="H32" s="162">
        <v>6032</v>
      </c>
      <c r="I32" s="162">
        <v>5978</v>
      </c>
      <c r="J32" s="162">
        <v>5685</v>
      </c>
      <c r="K32" s="162">
        <v>4846</v>
      </c>
      <c r="L32" s="162">
        <v>5461</v>
      </c>
      <c r="M32" s="162">
        <v>5329</v>
      </c>
      <c r="N32" s="162">
        <v>4188</v>
      </c>
      <c r="O32" s="162">
        <v>2386</v>
      </c>
      <c r="P32" s="162">
        <v>3376</v>
      </c>
      <c r="Q32" s="162">
        <v>2953</v>
      </c>
      <c r="R32" s="627"/>
      <c r="S32" s="2"/>
    </row>
    <row r="33" spans="1:19" ht="12" customHeight="1" x14ac:dyDescent="0.2">
      <c r="A33" s="2"/>
      <c r="B33" s="226"/>
      <c r="C33" s="484"/>
      <c r="D33" s="473" t="s">
        <v>190</v>
      </c>
      <c r="E33" s="152">
        <v>4473</v>
      </c>
      <c r="F33" s="162">
        <v>3657</v>
      </c>
      <c r="G33" s="162">
        <v>3253</v>
      </c>
      <c r="H33" s="162">
        <v>4813</v>
      </c>
      <c r="I33" s="162">
        <v>4262</v>
      </c>
      <c r="J33" s="162">
        <v>4611</v>
      </c>
      <c r="K33" s="162">
        <v>3790</v>
      </c>
      <c r="L33" s="162">
        <v>5177</v>
      </c>
      <c r="M33" s="162">
        <v>5033</v>
      </c>
      <c r="N33" s="162">
        <v>3584</v>
      </c>
      <c r="O33" s="162">
        <v>3823</v>
      </c>
      <c r="P33" s="162">
        <v>4251</v>
      </c>
      <c r="Q33" s="162">
        <v>3382</v>
      </c>
      <c r="R33" s="627"/>
      <c r="S33" s="2"/>
    </row>
    <row r="34" spans="1:19" ht="12" customHeight="1" x14ac:dyDescent="0.2">
      <c r="A34" s="2"/>
      <c r="B34" s="226"/>
      <c r="C34" s="484"/>
      <c r="D34" s="473" t="s">
        <v>59</v>
      </c>
      <c r="E34" s="152">
        <v>2542</v>
      </c>
      <c r="F34" s="162">
        <v>1920</v>
      </c>
      <c r="G34" s="162">
        <v>1796</v>
      </c>
      <c r="H34" s="162">
        <v>2189</v>
      </c>
      <c r="I34" s="162">
        <v>2155</v>
      </c>
      <c r="J34" s="162">
        <v>2347</v>
      </c>
      <c r="K34" s="162">
        <v>1939</v>
      </c>
      <c r="L34" s="162">
        <v>2414</v>
      </c>
      <c r="M34" s="162">
        <v>2574</v>
      </c>
      <c r="N34" s="162">
        <v>1946</v>
      </c>
      <c r="O34" s="162">
        <v>1393</v>
      </c>
      <c r="P34" s="162">
        <v>1642</v>
      </c>
      <c r="Q34" s="162">
        <v>1304</v>
      </c>
      <c r="R34" s="627"/>
      <c r="S34" s="2"/>
    </row>
    <row r="35" spans="1:19" ht="12" customHeight="1" x14ac:dyDescent="0.2">
      <c r="A35" s="2"/>
      <c r="B35" s="226"/>
      <c r="C35" s="484"/>
      <c r="D35" s="473" t="s">
        <v>192</v>
      </c>
      <c r="E35" s="152">
        <v>1813</v>
      </c>
      <c r="F35" s="162">
        <v>1654</v>
      </c>
      <c r="G35" s="162">
        <v>1444</v>
      </c>
      <c r="H35" s="162">
        <v>1550</v>
      </c>
      <c r="I35" s="162">
        <v>1665</v>
      </c>
      <c r="J35" s="162">
        <v>1655</v>
      </c>
      <c r="K35" s="162">
        <v>1568</v>
      </c>
      <c r="L35" s="162">
        <v>1672</v>
      </c>
      <c r="M35" s="162">
        <v>1494</v>
      </c>
      <c r="N35" s="162">
        <v>1178</v>
      </c>
      <c r="O35" s="162">
        <v>1181</v>
      </c>
      <c r="P35" s="162">
        <v>1052</v>
      </c>
      <c r="Q35" s="162">
        <v>1111</v>
      </c>
      <c r="R35" s="627"/>
      <c r="S35" s="2"/>
    </row>
    <row r="36" spans="1:19" ht="12" customHeight="1" x14ac:dyDescent="0.2">
      <c r="A36" s="2"/>
      <c r="B36" s="226"/>
      <c r="C36" s="484"/>
      <c r="D36" s="473" t="s">
        <v>193</v>
      </c>
      <c r="E36" s="152">
        <v>542</v>
      </c>
      <c r="F36" s="162">
        <v>519</v>
      </c>
      <c r="G36" s="162">
        <v>377</v>
      </c>
      <c r="H36" s="162">
        <v>656</v>
      </c>
      <c r="I36" s="162">
        <v>1169</v>
      </c>
      <c r="J36" s="162">
        <v>1616</v>
      </c>
      <c r="K36" s="162">
        <v>1695</v>
      </c>
      <c r="L36" s="162">
        <v>1641</v>
      </c>
      <c r="M36" s="162">
        <v>1283</v>
      </c>
      <c r="N36" s="162">
        <v>680</v>
      </c>
      <c r="O36" s="162">
        <v>412</v>
      </c>
      <c r="P36" s="162">
        <v>419</v>
      </c>
      <c r="Q36" s="162">
        <v>366</v>
      </c>
      <c r="R36" s="627"/>
      <c r="S36" s="2"/>
    </row>
    <row r="37" spans="1:19" ht="12" customHeight="1" x14ac:dyDescent="0.2">
      <c r="A37" s="2"/>
      <c r="B37" s="226"/>
      <c r="C37" s="484"/>
      <c r="D37" s="473" t="s">
        <v>131</v>
      </c>
      <c r="E37" s="152">
        <v>171</v>
      </c>
      <c r="F37" s="162">
        <v>112</v>
      </c>
      <c r="G37" s="162">
        <v>92</v>
      </c>
      <c r="H37" s="162">
        <v>123</v>
      </c>
      <c r="I37" s="162">
        <v>151</v>
      </c>
      <c r="J37" s="162">
        <v>215</v>
      </c>
      <c r="K37" s="162">
        <v>203</v>
      </c>
      <c r="L37" s="162">
        <v>285</v>
      </c>
      <c r="M37" s="162">
        <v>283</v>
      </c>
      <c r="N37" s="162">
        <v>201</v>
      </c>
      <c r="O37" s="162">
        <v>168</v>
      </c>
      <c r="P37" s="162">
        <v>173</v>
      </c>
      <c r="Q37" s="162">
        <v>155</v>
      </c>
      <c r="R37" s="627"/>
      <c r="S37" s="2"/>
    </row>
    <row r="38" spans="1:19" ht="12" customHeight="1" x14ac:dyDescent="0.2">
      <c r="A38" s="2"/>
      <c r="B38" s="226"/>
      <c r="C38" s="484"/>
      <c r="D38" s="473" t="s">
        <v>132</v>
      </c>
      <c r="E38" s="152">
        <v>209</v>
      </c>
      <c r="F38" s="162">
        <v>176</v>
      </c>
      <c r="G38" s="162">
        <v>167</v>
      </c>
      <c r="H38" s="162">
        <v>196</v>
      </c>
      <c r="I38" s="162">
        <v>237</v>
      </c>
      <c r="J38" s="162">
        <v>205</v>
      </c>
      <c r="K38" s="162">
        <v>210</v>
      </c>
      <c r="L38" s="162">
        <v>222</v>
      </c>
      <c r="M38" s="162">
        <v>278</v>
      </c>
      <c r="N38" s="162">
        <v>173</v>
      </c>
      <c r="O38" s="162">
        <v>230</v>
      </c>
      <c r="P38" s="162">
        <v>245</v>
      </c>
      <c r="Q38" s="162">
        <v>174</v>
      </c>
      <c r="R38" s="627"/>
      <c r="S38" s="2"/>
    </row>
    <row r="39" spans="1:19" ht="15" customHeight="1" x14ac:dyDescent="0.2">
      <c r="A39" s="2"/>
      <c r="B39" s="226"/>
      <c r="C39" s="484"/>
      <c r="D39" s="479" t="s">
        <v>344</v>
      </c>
      <c r="E39" s="162">
        <v>971</v>
      </c>
      <c r="F39" s="162">
        <v>1053</v>
      </c>
      <c r="G39" s="162">
        <v>834</v>
      </c>
      <c r="H39" s="162">
        <v>1117</v>
      </c>
      <c r="I39" s="162">
        <v>964</v>
      </c>
      <c r="J39" s="162">
        <v>708</v>
      </c>
      <c r="K39" s="162">
        <v>685</v>
      </c>
      <c r="L39" s="162">
        <v>1232</v>
      </c>
      <c r="M39" s="162">
        <v>567</v>
      </c>
      <c r="N39" s="162">
        <v>428</v>
      </c>
      <c r="O39" s="162">
        <v>570</v>
      </c>
      <c r="P39" s="162">
        <v>475</v>
      </c>
      <c r="Q39" s="162">
        <v>533</v>
      </c>
      <c r="R39" s="627"/>
      <c r="S39" s="2"/>
    </row>
    <row r="40" spans="1:19" ht="12" customHeight="1" x14ac:dyDescent="0.2">
      <c r="A40" s="2"/>
      <c r="B40" s="226"/>
      <c r="C40" s="484"/>
      <c r="D40" s="479" t="s">
        <v>217</v>
      </c>
      <c r="E40" s="162">
        <v>4221</v>
      </c>
      <c r="F40" s="162">
        <v>3468</v>
      </c>
      <c r="G40" s="162">
        <v>2508</v>
      </c>
      <c r="H40" s="162">
        <v>3982</v>
      </c>
      <c r="I40" s="162">
        <v>4512</v>
      </c>
      <c r="J40" s="162">
        <v>4038</v>
      </c>
      <c r="K40" s="162">
        <v>3511</v>
      </c>
      <c r="L40" s="162">
        <v>4004</v>
      </c>
      <c r="M40" s="162">
        <v>4052</v>
      </c>
      <c r="N40" s="162">
        <v>3003</v>
      </c>
      <c r="O40" s="162">
        <v>2218</v>
      </c>
      <c r="P40" s="162">
        <v>2923</v>
      </c>
      <c r="Q40" s="162">
        <v>2731</v>
      </c>
      <c r="R40" s="627"/>
      <c r="S40" s="2"/>
    </row>
    <row r="41" spans="1:19" ht="12" customHeight="1" x14ac:dyDescent="0.2">
      <c r="A41" s="2"/>
      <c r="B41" s="226"/>
      <c r="C41" s="484"/>
      <c r="D41" s="479" t="s">
        <v>165</v>
      </c>
      <c r="E41" s="162">
        <v>10930</v>
      </c>
      <c r="F41" s="162">
        <v>8715</v>
      </c>
      <c r="G41" s="162">
        <v>7145</v>
      </c>
      <c r="H41" s="162">
        <v>10460</v>
      </c>
      <c r="I41" s="162">
        <v>10141</v>
      </c>
      <c r="J41" s="162">
        <v>11588</v>
      </c>
      <c r="K41" s="162">
        <v>10054</v>
      </c>
      <c r="L41" s="162">
        <v>11636</v>
      </c>
      <c r="M41" s="162">
        <v>11655</v>
      </c>
      <c r="N41" s="162">
        <v>8518</v>
      </c>
      <c r="O41" s="162">
        <v>6805</v>
      </c>
      <c r="P41" s="162">
        <v>7760</v>
      </c>
      <c r="Q41" s="162">
        <v>6180</v>
      </c>
      <c r="R41" s="627"/>
      <c r="S41" s="2"/>
    </row>
    <row r="42" spans="1:19" ht="11.25" customHeight="1" x14ac:dyDescent="0.2">
      <c r="A42" s="2"/>
      <c r="B42" s="226"/>
      <c r="C42" s="484"/>
      <c r="D42" s="479" t="s">
        <v>218</v>
      </c>
      <c r="E42" s="795">
        <v>10</v>
      </c>
      <c r="F42" s="794">
        <v>1</v>
      </c>
      <c r="G42" s="794">
        <v>0</v>
      </c>
      <c r="H42" s="794">
        <v>0</v>
      </c>
      <c r="I42" s="794">
        <v>0</v>
      </c>
      <c r="J42" s="794">
        <v>0</v>
      </c>
      <c r="K42" s="794">
        <v>1</v>
      </c>
      <c r="L42" s="794">
        <v>0</v>
      </c>
      <c r="M42" s="794">
        <v>0</v>
      </c>
      <c r="N42" s="794">
        <v>1</v>
      </c>
      <c r="O42" s="794">
        <v>0</v>
      </c>
      <c r="P42" s="794">
        <v>0</v>
      </c>
      <c r="Q42" s="794">
        <v>1</v>
      </c>
      <c r="R42" s="627"/>
      <c r="S42" s="2"/>
    </row>
    <row r="43" spans="1:19" ht="15" customHeight="1" x14ac:dyDescent="0.2">
      <c r="A43" s="2"/>
      <c r="B43" s="226"/>
      <c r="C43" s="625" t="s">
        <v>293</v>
      </c>
      <c r="D43" s="625"/>
      <c r="E43" s="152"/>
      <c r="F43" s="152"/>
      <c r="G43" s="162"/>
      <c r="H43" s="162"/>
      <c r="I43" s="162"/>
      <c r="J43" s="162"/>
      <c r="K43" s="162"/>
      <c r="L43" s="162"/>
      <c r="M43" s="162"/>
      <c r="N43" s="162"/>
      <c r="O43" s="162"/>
      <c r="P43" s="162"/>
      <c r="Q43" s="162"/>
      <c r="R43" s="627"/>
      <c r="S43" s="2"/>
    </row>
    <row r="44" spans="1:19" ht="12" customHeight="1" x14ac:dyDescent="0.2">
      <c r="A44" s="2"/>
      <c r="B44" s="226"/>
      <c r="C44" s="484"/>
      <c r="D44" s="746" t="s">
        <v>498</v>
      </c>
      <c r="E44" s="162">
        <v>1298</v>
      </c>
      <c r="F44" s="162">
        <v>1069</v>
      </c>
      <c r="G44" s="162">
        <v>779</v>
      </c>
      <c r="H44" s="162">
        <v>1717</v>
      </c>
      <c r="I44" s="162">
        <v>1464</v>
      </c>
      <c r="J44" s="162">
        <v>1340</v>
      </c>
      <c r="K44" s="162">
        <v>1202</v>
      </c>
      <c r="L44" s="162">
        <v>1586</v>
      </c>
      <c r="M44" s="162">
        <v>1663</v>
      </c>
      <c r="N44" s="162">
        <v>1172</v>
      </c>
      <c r="O44" s="162">
        <v>2155</v>
      </c>
      <c r="P44" s="162">
        <v>1724</v>
      </c>
      <c r="Q44" s="162">
        <v>1452</v>
      </c>
      <c r="R44" s="627"/>
      <c r="S44" s="2"/>
    </row>
    <row r="45" spans="1:19" ht="12" customHeight="1" x14ac:dyDescent="0.2">
      <c r="A45" s="2"/>
      <c r="B45" s="226"/>
      <c r="C45" s="484"/>
      <c r="D45" s="746" t="s">
        <v>497</v>
      </c>
      <c r="E45" s="162">
        <v>1232</v>
      </c>
      <c r="F45" s="162">
        <v>1021</v>
      </c>
      <c r="G45" s="162">
        <v>963</v>
      </c>
      <c r="H45" s="162">
        <v>1015</v>
      </c>
      <c r="I45" s="162">
        <v>1115</v>
      </c>
      <c r="J45" s="162">
        <v>1221</v>
      </c>
      <c r="K45" s="162">
        <v>1156</v>
      </c>
      <c r="L45" s="162">
        <v>1338</v>
      </c>
      <c r="M45" s="162">
        <v>1388</v>
      </c>
      <c r="N45" s="162">
        <v>1078</v>
      </c>
      <c r="O45" s="162">
        <v>708</v>
      </c>
      <c r="P45" s="162">
        <v>639</v>
      </c>
      <c r="Q45" s="162">
        <v>820</v>
      </c>
      <c r="R45" s="627"/>
      <c r="S45" s="2"/>
    </row>
    <row r="46" spans="1:19" ht="12" customHeight="1" x14ac:dyDescent="0.2">
      <c r="A46" s="2"/>
      <c r="B46" s="226"/>
      <c r="C46" s="484"/>
      <c r="D46" s="746" t="s">
        <v>500</v>
      </c>
      <c r="E46" s="162">
        <v>1439</v>
      </c>
      <c r="F46" s="162">
        <v>1262</v>
      </c>
      <c r="G46" s="162">
        <v>987</v>
      </c>
      <c r="H46" s="162">
        <v>1236</v>
      </c>
      <c r="I46" s="162">
        <v>1558</v>
      </c>
      <c r="J46" s="162">
        <v>1947</v>
      </c>
      <c r="K46" s="162">
        <v>1759</v>
      </c>
      <c r="L46" s="162">
        <v>2104</v>
      </c>
      <c r="M46" s="162">
        <v>1734</v>
      </c>
      <c r="N46" s="162">
        <v>1216</v>
      </c>
      <c r="O46" s="162">
        <v>684</v>
      </c>
      <c r="P46" s="162">
        <v>915</v>
      </c>
      <c r="Q46" s="162">
        <v>609</v>
      </c>
      <c r="R46" s="627"/>
      <c r="S46" s="2"/>
    </row>
    <row r="47" spans="1:19" ht="12" customHeight="1" x14ac:dyDescent="0.2">
      <c r="A47" s="2"/>
      <c r="B47" s="226"/>
      <c r="C47" s="484"/>
      <c r="D47" s="746" t="s">
        <v>501</v>
      </c>
      <c r="E47" s="162">
        <v>840</v>
      </c>
      <c r="F47" s="162">
        <v>777</v>
      </c>
      <c r="G47" s="162">
        <v>477</v>
      </c>
      <c r="H47" s="162">
        <v>1224</v>
      </c>
      <c r="I47" s="162">
        <v>1220</v>
      </c>
      <c r="J47" s="162">
        <v>836</v>
      </c>
      <c r="K47" s="162">
        <v>748</v>
      </c>
      <c r="L47" s="162">
        <v>840</v>
      </c>
      <c r="M47" s="162">
        <v>822</v>
      </c>
      <c r="N47" s="162">
        <v>503</v>
      </c>
      <c r="O47" s="162">
        <v>456</v>
      </c>
      <c r="P47" s="162">
        <v>566</v>
      </c>
      <c r="Q47" s="162">
        <v>593</v>
      </c>
      <c r="R47" s="627"/>
      <c r="S47" s="2"/>
    </row>
    <row r="48" spans="1:19" ht="12" customHeight="1" x14ac:dyDescent="0.2">
      <c r="A48" s="2"/>
      <c r="B48" s="226"/>
      <c r="C48" s="484"/>
      <c r="D48" s="746" t="s">
        <v>502</v>
      </c>
      <c r="E48" s="162">
        <v>641</v>
      </c>
      <c r="F48" s="162">
        <v>594</v>
      </c>
      <c r="G48" s="162">
        <v>366</v>
      </c>
      <c r="H48" s="162">
        <v>546</v>
      </c>
      <c r="I48" s="162">
        <v>493</v>
      </c>
      <c r="J48" s="162">
        <v>579</v>
      </c>
      <c r="K48" s="162">
        <v>456</v>
      </c>
      <c r="L48" s="162">
        <v>663</v>
      </c>
      <c r="M48" s="162">
        <v>805</v>
      </c>
      <c r="N48" s="162">
        <v>651</v>
      </c>
      <c r="O48" s="162">
        <v>580</v>
      </c>
      <c r="P48" s="162">
        <v>629</v>
      </c>
      <c r="Q48" s="162">
        <v>577</v>
      </c>
      <c r="R48" s="627"/>
      <c r="S48" s="2"/>
    </row>
    <row r="49" spans="1:22" ht="15" customHeight="1" x14ac:dyDescent="0.2">
      <c r="A49" s="2"/>
      <c r="B49" s="226"/>
      <c r="C49" s="1569" t="s">
        <v>220</v>
      </c>
      <c r="D49" s="1569"/>
      <c r="E49" s="482">
        <f t="shared" ref="E49:P49" si="0">+E31/E8*100</f>
        <v>22.982021255377951</v>
      </c>
      <c r="F49" s="482">
        <f t="shared" si="0"/>
        <v>20.460622922946133</v>
      </c>
      <c r="G49" s="482">
        <f t="shared" si="0"/>
        <v>19.408509614494847</v>
      </c>
      <c r="H49" s="482">
        <f t="shared" si="0"/>
        <v>23.961252964548617</v>
      </c>
      <c r="I49" s="482">
        <f t="shared" si="0"/>
        <v>29.118809665871119</v>
      </c>
      <c r="J49" s="482">
        <f t="shared" si="0"/>
        <v>30.551399072272933</v>
      </c>
      <c r="K49" s="482">
        <f t="shared" si="0"/>
        <v>28.424684857188449</v>
      </c>
      <c r="L49" s="482">
        <f t="shared" si="0"/>
        <v>33.739951205855299</v>
      </c>
      <c r="M49" s="482">
        <f t="shared" si="0"/>
        <v>32.87942459996767</v>
      </c>
      <c r="N49" s="482">
        <f t="shared" si="0"/>
        <v>25.280304632959595</v>
      </c>
      <c r="O49" s="482">
        <f t="shared" si="0"/>
        <v>19.044310331136348</v>
      </c>
      <c r="P49" s="482">
        <f t="shared" si="0"/>
        <v>17.04708650349864</v>
      </c>
      <c r="Q49" s="482">
        <f>+Q31/Q8*100</f>
        <v>16.203743416425056</v>
      </c>
      <c r="R49" s="627"/>
      <c r="S49" s="2"/>
    </row>
    <row r="50" spans="1:22" ht="11.25" customHeight="1" thickBot="1" x14ac:dyDescent="0.25">
      <c r="A50" s="2"/>
      <c r="B50" s="226"/>
      <c r="C50" s="569"/>
      <c r="D50" s="627"/>
      <c r="E50" s="623"/>
      <c r="F50" s="623"/>
      <c r="G50" s="623"/>
      <c r="H50" s="623"/>
      <c r="I50" s="623"/>
      <c r="J50" s="623"/>
      <c r="K50" s="623"/>
      <c r="L50" s="623"/>
      <c r="M50" s="623"/>
      <c r="N50" s="623"/>
      <c r="O50" s="623"/>
      <c r="P50" s="623"/>
      <c r="Q50" s="546"/>
      <c r="R50" s="627"/>
      <c r="S50" s="2"/>
    </row>
    <row r="51" spans="1:22" s="7" customFormat="1" ht="13.5" customHeight="1" thickBot="1" x14ac:dyDescent="0.25">
      <c r="A51" s="6"/>
      <c r="B51" s="225"/>
      <c r="C51" s="400" t="s">
        <v>221</v>
      </c>
      <c r="D51" s="548"/>
      <c r="E51" s="566"/>
      <c r="F51" s="566"/>
      <c r="G51" s="566"/>
      <c r="H51" s="566"/>
      <c r="I51" s="566"/>
      <c r="J51" s="566"/>
      <c r="K51" s="566"/>
      <c r="L51" s="566"/>
      <c r="M51" s="566"/>
      <c r="N51" s="566"/>
      <c r="O51" s="566"/>
      <c r="P51" s="566"/>
      <c r="Q51" s="567"/>
      <c r="R51" s="627"/>
      <c r="S51" s="6"/>
    </row>
    <row r="52" spans="1:22" ht="9.75" customHeight="1" x14ac:dyDescent="0.2">
      <c r="A52" s="2"/>
      <c r="B52" s="226"/>
      <c r="C52" s="626" t="s">
        <v>78</v>
      </c>
      <c r="D52" s="570"/>
      <c r="E52" s="565"/>
      <c r="F52" s="565"/>
      <c r="G52" s="565"/>
      <c r="H52" s="565"/>
      <c r="I52" s="565"/>
      <c r="J52" s="565"/>
      <c r="K52" s="565"/>
      <c r="L52" s="565"/>
      <c r="M52" s="565"/>
      <c r="N52" s="565"/>
      <c r="O52" s="565"/>
      <c r="P52" s="565"/>
      <c r="Q52" s="568"/>
      <c r="R52" s="627"/>
      <c r="S52" s="2"/>
    </row>
    <row r="53" spans="1:22" ht="15" customHeight="1" x14ac:dyDescent="0.2">
      <c r="A53" s="2"/>
      <c r="B53" s="226"/>
      <c r="C53" s="1569" t="s">
        <v>68</v>
      </c>
      <c r="D53" s="1569"/>
      <c r="E53" s="550">
        <v>11439</v>
      </c>
      <c r="F53" s="551">
        <v>9551</v>
      </c>
      <c r="G53" s="551">
        <v>7955</v>
      </c>
      <c r="H53" s="551">
        <v>10791</v>
      </c>
      <c r="I53" s="551">
        <v>9587</v>
      </c>
      <c r="J53" s="551">
        <v>11040</v>
      </c>
      <c r="K53" s="551">
        <v>10189</v>
      </c>
      <c r="L53" s="551">
        <v>11871</v>
      </c>
      <c r="M53" s="551">
        <v>11264</v>
      </c>
      <c r="N53" s="551">
        <v>9001</v>
      </c>
      <c r="O53" s="551">
        <v>7142</v>
      </c>
      <c r="P53" s="551">
        <v>7925</v>
      </c>
      <c r="Q53" s="551">
        <v>6456</v>
      </c>
      <c r="R53" s="627"/>
      <c r="S53" s="2"/>
    </row>
    <row r="54" spans="1:22" ht="11.25" customHeight="1" x14ac:dyDescent="0.2">
      <c r="A54" s="2"/>
      <c r="B54" s="226"/>
      <c r="C54" s="484"/>
      <c r="D54" s="97" t="s">
        <v>344</v>
      </c>
      <c r="E54" s="153">
        <v>387</v>
      </c>
      <c r="F54" s="181">
        <v>481</v>
      </c>
      <c r="G54" s="181">
        <v>309</v>
      </c>
      <c r="H54" s="181">
        <v>486</v>
      </c>
      <c r="I54" s="162">
        <v>320</v>
      </c>
      <c r="J54" s="162">
        <v>380</v>
      </c>
      <c r="K54" s="162">
        <v>661</v>
      </c>
      <c r="L54" s="162">
        <v>997</v>
      </c>
      <c r="M54" s="162">
        <v>442</v>
      </c>
      <c r="N54" s="162">
        <v>231</v>
      </c>
      <c r="O54" s="162">
        <v>295</v>
      </c>
      <c r="P54" s="162">
        <v>301</v>
      </c>
      <c r="Q54" s="162">
        <v>185</v>
      </c>
      <c r="R54" s="627"/>
      <c r="S54" s="2"/>
    </row>
    <row r="55" spans="1:22" ht="11.25" customHeight="1" x14ac:dyDescent="0.2">
      <c r="A55" s="2"/>
      <c r="B55" s="226"/>
      <c r="C55" s="484"/>
      <c r="D55" s="97" t="s">
        <v>217</v>
      </c>
      <c r="E55" s="153">
        <v>3074</v>
      </c>
      <c r="F55" s="181">
        <v>2522</v>
      </c>
      <c r="G55" s="181">
        <v>1798</v>
      </c>
      <c r="H55" s="181">
        <v>2715</v>
      </c>
      <c r="I55" s="162">
        <v>2705</v>
      </c>
      <c r="J55" s="162">
        <v>2768</v>
      </c>
      <c r="K55" s="162">
        <v>2282</v>
      </c>
      <c r="L55" s="162">
        <v>2803</v>
      </c>
      <c r="M55" s="162">
        <v>2611</v>
      </c>
      <c r="N55" s="162">
        <v>2146</v>
      </c>
      <c r="O55" s="162">
        <v>1491</v>
      </c>
      <c r="P55" s="162">
        <v>1741</v>
      </c>
      <c r="Q55" s="162">
        <v>1774</v>
      </c>
      <c r="R55" s="627"/>
      <c r="S55" s="2"/>
    </row>
    <row r="56" spans="1:22" ht="11.25" customHeight="1" x14ac:dyDescent="0.2">
      <c r="A56" s="2"/>
      <c r="B56" s="226"/>
      <c r="C56" s="484"/>
      <c r="D56" s="97" t="s">
        <v>165</v>
      </c>
      <c r="E56" s="153">
        <v>7978</v>
      </c>
      <c r="F56" s="181">
        <v>6537</v>
      </c>
      <c r="G56" s="181">
        <v>5848</v>
      </c>
      <c r="H56" s="181">
        <v>7590</v>
      </c>
      <c r="I56" s="162">
        <v>6562</v>
      </c>
      <c r="J56" s="162">
        <v>7892</v>
      </c>
      <c r="K56" s="162">
        <v>7245</v>
      </c>
      <c r="L56" s="162">
        <v>8070</v>
      </c>
      <c r="M56" s="162">
        <v>8211</v>
      </c>
      <c r="N56" s="162">
        <v>6623</v>
      </c>
      <c r="O56" s="162">
        <v>5356</v>
      </c>
      <c r="P56" s="162">
        <v>5883</v>
      </c>
      <c r="Q56" s="162">
        <v>4496</v>
      </c>
      <c r="R56" s="627"/>
      <c r="S56" s="2"/>
    </row>
    <row r="57" spans="1:22" ht="11.25" customHeight="1" x14ac:dyDescent="0.2">
      <c r="A57" s="2"/>
      <c r="B57" s="226"/>
      <c r="C57" s="484"/>
      <c r="D57" s="97" t="s">
        <v>218</v>
      </c>
      <c r="E57" s="795">
        <v>0</v>
      </c>
      <c r="F57" s="794">
        <v>11</v>
      </c>
      <c r="G57" s="794">
        <v>0</v>
      </c>
      <c r="H57" s="794">
        <v>0</v>
      </c>
      <c r="I57" s="794">
        <v>0</v>
      </c>
      <c r="J57" s="794">
        <v>0</v>
      </c>
      <c r="K57" s="794">
        <v>1</v>
      </c>
      <c r="L57" s="794">
        <v>1</v>
      </c>
      <c r="M57" s="794">
        <v>0</v>
      </c>
      <c r="N57" s="794">
        <v>1</v>
      </c>
      <c r="O57" s="794">
        <v>0</v>
      </c>
      <c r="P57" s="794">
        <v>0</v>
      </c>
      <c r="Q57" s="794">
        <v>1</v>
      </c>
      <c r="R57" s="627"/>
      <c r="S57" s="2"/>
      <c r="V57" s="545"/>
    </row>
    <row r="58" spans="1:22" ht="12.75" hidden="1" customHeight="1" x14ac:dyDescent="0.2">
      <c r="A58" s="2"/>
      <c r="B58" s="226"/>
      <c r="C58" s="484"/>
      <c r="D58" s="205" t="s">
        <v>189</v>
      </c>
      <c r="E58" s="152">
        <v>4515</v>
      </c>
      <c r="F58" s="162">
        <v>3733</v>
      </c>
      <c r="G58" s="162">
        <v>2869</v>
      </c>
      <c r="H58" s="162">
        <v>3988</v>
      </c>
      <c r="I58" s="162">
        <v>3769</v>
      </c>
      <c r="J58" s="162">
        <v>3938</v>
      </c>
      <c r="K58" s="162">
        <v>3246</v>
      </c>
      <c r="L58" s="162">
        <v>4075</v>
      </c>
      <c r="M58" s="162">
        <v>3588</v>
      </c>
      <c r="N58" s="162">
        <v>3148</v>
      </c>
      <c r="O58" s="162">
        <v>1742</v>
      </c>
      <c r="P58" s="162">
        <v>2382</v>
      </c>
      <c r="Q58" s="162">
        <v>1991</v>
      </c>
      <c r="R58" s="627"/>
      <c r="S58" s="2"/>
    </row>
    <row r="59" spans="1:22" ht="12.75" hidden="1" customHeight="1" x14ac:dyDescent="0.2">
      <c r="A59" s="2"/>
      <c r="B59" s="226"/>
      <c r="C59" s="484"/>
      <c r="D59" s="205" t="s">
        <v>190</v>
      </c>
      <c r="E59" s="152">
        <v>3557</v>
      </c>
      <c r="F59" s="162">
        <v>2920</v>
      </c>
      <c r="G59" s="162">
        <v>2392</v>
      </c>
      <c r="H59" s="162">
        <v>3724</v>
      </c>
      <c r="I59" s="162">
        <v>3046</v>
      </c>
      <c r="J59" s="162">
        <v>3375</v>
      </c>
      <c r="K59" s="162">
        <v>2856</v>
      </c>
      <c r="L59" s="162">
        <v>3861</v>
      </c>
      <c r="M59" s="162">
        <v>3813</v>
      </c>
      <c r="N59" s="162">
        <v>2882</v>
      </c>
      <c r="O59" s="162">
        <v>2985</v>
      </c>
      <c r="P59" s="162">
        <v>3290</v>
      </c>
      <c r="Q59" s="162">
        <v>2557</v>
      </c>
      <c r="R59" s="627"/>
      <c r="S59" s="2"/>
    </row>
    <row r="60" spans="1:22" ht="12.75" hidden="1" customHeight="1" x14ac:dyDescent="0.2">
      <c r="A60" s="2"/>
      <c r="B60" s="226"/>
      <c r="C60" s="484"/>
      <c r="D60" s="205" t="s">
        <v>59</v>
      </c>
      <c r="E60" s="152">
        <v>1783</v>
      </c>
      <c r="F60" s="162">
        <v>1336</v>
      </c>
      <c r="G60" s="162">
        <v>1333</v>
      </c>
      <c r="H60" s="162">
        <v>1409</v>
      </c>
      <c r="I60" s="162">
        <v>1125</v>
      </c>
      <c r="J60" s="162">
        <v>1317</v>
      </c>
      <c r="K60" s="162">
        <v>1321</v>
      </c>
      <c r="L60" s="162">
        <v>1356</v>
      </c>
      <c r="M60" s="162">
        <v>1606</v>
      </c>
      <c r="N60" s="162">
        <v>1338</v>
      </c>
      <c r="O60" s="162">
        <v>974</v>
      </c>
      <c r="P60" s="162">
        <v>1042</v>
      </c>
      <c r="Q60" s="162">
        <v>797</v>
      </c>
      <c r="R60" s="627"/>
      <c r="S60" s="2"/>
    </row>
    <row r="61" spans="1:22" ht="12.75" hidden="1" customHeight="1" x14ac:dyDescent="0.2">
      <c r="A61" s="2"/>
      <c r="B61" s="226"/>
      <c r="C61" s="484"/>
      <c r="D61" s="205" t="s">
        <v>192</v>
      </c>
      <c r="E61" s="152">
        <v>996</v>
      </c>
      <c r="F61" s="162">
        <v>1030</v>
      </c>
      <c r="G61" s="162">
        <v>864</v>
      </c>
      <c r="H61" s="162">
        <v>1157</v>
      </c>
      <c r="I61" s="162">
        <v>867</v>
      </c>
      <c r="J61" s="162">
        <v>1050</v>
      </c>
      <c r="K61" s="162">
        <v>1277</v>
      </c>
      <c r="L61" s="162">
        <v>1250</v>
      </c>
      <c r="M61" s="162">
        <v>1147</v>
      </c>
      <c r="N61" s="162">
        <v>808</v>
      </c>
      <c r="O61" s="162">
        <v>914</v>
      </c>
      <c r="P61" s="162">
        <v>732</v>
      </c>
      <c r="Q61" s="162">
        <v>649</v>
      </c>
      <c r="R61" s="627"/>
      <c r="S61" s="2"/>
    </row>
    <row r="62" spans="1:22" ht="12.75" hidden="1" customHeight="1" x14ac:dyDescent="0.2">
      <c r="A62" s="2"/>
      <c r="B62" s="226"/>
      <c r="C62" s="484"/>
      <c r="D62" s="205" t="s">
        <v>193</v>
      </c>
      <c r="E62" s="152">
        <v>328</v>
      </c>
      <c r="F62" s="162">
        <v>304</v>
      </c>
      <c r="G62" s="162">
        <v>305</v>
      </c>
      <c r="H62" s="162">
        <v>332</v>
      </c>
      <c r="I62" s="162">
        <v>512</v>
      </c>
      <c r="J62" s="162">
        <v>1067</v>
      </c>
      <c r="K62" s="162">
        <v>1217</v>
      </c>
      <c r="L62" s="162">
        <v>1019</v>
      </c>
      <c r="M62" s="162">
        <v>778</v>
      </c>
      <c r="N62" s="162">
        <v>490</v>
      </c>
      <c r="O62" s="162">
        <v>289</v>
      </c>
      <c r="P62" s="162">
        <v>235</v>
      </c>
      <c r="Q62" s="162">
        <v>199</v>
      </c>
      <c r="R62" s="627"/>
      <c r="S62" s="2"/>
    </row>
    <row r="63" spans="1:22" ht="12.75" hidden="1" customHeight="1" x14ac:dyDescent="0.2">
      <c r="A63" s="2"/>
      <c r="B63" s="226"/>
      <c r="C63" s="484"/>
      <c r="D63" s="205" t="s">
        <v>131</v>
      </c>
      <c r="E63" s="152">
        <v>117</v>
      </c>
      <c r="F63" s="162">
        <v>73</v>
      </c>
      <c r="G63" s="162">
        <v>87</v>
      </c>
      <c r="H63" s="162">
        <v>77</v>
      </c>
      <c r="I63" s="162">
        <v>86</v>
      </c>
      <c r="J63" s="162">
        <v>159</v>
      </c>
      <c r="K63" s="162">
        <v>137</v>
      </c>
      <c r="L63" s="162">
        <v>201</v>
      </c>
      <c r="M63" s="162">
        <v>190</v>
      </c>
      <c r="N63" s="162">
        <v>196</v>
      </c>
      <c r="O63" s="162">
        <v>127</v>
      </c>
      <c r="P63" s="162">
        <v>112</v>
      </c>
      <c r="Q63" s="162">
        <v>118</v>
      </c>
      <c r="R63" s="627"/>
      <c r="S63" s="2"/>
    </row>
    <row r="64" spans="1:22" ht="12.75" hidden="1" customHeight="1" x14ac:dyDescent="0.2">
      <c r="A64" s="2"/>
      <c r="B64" s="226"/>
      <c r="C64" s="484"/>
      <c r="D64" s="205" t="s">
        <v>132</v>
      </c>
      <c r="E64" s="152">
        <v>143</v>
      </c>
      <c r="F64" s="162">
        <v>155</v>
      </c>
      <c r="G64" s="162">
        <v>105</v>
      </c>
      <c r="H64" s="162">
        <v>104</v>
      </c>
      <c r="I64" s="162">
        <v>182</v>
      </c>
      <c r="J64" s="162">
        <v>134</v>
      </c>
      <c r="K64" s="162">
        <v>135</v>
      </c>
      <c r="L64" s="162">
        <v>109</v>
      </c>
      <c r="M64" s="162">
        <v>142</v>
      </c>
      <c r="N64" s="162">
        <v>139</v>
      </c>
      <c r="O64" s="162">
        <v>111</v>
      </c>
      <c r="P64" s="162">
        <v>132</v>
      </c>
      <c r="Q64" s="162">
        <v>145</v>
      </c>
      <c r="R64" s="627"/>
      <c r="S64" s="2"/>
    </row>
    <row r="65" spans="1:19" ht="15" customHeight="1" x14ac:dyDescent="0.2">
      <c r="A65" s="2"/>
      <c r="B65" s="226"/>
      <c r="C65" s="1569" t="s">
        <v>222</v>
      </c>
      <c r="D65" s="1569"/>
      <c r="E65" s="482">
        <f t="shared" ref="E65:P65" si="1">+E53/E31*100</f>
        <v>70.908752789486741</v>
      </c>
      <c r="F65" s="482">
        <f t="shared" si="1"/>
        <v>72.153811286545292</v>
      </c>
      <c r="G65" s="482">
        <f t="shared" si="1"/>
        <v>75.855821493277389</v>
      </c>
      <c r="H65" s="482">
        <f t="shared" si="1"/>
        <v>69.355357028086644</v>
      </c>
      <c r="I65" s="482">
        <f t="shared" si="1"/>
        <v>61.388230774156369</v>
      </c>
      <c r="J65" s="482">
        <f t="shared" si="1"/>
        <v>67.589077996816457</v>
      </c>
      <c r="K65" s="482">
        <f t="shared" si="1"/>
        <v>71.496737071082734</v>
      </c>
      <c r="L65" s="482">
        <f t="shared" si="1"/>
        <v>70.359174964438125</v>
      </c>
      <c r="M65" s="482">
        <f t="shared" si="1"/>
        <v>69.21469829175372</v>
      </c>
      <c r="N65" s="482">
        <f t="shared" si="1"/>
        <v>75.322175732217573</v>
      </c>
      <c r="O65" s="482">
        <f t="shared" si="1"/>
        <v>74.450119879078485</v>
      </c>
      <c r="P65" s="482">
        <f t="shared" si="1"/>
        <v>71.025273346477874</v>
      </c>
      <c r="Q65" s="482">
        <f>+Q53/Q31*100</f>
        <v>68.353626257278989</v>
      </c>
      <c r="R65" s="627"/>
      <c r="S65" s="2"/>
    </row>
    <row r="66" spans="1:19" ht="11.25" customHeight="1" x14ac:dyDescent="0.2">
      <c r="A66" s="2"/>
      <c r="B66" s="226"/>
      <c r="C66" s="484"/>
      <c r="D66" s="473" t="s">
        <v>189</v>
      </c>
      <c r="E66" s="182">
        <f t="shared" ref="E66:Q72" si="2">+E58/E32*100</f>
        <v>70.74584769664682</v>
      </c>
      <c r="F66" s="182">
        <f t="shared" si="2"/>
        <v>71.802269667243706</v>
      </c>
      <c r="G66" s="182">
        <f t="shared" si="2"/>
        <v>85.437760571768905</v>
      </c>
      <c r="H66" s="182">
        <f t="shared" si="2"/>
        <v>66.114058355437663</v>
      </c>
      <c r="I66" s="182">
        <f t="shared" si="2"/>
        <v>63.047842087654736</v>
      </c>
      <c r="J66" s="182">
        <f t="shared" si="2"/>
        <v>69.270008795074759</v>
      </c>
      <c r="K66" s="182">
        <f t="shared" si="2"/>
        <v>66.983078827899305</v>
      </c>
      <c r="L66" s="182">
        <f t="shared" si="2"/>
        <v>74.620032960996156</v>
      </c>
      <c r="M66" s="182">
        <f t="shared" si="2"/>
        <v>67.329705385625829</v>
      </c>
      <c r="N66" s="182">
        <f t="shared" si="2"/>
        <v>75.167144221585474</v>
      </c>
      <c r="O66" s="182">
        <f t="shared" si="2"/>
        <v>73.009220452640406</v>
      </c>
      <c r="P66" s="182">
        <f t="shared" si="2"/>
        <v>70.556872037914701</v>
      </c>
      <c r="Q66" s="182">
        <f>+Q58/Q32*100</f>
        <v>67.422959701997968</v>
      </c>
      <c r="R66" s="627"/>
      <c r="S66" s="154"/>
    </row>
    <row r="67" spans="1:19" ht="11.25" customHeight="1" x14ac:dyDescent="0.2">
      <c r="A67" s="2"/>
      <c r="B67" s="226"/>
      <c r="C67" s="484"/>
      <c r="D67" s="473" t="s">
        <v>190</v>
      </c>
      <c r="E67" s="182">
        <f t="shared" si="2"/>
        <v>79.521573887771069</v>
      </c>
      <c r="F67" s="182">
        <f t="shared" si="2"/>
        <v>79.84686901832103</v>
      </c>
      <c r="G67" s="182">
        <f t="shared" si="2"/>
        <v>73.532124193052567</v>
      </c>
      <c r="H67" s="182">
        <f t="shared" si="2"/>
        <v>77.373779347600248</v>
      </c>
      <c r="I67" s="182">
        <f t="shared" si="2"/>
        <v>71.46879399343031</v>
      </c>
      <c r="J67" s="182">
        <f t="shared" si="2"/>
        <v>73.194534808067672</v>
      </c>
      <c r="K67" s="182">
        <f t="shared" si="2"/>
        <v>75.356200527704488</v>
      </c>
      <c r="L67" s="182">
        <f t="shared" si="2"/>
        <v>74.579872513038438</v>
      </c>
      <c r="M67" s="182">
        <f t="shared" si="2"/>
        <v>75.759984104907602</v>
      </c>
      <c r="N67" s="182">
        <f t="shared" si="2"/>
        <v>80.412946428571431</v>
      </c>
      <c r="O67" s="182">
        <f t="shared" si="2"/>
        <v>78.080041851948735</v>
      </c>
      <c r="P67" s="182">
        <f t="shared" si="2"/>
        <v>77.393554457774641</v>
      </c>
      <c r="Q67" s="182">
        <f t="shared" si="2"/>
        <v>75.606150206978114</v>
      </c>
      <c r="R67" s="627"/>
      <c r="S67" s="154"/>
    </row>
    <row r="68" spans="1:19" ht="11.25" customHeight="1" x14ac:dyDescent="0.2">
      <c r="A68" s="2"/>
      <c r="B68" s="226"/>
      <c r="C68" s="484"/>
      <c r="D68" s="473" t="s">
        <v>59</v>
      </c>
      <c r="E68" s="182">
        <f t="shared" si="2"/>
        <v>70.141620771046419</v>
      </c>
      <c r="F68" s="182">
        <f t="shared" si="2"/>
        <v>69.583333333333329</v>
      </c>
      <c r="G68" s="182">
        <f t="shared" si="2"/>
        <v>74.220489977728292</v>
      </c>
      <c r="H68" s="182">
        <f t="shared" si="2"/>
        <v>64.367291000456831</v>
      </c>
      <c r="I68" s="182">
        <f t="shared" si="2"/>
        <v>52.204176334106734</v>
      </c>
      <c r="J68" s="182">
        <f t="shared" si="2"/>
        <v>56.114188325521944</v>
      </c>
      <c r="K68" s="182">
        <f t="shared" si="2"/>
        <v>68.127900979886533</v>
      </c>
      <c r="L68" s="182">
        <f t="shared" si="2"/>
        <v>56.17232808616405</v>
      </c>
      <c r="M68" s="182">
        <f t="shared" si="2"/>
        <v>62.393162393162392</v>
      </c>
      <c r="N68" s="182">
        <f t="shared" si="2"/>
        <v>68.756423432682425</v>
      </c>
      <c r="O68" s="182">
        <f t="shared" si="2"/>
        <v>69.921033740129218</v>
      </c>
      <c r="P68" s="182">
        <f t="shared" si="2"/>
        <v>63.459196102314252</v>
      </c>
      <c r="Q68" s="182">
        <f t="shared" si="2"/>
        <v>61.119631901840485</v>
      </c>
      <c r="R68" s="627"/>
      <c r="S68" s="154"/>
    </row>
    <row r="69" spans="1:19" ht="11.25" customHeight="1" x14ac:dyDescent="0.2">
      <c r="A69" s="2"/>
      <c r="B69" s="226"/>
      <c r="C69" s="484"/>
      <c r="D69" s="473" t="s">
        <v>192</v>
      </c>
      <c r="E69" s="182">
        <f t="shared" si="2"/>
        <v>54.936569222283502</v>
      </c>
      <c r="F69" s="182">
        <f t="shared" si="2"/>
        <v>62.27327690447401</v>
      </c>
      <c r="G69" s="182">
        <f t="shared" si="2"/>
        <v>59.833795013850413</v>
      </c>
      <c r="H69" s="182">
        <f t="shared" si="2"/>
        <v>74.645161290322577</v>
      </c>
      <c r="I69" s="182">
        <f t="shared" si="2"/>
        <v>52.072072072072075</v>
      </c>
      <c r="J69" s="182">
        <f t="shared" si="2"/>
        <v>63.444108761329311</v>
      </c>
      <c r="K69" s="182">
        <f t="shared" si="2"/>
        <v>81.441326530612244</v>
      </c>
      <c r="L69" s="182">
        <f t="shared" si="2"/>
        <v>74.760765550239242</v>
      </c>
      <c r="M69" s="182">
        <f t="shared" si="2"/>
        <v>76.773761713520756</v>
      </c>
      <c r="N69" s="182">
        <f t="shared" si="2"/>
        <v>68.590831918505941</v>
      </c>
      <c r="O69" s="182">
        <f t="shared" si="2"/>
        <v>77.392040643522435</v>
      </c>
      <c r="P69" s="182">
        <f t="shared" si="2"/>
        <v>69.581749049429646</v>
      </c>
      <c r="Q69" s="182">
        <f t="shared" si="2"/>
        <v>58.415841584158414</v>
      </c>
      <c r="R69" s="627"/>
      <c r="S69" s="154"/>
    </row>
    <row r="70" spans="1:19" ht="11.25" customHeight="1" x14ac:dyDescent="0.2">
      <c r="A70" s="2"/>
      <c r="B70" s="226"/>
      <c r="C70" s="484"/>
      <c r="D70" s="473" t="s">
        <v>193</v>
      </c>
      <c r="E70" s="182">
        <f t="shared" si="2"/>
        <v>60.516605166051662</v>
      </c>
      <c r="F70" s="182">
        <f t="shared" si="2"/>
        <v>58.574181117533719</v>
      </c>
      <c r="G70" s="182">
        <f t="shared" si="2"/>
        <v>80.901856763925721</v>
      </c>
      <c r="H70" s="182">
        <f t="shared" si="2"/>
        <v>50.609756097560975</v>
      </c>
      <c r="I70" s="182">
        <f>+I62/I36*100</f>
        <v>43.798118049615056</v>
      </c>
      <c r="J70" s="182">
        <f t="shared" si="2"/>
        <v>66.027227722772281</v>
      </c>
      <c r="K70" s="182">
        <f t="shared" si="2"/>
        <v>71.799410029498517</v>
      </c>
      <c r="L70" s="182">
        <f t="shared" si="2"/>
        <v>62.096282754418041</v>
      </c>
      <c r="M70" s="182">
        <f t="shared" si="2"/>
        <v>60.639127045985973</v>
      </c>
      <c r="N70" s="182">
        <f t="shared" si="2"/>
        <v>72.058823529411768</v>
      </c>
      <c r="O70" s="182">
        <f t="shared" si="2"/>
        <v>70.145631067961162</v>
      </c>
      <c r="P70" s="182">
        <f t="shared" si="2"/>
        <v>56.085918854415276</v>
      </c>
      <c r="Q70" s="182">
        <f t="shared" si="2"/>
        <v>54.371584699453557</v>
      </c>
      <c r="R70" s="627"/>
      <c r="S70" s="154"/>
    </row>
    <row r="71" spans="1:19" ht="11.25" customHeight="1" x14ac:dyDescent="0.2">
      <c r="A71" s="2"/>
      <c r="B71" s="226"/>
      <c r="C71" s="484"/>
      <c r="D71" s="473" t="s">
        <v>131</v>
      </c>
      <c r="E71" s="182">
        <f t="shared" si="2"/>
        <v>68.421052631578945</v>
      </c>
      <c r="F71" s="182">
        <f t="shared" si="2"/>
        <v>65.178571428571431</v>
      </c>
      <c r="G71" s="182">
        <f t="shared" si="2"/>
        <v>94.565217391304344</v>
      </c>
      <c r="H71" s="182">
        <f t="shared" si="2"/>
        <v>62.601626016260155</v>
      </c>
      <c r="I71" s="182">
        <f t="shared" si="2"/>
        <v>56.953642384105962</v>
      </c>
      <c r="J71" s="182">
        <f t="shared" si="2"/>
        <v>73.95348837209302</v>
      </c>
      <c r="K71" s="182">
        <f t="shared" si="2"/>
        <v>67.487684729064028</v>
      </c>
      <c r="L71" s="182">
        <f t="shared" si="2"/>
        <v>70.526315789473685</v>
      </c>
      <c r="M71" s="182">
        <f t="shared" si="2"/>
        <v>67.137809187279146</v>
      </c>
      <c r="N71" s="182">
        <f t="shared" si="2"/>
        <v>97.512437810945272</v>
      </c>
      <c r="O71" s="182">
        <f t="shared" si="2"/>
        <v>75.595238095238088</v>
      </c>
      <c r="P71" s="182">
        <f t="shared" si="2"/>
        <v>64.739884393063591</v>
      </c>
      <c r="Q71" s="182">
        <f t="shared" si="2"/>
        <v>76.129032258064512</v>
      </c>
      <c r="R71" s="627"/>
      <c r="S71" s="154"/>
    </row>
    <row r="72" spans="1:19" ht="11.25" customHeight="1" x14ac:dyDescent="0.2">
      <c r="A72" s="2"/>
      <c r="B72" s="226"/>
      <c r="C72" s="484"/>
      <c r="D72" s="473" t="s">
        <v>132</v>
      </c>
      <c r="E72" s="182">
        <f t="shared" si="2"/>
        <v>68.421052631578945</v>
      </c>
      <c r="F72" s="182">
        <f t="shared" si="2"/>
        <v>88.068181818181827</v>
      </c>
      <c r="G72" s="182">
        <f t="shared" si="2"/>
        <v>62.874251497005986</v>
      </c>
      <c r="H72" s="182">
        <f t="shared" si="2"/>
        <v>53.061224489795919</v>
      </c>
      <c r="I72" s="182">
        <f t="shared" si="2"/>
        <v>76.793248945147667</v>
      </c>
      <c r="J72" s="182">
        <f t="shared" si="2"/>
        <v>65.365853658536594</v>
      </c>
      <c r="K72" s="182">
        <f t="shared" si="2"/>
        <v>64.285714285714292</v>
      </c>
      <c r="L72" s="182">
        <f t="shared" si="2"/>
        <v>49.099099099099099</v>
      </c>
      <c r="M72" s="182">
        <f t="shared" si="2"/>
        <v>51.079136690647488</v>
      </c>
      <c r="N72" s="182">
        <f t="shared" si="2"/>
        <v>80.346820809248555</v>
      </c>
      <c r="O72" s="182">
        <f t="shared" si="2"/>
        <v>48.260869565217391</v>
      </c>
      <c r="P72" s="182">
        <f t="shared" si="2"/>
        <v>53.877551020408163</v>
      </c>
      <c r="Q72" s="182">
        <f t="shared" si="2"/>
        <v>83.333333333333343</v>
      </c>
      <c r="R72" s="627"/>
      <c r="S72" s="154"/>
    </row>
    <row r="73" spans="1:19" s="545" customFormat="1" ht="20.25" customHeight="1" x14ac:dyDescent="0.2">
      <c r="A73" s="552"/>
      <c r="B73" s="553"/>
      <c r="C73" s="1567" t="s">
        <v>288</v>
      </c>
      <c r="D73" s="1568"/>
      <c r="E73" s="1568"/>
      <c r="F73" s="1568"/>
      <c r="G73" s="1568"/>
      <c r="H73" s="1568"/>
      <c r="I73" s="1568"/>
      <c r="J73" s="1568"/>
      <c r="K73" s="1568"/>
      <c r="L73" s="1568"/>
      <c r="M73" s="1568"/>
      <c r="N73" s="1568"/>
      <c r="O73" s="1568"/>
      <c r="P73" s="1568"/>
      <c r="Q73" s="1568"/>
      <c r="R73" s="555"/>
      <c r="S73" s="154"/>
    </row>
    <row r="74" spans="1:19" ht="13.5" customHeight="1" x14ac:dyDescent="0.2">
      <c r="A74" s="2"/>
      <c r="B74" s="226"/>
      <c r="C74" s="42" t="s">
        <v>439</v>
      </c>
      <c r="D74" s="4"/>
      <c r="E74" s="1"/>
      <c r="F74" s="1"/>
      <c r="G74" s="4"/>
      <c r="H74" s="1"/>
      <c r="I74" s="901"/>
      <c r="J74" s="565"/>
      <c r="K74" s="1"/>
      <c r="L74" s="4"/>
      <c r="M74" s="4"/>
      <c r="N74" s="4"/>
      <c r="O74" s="4"/>
      <c r="P74" s="4"/>
      <c r="Q74" s="4"/>
      <c r="R74" s="1007"/>
      <c r="S74" s="2"/>
    </row>
    <row r="75" spans="1:19" s="545" customFormat="1" ht="12.75" customHeight="1" x14ac:dyDescent="0.2">
      <c r="A75" s="552"/>
      <c r="B75" s="553"/>
      <c r="C75" s="1568" t="s">
        <v>397</v>
      </c>
      <c r="D75" s="1568"/>
      <c r="E75" s="1568"/>
      <c r="F75" s="1568"/>
      <c r="G75" s="1568"/>
      <c r="H75" s="1568"/>
      <c r="I75" s="1568"/>
      <c r="J75" s="1568"/>
      <c r="K75" s="1568"/>
      <c r="L75" s="1568"/>
      <c r="M75" s="1568"/>
      <c r="N75" s="1568"/>
      <c r="O75" s="1568"/>
      <c r="P75" s="1568"/>
      <c r="Q75" s="1568"/>
      <c r="R75" s="555"/>
      <c r="S75" s="552"/>
    </row>
    <row r="76" spans="1:19" ht="13.5" customHeight="1" x14ac:dyDescent="0.2">
      <c r="A76" s="2"/>
      <c r="B76" s="220">
        <v>10</v>
      </c>
      <c r="C76" s="1478">
        <v>42675</v>
      </c>
      <c r="D76" s="1478"/>
      <c r="E76" s="571"/>
      <c r="F76" s="571"/>
      <c r="G76" s="571"/>
      <c r="H76" s="571"/>
      <c r="I76" s="571"/>
      <c r="J76" s="154"/>
      <c r="K76" s="154"/>
      <c r="L76" s="628"/>
      <c r="M76" s="183"/>
      <c r="N76" s="183"/>
      <c r="O76" s="183"/>
      <c r="P76" s="628"/>
      <c r="Q76" s="1"/>
      <c r="R76" s="4"/>
      <c r="S76" s="2"/>
    </row>
  </sheetData>
  <mergeCells count="17">
    <mergeCell ref="D1:R1"/>
    <mergeCell ref="B2:D2"/>
    <mergeCell ref="C5:D6"/>
    <mergeCell ref="E5:N5"/>
    <mergeCell ref="E6:G6"/>
    <mergeCell ref="H6:Q6"/>
    <mergeCell ref="C8:D8"/>
    <mergeCell ref="C16:D16"/>
    <mergeCell ref="C22:D22"/>
    <mergeCell ref="C23:D23"/>
    <mergeCell ref="C31:D31"/>
    <mergeCell ref="C73:Q73"/>
    <mergeCell ref="C75:Q75"/>
    <mergeCell ref="C76:D76"/>
    <mergeCell ref="C49:D49"/>
    <mergeCell ref="C53:D53"/>
    <mergeCell ref="C65:D65"/>
  </mergeCells>
  <conditionalFormatting sqref="E7:Q7">
    <cfRule type="cellIs" dxfId="16" priority="1" operator="equal">
      <formula>"jan."</formula>
    </cfRule>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7">
    <tabColor theme="5"/>
  </sheetPr>
  <dimension ref="A1:Y52"/>
  <sheetViews>
    <sheetView workbookViewId="0"/>
  </sheetViews>
  <sheetFormatPr defaultRowHeight="12.75" x14ac:dyDescent="0.2"/>
  <cols>
    <col min="1" max="1" width="1" style="415" customWidth="1"/>
    <col min="2" max="2" width="2.5703125" style="415" customWidth="1"/>
    <col min="3" max="3" width="1" style="415" customWidth="1"/>
    <col min="4" max="4" width="23.42578125" style="415" customWidth="1"/>
    <col min="5" max="5" width="5.42578125" style="415" customWidth="1"/>
    <col min="6" max="6" width="5.42578125" style="410" customWidth="1"/>
    <col min="7" max="17" width="5.42578125" style="415" customWidth="1"/>
    <col min="18" max="18" width="2.5703125" style="415" customWidth="1"/>
    <col min="19" max="19" width="1" style="415" customWidth="1"/>
    <col min="20" max="16384" width="9.140625" style="415"/>
  </cols>
  <sheetData>
    <row r="1" spans="1:25" ht="13.5" customHeight="1" x14ac:dyDescent="0.2">
      <c r="A1" s="410"/>
      <c r="B1" s="1581" t="s">
        <v>320</v>
      </c>
      <c r="C1" s="1582"/>
      <c r="D1" s="1582"/>
      <c r="E1" s="1582"/>
      <c r="F1" s="1582"/>
      <c r="G1" s="1582"/>
      <c r="H1" s="1582"/>
      <c r="I1" s="447"/>
      <c r="J1" s="447"/>
      <c r="K1" s="447"/>
      <c r="L1" s="447"/>
      <c r="M1" s="447"/>
      <c r="N1" s="447"/>
      <c r="O1" s="447"/>
      <c r="P1" s="447"/>
      <c r="Q1" s="420"/>
      <c r="R1" s="420"/>
      <c r="S1" s="410"/>
    </row>
    <row r="2" spans="1:25" ht="6" customHeight="1" x14ac:dyDescent="0.2">
      <c r="A2" s="410"/>
      <c r="B2" s="629"/>
      <c r="C2" s="534"/>
      <c r="D2" s="534"/>
      <c r="E2" s="467"/>
      <c r="F2" s="467"/>
      <c r="G2" s="467"/>
      <c r="H2" s="467"/>
      <c r="I2" s="467"/>
      <c r="J2" s="467"/>
      <c r="K2" s="467"/>
      <c r="L2" s="467"/>
      <c r="M2" s="467"/>
      <c r="N2" s="467"/>
      <c r="O2" s="467"/>
      <c r="P2" s="467"/>
      <c r="Q2" s="467"/>
      <c r="R2" s="419"/>
      <c r="S2" s="410"/>
    </row>
    <row r="3" spans="1:25" ht="13.5" customHeight="1" thickBot="1" x14ac:dyDescent="0.25">
      <c r="A3" s="410"/>
      <c r="B3" s="420"/>
      <c r="C3" s="420"/>
      <c r="D3" s="420"/>
      <c r="E3" s="587"/>
      <c r="F3" s="587"/>
      <c r="G3" s="587"/>
      <c r="H3" s="587"/>
      <c r="I3" s="587"/>
      <c r="J3" s="587"/>
      <c r="K3" s="587"/>
      <c r="L3" s="587"/>
      <c r="M3" s="587"/>
      <c r="N3" s="587"/>
      <c r="O3" s="587"/>
      <c r="P3" s="587"/>
      <c r="Q3" s="587" t="s">
        <v>73</v>
      </c>
      <c r="R3" s="631"/>
      <c r="S3" s="410"/>
      <c r="U3" s="477"/>
      <c r="V3" s="477"/>
      <c r="W3" s="477"/>
      <c r="X3" s="477"/>
      <c r="Y3" s="477"/>
    </row>
    <row r="4" spans="1:25" s="424" customFormat="1" ht="13.5" customHeight="1" thickBot="1" x14ac:dyDescent="0.25">
      <c r="A4" s="422"/>
      <c r="B4" s="423"/>
      <c r="C4" s="632" t="s">
        <v>223</v>
      </c>
      <c r="D4" s="633"/>
      <c r="E4" s="633"/>
      <c r="F4" s="633"/>
      <c r="G4" s="633"/>
      <c r="H4" s="633"/>
      <c r="I4" s="633"/>
      <c r="J4" s="633"/>
      <c r="K4" s="633"/>
      <c r="L4" s="633"/>
      <c r="M4" s="633"/>
      <c r="N4" s="633"/>
      <c r="O4" s="633"/>
      <c r="P4" s="633"/>
      <c r="Q4" s="634"/>
      <c r="R4" s="631"/>
      <c r="S4" s="422"/>
      <c r="T4" s="765"/>
      <c r="U4" s="767"/>
      <c r="V4" s="767"/>
      <c r="W4" s="767"/>
      <c r="X4" s="767"/>
      <c r="Y4" s="645"/>
    </row>
    <row r="5" spans="1:25" ht="4.5" customHeight="1" x14ac:dyDescent="0.2">
      <c r="A5" s="410"/>
      <c r="B5" s="420"/>
      <c r="C5" s="1583" t="s">
        <v>78</v>
      </c>
      <c r="D5" s="1583"/>
      <c r="E5" s="535"/>
      <c r="F5" s="535"/>
      <c r="G5" s="535"/>
      <c r="H5" s="535"/>
      <c r="I5" s="535"/>
      <c r="J5" s="535"/>
      <c r="K5" s="535"/>
      <c r="L5" s="535"/>
      <c r="M5" s="535"/>
      <c r="N5" s="535"/>
      <c r="O5" s="535"/>
      <c r="P5" s="535"/>
      <c r="Q5" s="535"/>
      <c r="R5" s="631"/>
      <c r="S5" s="410"/>
      <c r="T5" s="440"/>
      <c r="U5" s="1104"/>
      <c r="V5" s="1104"/>
      <c r="W5" s="1104"/>
      <c r="X5" s="1104"/>
      <c r="Y5" s="477"/>
    </row>
    <row r="6" spans="1:25" ht="13.5" customHeight="1" x14ac:dyDescent="0.2">
      <c r="A6" s="410"/>
      <c r="B6" s="420"/>
      <c r="C6" s="1583"/>
      <c r="D6" s="1583"/>
      <c r="E6" s="1585" t="s">
        <v>495</v>
      </c>
      <c r="F6" s="1585"/>
      <c r="G6" s="1585"/>
      <c r="H6" s="1586" t="s">
        <v>496</v>
      </c>
      <c r="I6" s="1586"/>
      <c r="J6" s="1586"/>
      <c r="K6" s="1586"/>
      <c r="L6" s="1586"/>
      <c r="M6" s="1586"/>
      <c r="N6" s="1586"/>
      <c r="O6" s="1586"/>
      <c r="P6" s="1586"/>
      <c r="Q6" s="1586"/>
      <c r="R6" s="631"/>
      <c r="S6" s="410"/>
      <c r="T6" s="440"/>
      <c r="U6" s="1104"/>
      <c r="V6" s="1104"/>
      <c r="W6" s="1104"/>
      <c r="X6" s="1104"/>
      <c r="Y6" s="477"/>
    </row>
    <row r="7" spans="1:25" x14ac:dyDescent="0.2">
      <c r="A7" s="410"/>
      <c r="B7" s="420"/>
      <c r="C7" s="425"/>
      <c r="D7" s="425"/>
      <c r="E7" s="739" t="s">
        <v>96</v>
      </c>
      <c r="F7" s="739" t="s">
        <v>95</v>
      </c>
      <c r="G7" s="739" t="s">
        <v>94</v>
      </c>
      <c r="H7" s="739" t="s">
        <v>93</v>
      </c>
      <c r="I7" s="739" t="s">
        <v>104</v>
      </c>
      <c r="J7" s="739" t="s">
        <v>103</v>
      </c>
      <c r="K7" s="739" t="s">
        <v>102</v>
      </c>
      <c r="L7" s="739" t="s">
        <v>101</v>
      </c>
      <c r="M7" s="739" t="s">
        <v>100</v>
      </c>
      <c r="N7" s="739" t="s">
        <v>99</v>
      </c>
      <c r="O7" s="739" t="s">
        <v>98</v>
      </c>
      <c r="P7" s="739" t="s">
        <v>97</v>
      </c>
      <c r="Q7" s="739" t="s">
        <v>96</v>
      </c>
      <c r="R7" s="421"/>
      <c r="S7" s="410"/>
      <c r="T7" s="440"/>
      <c r="U7" s="1104"/>
      <c r="V7" s="1449"/>
      <c r="W7" s="1104"/>
      <c r="X7" s="1104"/>
      <c r="Y7" s="477"/>
    </row>
    <row r="8" spans="1:25" s="638" customFormat="1" ht="22.5" customHeight="1" x14ac:dyDescent="0.2">
      <c r="A8" s="635"/>
      <c r="B8" s="636"/>
      <c r="C8" s="1584" t="s">
        <v>68</v>
      </c>
      <c r="D8" s="1584"/>
      <c r="E8" s="406">
        <v>763098</v>
      </c>
      <c r="F8" s="407">
        <v>766983</v>
      </c>
      <c r="G8" s="407">
        <v>763346</v>
      </c>
      <c r="H8" s="407">
        <v>770950</v>
      </c>
      <c r="I8" s="407">
        <v>765373</v>
      </c>
      <c r="J8" s="407">
        <v>754676</v>
      </c>
      <c r="K8" s="407">
        <v>739185</v>
      </c>
      <c r="L8" s="407">
        <v>716098</v>
      </c>
      <c r="M8" s="407">
        <v>697345</v>
      </c>
      <c r="N8" s="407">
        <v>683973</v>
      </c>
      <c r="O8" s="407">
        <v>680182</v>
      </c>
      <c r="P8" s="407">
        <v>679063</v>
      </c>
      <c r="Q8" s="407">
        <v>683619</v>
      </c>
      <c r="R8" s="637"/>
      <c r="S8" s="635"/>
      <c r="T8" s="440"/>
      <c r="U8" s="1104"/>
      <c r="V8" s="1450"/>
      <c r="W8" s="1104"/>
      <c r="X8" s="1104"/>
      <c r="Y8" s="1451"/>
    </row>
    <row r="9" spans="1:25" s="424" customFormat="1" ht="18.75" customHeight="1" x14ac:dyDescent="0.2">
      <c r="A9" s="422"/>
      <c r="B9" s="423"/>
      <c r="C9" s="429"/>
      <c r="D9" s="469" t="s">
        <v>330</v>
      </c>
      <c r="E9" s="470">
        <v>542030</v>
      </c>
      <c r="F9" s="471">
        <v>550250</v>
      </c>
      <c r="G9" s="471">
        <v>555167</v>
      </c>
      <c r="H9" s="471">
        <v>570380</v>
      </c>
      <c r="I9" s="471">
        <v>575999</v>
      </c>
      <c r="J9" s="471">
        <v>575075</v>
      </c>
      <c r="K9" s="471">
        <v>562934</v>
      </c>
      <c r="L9" s="471">
        <v>534958</v>
      </c>
      <c r="M9" s="471">
        <v>511642</v>
      </c>
      <c r="N9" s="471">
        <v>497663</v>
      </c>
      <c r="O9" s="471">
        <v>498763</v>
      </c>
      <c r="P9" s="471">
        <v>491107</v>
      </c>
      <c r="Q9" s="471">
        <v>490589</v>
      </c>
      <c r="R9" s="453"/>
      <c r="S9" s="422"/>
      <c r="T9" s="765"/>
      <c r="U9" s="1452"/>
      <c r="V9" s="1450"/>
      <c r="W9" s="767"/>
      <c r="X9" s="767"/>
      <c r="Y9" s="645"/>
    </row>
    <row r="10" spans="1:25" s="424" customFormat="1" ht="18.75" customHeight="1" x14ac:dyDescent="0.2">
      <c r="A10" s="422"/>
      <c r="B10" s="423"/>
      <c r="C10" s="429"/>
      <c r="D10" s="469" t="s">
        <v>224</v>
      </c>
      <c r="E10" s="470">
        <v>64281</v>
      </c>
      <c r="F10" s="471">
        <v>64661</v>
      </c>
      <c r="G10" s="471">
        <v>63766</v>
      </c>
      <c r="H10" s="471">
        <v>64582</v>
      </c>
      <c r="I10" s="471">
        <v>63024</v>
      </c>
      <c r="J10" s="471">
        <v>63484</v>
      </c>
      <c r="K10" s="471">
        <v>63661</v>
      </c>
      <c r="L10" s="471">
        <v>64519</v>
      </c>
      <c r="M10" s="471">
        <v>63995</v>
      </c>
      <c r="N10" s="471">
        <v>64139</v>
      </c>
      <c r="O10" s="471">
        <v>64006</v>
      </c>
      <c r="P10" s="471">
        <v>63954</v>
      </c>
      <c r="Q10" s="471">
        <v>64702</v>
      </c>
      <c r="R10" s="453"/>
      <c r="S10" s="422"/>
      <c r="T10" s="765"/>
      <c r="U10" s="767"/>
      <c r="V10" s="1450"/>
      <c r="W10" s="767"/>
      <c r="X10" s="767"/>
      <c r="Y10" s="645"/>
    </row>
    <row r="11" spans="1:25" s="424" customFormat="1" ht="18.75" customHeight="1" x14ac:dyDescent="0.2">
      <c r="A11" s="422"/>
      <c r="B11" s="423"/>
      <c r="C11" s="429"/>
      <c r="D11" s="469" t="s">
        <v>225</v>
      </c>
      <c r="E11" s="470">
        <v>133858</v>
      </c>
      <c r="F11" s="471">
        <v>129471</v>
      </c>
      <c r="G11" s="471">
        <v>122486</v>
      </c>
      <c r="H11" s="471">
        <v>114433</v>
      </c>
      <c r="I11" s="471">
        <v>104602</v>
      </c>
      <c r="J11" s="471">
        <v>94036</v>
      </c>
      <c r="K11" s="471">
        <v>90913</v>
      </c>
      <c r="L11" s="471">
        <v>94353</v>
      </c>
      <c r="M11" s="471">
        <v>98566</v>
      </c>
      <c r="N11" s="471">
        <v>100676</v>
      </c>
      <c r="O11" s="471">
        <v>95286</v>
      </c>
      <c r="P11" s="471">
        <v>101085</v>
      </c>
      <c r="Q11" s="471">
        <v>106379</v>
      </c>
      <c r="R11" s="453"/>
      <c r="S11" s="422"/>
      <c r="T11" s="765"/>
      <c r="U11" s="767"/>
      <c r="V11" s="1450"/>
      <c r="W11" s="767"/>
      <c r="X11" s="767"/>
      <c r="Y11" s="645"/>
    </row>
    <row r="12" spans="1:25" s="424" customFormat="1" ht="22.5" customHeight="1" x14ac:dyDescent="0.2">
      <c r="A12" s="422"/>
      <c r="B12" s="423"/>
      <c r="C12" s="429"/>
      <c r="D12" s="472" t="s">
        <v>331</v>
      </c>
      <c r="E12" s="470">
        <v>22929</v>
      </c>
      <c r="F12" s="471">
        <v>22601</v>
      </c>
      <c r="G12" s="471">
        <v>21927</v>
      </c>
      <c r="H12" s="471">
        <v>21555</v>
      </c>
      <c r="I12" s="471">
        <v>21748</v>
      </c>
      <c r="J12" s="471">
        <v>22081</v>
      </c>
      <c r="K12" s="471">
        <v>21677</v>
      </c>
      <c r="L12" s="471">
        <v>22268</v>
      </c>
      <c r="M12" s="471">
        <v>23142</v>
      </c>
      <c r="N12" s="471">
        <v>21495</v>
      </c>
      <c r="O12" s="471">
        <v>22127</v>
      </c>
      <c r="P12" s="471">
        <v>22917</v>
      </c>
      <c r="Q12" s="471">
        <v>21949</v>
      </c>
      <c r="R12" s="453"/>
      <c r="S12" s="422"/>
      <c r="T12" s="765"/>
      <c r="U12" s="767"/>
      <c r="V12" s="1450"/>
      <c r="W12" s="767"/>
      <c r="X12" s="767"/>
      <c r="Y12" s="645"/>
    </row>
    <row r="13" spans="1:25" ht="15.75" customHeight="1" thickBot="1" x14ac:dyDescent="0.25">
      <c r="A13" s="410"/>
      <c r="B13" s="420"/>
      <c r="C13" s="425"/>
      <c r="D13" s="425"/>
      <c r="E13" s="587"/>
      <c r="F13" s="587"/>
      <c r="G13" s="587"/>
      <c r="H13" s="587"/>
      <c r="I13" s="587"/>
      <c r="J13" s="587"/>
      <c r="K13" s="587"/>
      <c r="L13" s="587"/>
      <c r="M13" s="587"/>
      <c r="N13" s="587"/>
      <c r="O13" s="587"/>
      <c r="P13" s="587"/>
      <c r="Q13" s="481"/>
      <c r="R13" s="421"/>
      <c r="S13" s="410"/>
      <c r="T13" s="440"/>
      <c r="U13" s="1104"/>
      <c r="V13" s="1450"/>
      <c r="W13" s="1104"/>
      <c r="X13" s="1104"/>
      <c r="Y13" s="477"/>
    </row>
    <row r="14" spans="1:25" ht="13.5" customHeight="1" thickBot="1" x14ac:dyDescent="0.25">
      <c r="A14" s="410"/>
      <c r="B14" s="420"/>
      <c r="C14" s="632" t="s">
        <v>25</v>
      </c>
      <c r="D14" s="633"/>
      <c r="E14" s="633"/>
      <c r="F14" s="633"/>
      <c r="G14" s="633"/>
      <c r="H14" s="633"/>
      <c r="I14" s="633"/>
      <c r="J14" s="633"/>
      <c r="K14" s="633"/>
      <c r="L14" s="633"/>
      <c r="M14" s="633"/>
      <c r="N14" s="633"/>
      <c r="O14" s="633"/>
      <c r="P14" s="633"/>
      <c r="Q14" s="634"/>
      <c r="R14" s="421"/>
      <c r="S14" s="410"/>
      <c r="T14" s="440"/>
      <c r="U14" s="1104"/>
      <c r="V14" s="1450"/>
      <c r="W14" s="1104"/>
      <c r="X14" s="1104"/>
      <c r="Y14" s="477"/>
    </row>
    <row r="15" spans="1:25" ht="9.75" customHeight="1" x14ac:dyDescent="0.2">
      <c r="A15" s="410"/>
      <c r="B15" s="420"/>
      <c r="C15" s="1583" t="s">
        <v>78</v>
      </c>
      <c r="D15" s="1583"/>
      <c r="E15" s="428"/>
      <c r="F15" s="428"/>
      <c r="G15" s="428"/>
      <c r="H15" s="428"/>
      <c r="I15" s="428"/>
      <c r="J15" s="428"/>
      <c r="K15" s="428"/>
      <c r="L15" s="428"/>
      <c r="M15" s="428"/>
      <c r="N15" s="428"/>
      <c r="O15" s="428"/>
      <c r="P15" s="428"/>
      <c r="Q15" s="517"/>
      <c r="R15" s="421"/>
      <c r="S15" s="410"/>
      <c r="T15" s="440"/>
      <c r="U15" s="440"/>
      <c r="V15" s="828"/>
      <c r="W15" s="440"/>
      <c r="X15" s="440"/>
    </row>
    <row r="16" spans="1:25" s="638" customFormat="1" ht="22.5" customHeight="1" x14ac:dyDescent="0.2">
      <c r="A16" s="635"/>
      <c r="B16" s="636"/>
      <c r="C16" s="1584" t="s">
        <v>68</v>
      </c>
      <c r="D16" s="1584"/>
      <c r="E16" s="406">
        <f t="shared" ref="E16:P16" si="0">+E9</f>
        <v>542030</v>
      </c>
      <c r="F16" s="407">
        <f t="shared" si="0"/>
        <v>550250</v>
      </c>
      <c r="G16" s="407">
        <f t="shared" si="0"/>
        <v>555167</v>
      </c>
      <c r="H16" s="407">
        <f t="shared" si="0"/>
        <v>570380</v>
      </c>
      <c r="I16" s="407">
        <f t="shared" si="0"/>
        <v>575999</v>
      </c>
      <c r="J16" s="407">
        <f t="shared" si="0"/>
        <v>575075</v>
      </c>
      <c r="K16" s="407">
        <f t="shared" si="0"/>
        <v>562934</v>
      </c>
      <c r="L16" s="407">
        <f t="shared" si="0"/>
        <v>534958</v>
      </c>
      <c r="M16" s="407">
        <f t="shared" si="0"/>
        <v>511642</v>
      </c>
      <c r="N16" s="407">
        <f t="shared" si="0"/>
        <v>497663</v>
      </c>
      <c r="O16" s="407">
        <f t="shared" si="0"/>
        <v>498763</v>
      </c>
      <c r="P16" s="407">
        <f t="shared" si="0"/>
        <v>491107</v>
      </c>
      <c r="Q16" s="407">
        <f>+Q9</f>
        <v>490589</v>
      </c>
      <c r="R16" s="637"/>
      <c r="S16" s="635"/>
      <c r="T16" s="829"/>
      <c r="U16" s="862"/>
      <c r="V16" s="828"/>
      <c r="W16" s="1004"/>
      <c r="X16" s="829"/>
    </row>
    <row r="17" spans="1:24" ht="22.5" customHeight="1" x14ac:dyDescent="0.2">
      <c r="A17" s="410"/>
      <c r="B17" s="420"/>
      <c r="C17" s="586"/>
      <c r="D17" s="473" t="s">
        <v>72</v>
      </c>
      <c r="E17" s="152">
        <v>256753</v>
      </c>
      <c r="F17" s="162">
        <v>262397</v>
      </c>
      <c r="G17" s="162">
        <v>267051</v>
      </c>
      <c r="H17" s="162">
        <v>274362</v>
      </c>
      <c r="I17" s="162">
        <v>276279</v>
      </c>
      <c r="J17" s="162">
        <v>274995</v>
      </c>
      <c r="K17" s="162">
        <v>268457</v>
      </c>
      <c r="L17" s="162">
        <v>254819</v>
      </c>
      <c r="M17" s="162">
        <v>241158</v>
      </c>
      <c r="N17" s="162">
        <v>232514</v>
      </c>
      <c r="O17" s="162">
        <v>230703</v>
      </c>
      <c r="P17" s="162">
        <v>227538</v>
      </c>
      <c r="Q17" s="162">
        <v>228339</v>
      </c>
      <c r="R17" s="421"/>
      <c r="S17" s="410"/>
      <c r="T17" s="440"/>
      <c r="U17" s="440"/>
      <c r="V17" s="1005"/>
      <c r="W17" s="962"/>
      <c r="X17" s="440"/>
    </row>
    <row r="18" spans="1:24" ht="15.75" customHeight="1" x14ac:dyDescent="0.2">
      <c r="A18" s="410"/>
      <c r="B18" s="420"/>
      <c r="C18" s="586"/>
      <c r="D18" s="473" t="s">
        <v>71</v>
      </c>
      <c r="E18" s="152">
        <v>285277</v>
      </c>
      <c r="F18" s="162">
        <v>287853</v>
      </c>
      <c r="G18" s="162">
        <v>288116</v>
      </c>
      <c r="H18" s="162">
        <v>296018</v>
      </c>
      <c r="I18" s="162">
        <v>299720</v>
      </c>
      <c r="J18" s="162">
        <v>300080</v>
      </c>
      <c r="K18" s="162">
        <v>294477</v>
      </c>
      <c r="L18" s="162">
        <v>280139</v>
      </c>
      <c r="M18" s="162">
        <v>270484</v>
      </c>
      <c r="N18" s="162">
        <v>265149</v>
      </c>
      <c r="O18" s="162">
        <v>268060</v>
      </c>
      <c r="P18" s="162">
        <v>263569</v>
      </c>
      <c r="Q18" s="162">
        <v>262250</v>
      </c>
      <c r="R18" s="421"/>
      <c r="S18" s="410"/>
      <c r="T18" s="440"/>
      <c r="U18" s="440"/>
      <c r="V18" s="828"/>
      <c r="W18" s="440"/>
      <c r="X18" s="440"/>
    </row>
    <row r="19" spans="1:24" ht="22.5" customHeight="1" x14ac:dyDescent="0.2">
      <c r="A19" s="410"/>
      <c r="B19" s="420"/>
      <c r="C19" s="586"/>
      <c r="D19" s="473" t="s">
        <v>226</v>
      </c>
      <c r="E19" s="152">
        <v>71287</v>
      </c>
      <c r="F19" s="162">
        <v>71290</v>
      </c>
      <c r="G19" s="162">
        <v>69222</v>
      </c>
      <c r="H19" s="162">
        <v>72870</v>
      </c>
      <c r="I19" s="162">
        <v>73952</v>
      </c>
      <c r="J19" s="162">
        <v>72895</v>
      </c>
      <c r="K19" s="162">
        <v>70811</v>
      </c>
      <c r="L19" s="162">
        <v>63963</v>
      </c>
      <c r="M19" s="162">
        <v>58473</v>
      </c>
      <c r="N19" s="162">
        <v>55209</v>
      </c>
      <c r="O19" s="162">
        <v>57549</v>
      </c>
      <c r="P19" s="162">
        <v>59550</v>
      </c>
      <c r="Q19" s="162">
        <v>60783</v>
      </c>
      <c r="R19" s="421"/>
      <c r="S19" s="410"/>
      <c r="T19" s="440"/>
      <c r="U19" s="440"/>
      <c r="V19" s="828"/>
      <c r="W19" s="440"/>
      <c r="X19" s="440"/>
    </row>
    <row r="20" spans="1:24" ht="15.75" customHeight="1" x14ac:dyDescent="0.2">
      <c r="A20" s="410"/>
      <c r="B20" s="420"/>
      <c r="C20" s="586"/>
      <c r="D20" s="473" t="s">
        <v>227</v>
      </c>
      <c r="E20" s="152">
        <v>470743</v>
      </c>
      <c r="F20" s="162">
        <v>478960</v>
      </c>
      <c r="G20" s="162">
        <v>485945</v>
      </c>
      <c r="H20" s="162">
        <v>497510</v>
      </c>
      <c r="I20" s="162">
        <v>502047</v>
      </c>
      <c r="J20" s="162">
        <v>502180</v>
      </c>
      <c r="K20" s="162">
        <v>492123</v>
      </c>
      <c r="L20" s="162">
        <v>470995</v>
      </c>
      <c r="M20" s="162">
        <v>453169</v>
      </c>
      <c r="N20" s="162">
        <v>442454</v>
      </c>
      <c r="O20" s="162">
        <v>441214</v>
      </c>
      <c r="P20" s="162">
        <v>431557</v>
      </c>
      <c r="Q20" s="162">
        <v>429806</v>
      </c>
      <c r="R20" s="421"/>
      <c r="S20" s="410"/>
      <c r="T20" s="828"/>
      <c r="U20" s="962"/>
      <c r="V20" s="828"/>
      <c r="W20" s="440"/>
      <c r="X20" s="440"/>
    </row>
    <row r="21" spans="1:24" ht="22.5" customHeight="1" x14ac:dyDescent="0.2">
      <c r="A21" s="410"/>
      <c r="B21" s="420"/>
      <c r="C21" s="586"/>
      <c r="D21" s="473" t="s">
        <v>216</v>
      </c>
      <c r="E21" s="152">
        <v>63545</v>
      </c>
      <c r="F21" s="162">
        <v>62182</v>
      </c>
      <c r="G21" s="162">
        <v>59726</v>
      </c>
      <c r="H21" s="162">
        <v>61992</v>
      </c>
      <c r="I21" s="162">
        <v>62628</v>
      </c>
      <c r="J21" s="162">
        <v>62933</v>
      </c>
      <c r="K21" s="162">
        <v>62077</v>
      </c>
      <c r="L21" s="162">
        <v>57940</v>
      </c>
      <c r="M21" s="162">
        <v>54659</v>
      </c>
      <c r="N21" s="162">
        <v>53163</v>
      </c>
      <c r="O21" s="162">
        <v>55369</v>
      </c>
      <c r="P21" s="162">
        <v>56894</v>
      </c>
      <c r="Q21" s="162">
        <v>57053</v>
      </c>
      <c r="R21" s="421"/>
      <c r="S21" s="410"/>
      <c r="T21" s="440"/>
      <c r="U21" s="962"/>
      <c r="V21" s="1002"/>
      <c r="W21" s="828"/>
      <c r="X21" s="440"/>
    </row>
    <row r="22" spans="1:24" ht="15.75" customHeight="1" x14ac:dyDescent="0.2">
      <c r="A22" s="410"/>
      <c r="B22" s="420"/>
      <c r="C22" s="586"/>
      <c r="D22" s="473" t="s">
        <v>228</v>
      </c>
      <c r="E22" s="152">
        <v>478485</v>
      </c>
      <c r="F22" s="162">
        <v>488068</v>
      </c>
      <c r="G22" s="162">
        <v>495441</v>
      </c>
      <c r="H22" s="162">
        <v>508388</v>
      </c>
      <c r="I22" s="162">
        <v>513371</v>
      </c>
      <c r="J22" s="162">
        <v>512142</v>
      </c>
      <c r="K22" s="162">
        <v>500857</v>
      </c>
      <c r="L22" s="162">
        <v>477018</v>
      </c>
      <c r="M22" s="162">
        <v>456983</v>
      </c>
      <c r="N22" s="162">
        <v>444500</v>
      </c>
      <c r="O22" s="162">
        <v>443394</v>
      </c>
      <c r="P22" s="162">
        <v>434213</v>
      </c>
      <c r="Q22" s="162">
        <v>433536</v>
      </c>
      <c r="R22" s="421"/>
      <c r="S22" s="410"/>
      <c r="T22" s="440"/>
      <c r="U22" s="962"/>
      <c r="V22" s="1002"/>
      <c r="W22" s="440"/>
      <c r="X22" s="440"/>
    </row>
    <row r="23" spans="1:24" ht="15" customHeight="1" x14ac:dyDescent="0.2">
      <c r="A23" s="410"/>
      <c r="B23" s="420"/>
      <c r="C23" s="473"/>
      <c r="D23" s="475" t="s">
        <v>334</v>
      </c>
      <c r="E23" s="152">
        <v>19450</v>
      </c>
      <c r="F23" s="162">
        <v>19787</v>
      </c>
      <c r="G23" s="162">
        <v>20944</v>
      </c>
      <c r="H23" s="162">
        <v>21456</v>
      </c>
      <c r="I23" s="162">
        <v>21900</v>
      </c>
      <c r="J23" s="162">
        <v>22094</v>
      </c>
      <c r="K23" s="162">
        <v>21215</v>
      </c>
      <c r="L23" s="162">
        <v>19440</v>
      </c>
      <c r="M23" s="162">
        <v>18353</v>
      </c>
      <c r="N23" s="162">
        <v>17998</v>
      </c>
      <c r="O23" s="162">
        <v>18069</v>
      </c>
      <c r="P23" s="162">
        <v>17573</v>
      </c>
      <c r="Q23" s="162">
        <v>18879</v>
      </c>
      <c r="R23" s="421"/>
      <c r="S23" s="410"/>
      <c r="T23" s="440"/>
      <c r="U23" s="440"/>
      <c r="V23" s="828"/>
      <c r="W23" s="962"/>
      <c r="X23" s="440"/>
    </row>
    <row r="24" spans="1:24" ht="15" customHeight="1" x14ac:dyDescent="0.2">
      <c r="A24" s="410"/>
      <c r="B24" s="420"/>
      <c r="C24" s="205"/>
      <c r="D24" s="98" t="s">
        <v>217</v>
      </c>
      <c r="E24" s="152">
        <v>135587</v>
      </c>
      <c r="F24" s="162">
        <v>136236</v>
      </c>
      <c r="G24" s="162">
        <v>137870</v>
      </c>
      <c r="H24" s="162">
        <v>140438</v>
      </c>
      <c r="I24" s="162">
        <v>140914</v>
      </c>
      <c r="J24" s="162">
        <v>140566</v>
      </c>
      <c r="K24" s="162">
        <v>137545</v>
      </c>
      <c r="L24" s="162">
        <v>131606</v>
      </c>
      <c r="M24" s="162">
        <v>125027</v>
      </c>
      <c r="N24" s="162">
        <v>120573</v>
      </c>
      <c r="O24" s="162">
        <v>118824</v>
      </c>
      <c r="P24" s="162">
        <v>116039</v>
      </c>
      <c r="Q24" s="162">
        <v>114367</v>
      </c>
      <c r="R24" s="421"/>
      <c r="S24" s="410"/>
      <c r="T24" s="440"/>
      <c r="U24" s="440"/>
      <c r="V24" s="828"/>
      <c r="W24" s="440"/>
      <c r="X24" s="440"/>
    </row>
    <row r="25" spans="1:24" ht="15" customHeight="1" x14ac:dyDescent="0.2">
      <c r="A25" s="410"/>
      <c r="B25" s="420"/>
      <c r="C25" s="205"/>
      <c r="D25" s="98" t="s">
        <v>165</v>
      </c>
      <c r="E25" s="152">
        <v>319559</v>
      </c>
      <c r="F25" s="162">
        <v>327720</v>
      </c>
      <c r="G25" s="162">
        <v>331958</v>
      </c>
      <c r="H25" s="162">
        <v>341449</v>
      </c>
      <c r="I25" s="162">
        <v>345224</v>
      </c>
      <c r="J25" s="162">
        <v>344075</v>
      </c>
      <c r="K25" s="162">
        <v>336723</v>
      </c>
      <c r="L25" s="162">
        <v>320935</v>
      </c>
      <c r="M25" s="162">
        <v>308851</v>
      </c>
      <c r="N25" s="162">
        <v>301389</v>
      </c>
      <c r="O25" s="162">
        <v>302005</v>
      </c>
      <c r="P25" s="162">
        <v>296051</v>
      </c>
      <c r="Q25" s="162">
        <v>295811</v>
      </c>
      <c r="R25" s="421"/>
      <c r="S25" s="410"/>
      <c r="T25" s="440"/>
      <c r="U25" s="440"/>
      <c r="V25" s="828"/>
      <c r="W25" s="440"/>
      <c r="X25" s="440"/>
    </row>
    <row r="26" spans="1:24" ht="15" customHeight="1" x14ac:dyDescent="0.2">
      <c r="A26" s="410"/>
      <c r="B26" s="420"/>
      <c r="C26" s="205"/>
      <c r="D26" s="98" t="s">
        <v>218</v>
      </c>
      <c r="E26" s="152">
        <v>3889</v>
      </c>
      <c r="F26" s="162">
        <v>4325</v>
      </c>
      <c r="G26" s="162">
        <v>4669</v>
      </c>
      <c r="H26" s="162">
        <v>5045</v>
      </c>
      <c r="I26" s="162">
        <v>5333</v>
      </c>
      <c r="J26" s="162">
        <v>5407</v>
      </c>
      <c r="K26" s="162">
        <v>5374</v>
      </c>
      <c r="L26" s="162">
        <v>5007</v>
      </c>
      <c r="M26" s="162">
        <v>4752</v>
      </c>
      <c r="N26" s="162">
        <v>4540</v>
      </c>
      <c r="O26" s="162">
        <v>4496</v>
      </c>
      <c r="P26" s="162">
        <v>4550</v>
      </c>
      <c r="Q26" s="162">
        <v>4479</v>
      </c>
      <c r="R26" s="421"/>
      <c r="S26" s="410"/>
      <c r="T26" s="440"/>
      <c r="U26" s="440"/>
      <c r="V26" s="828"/>
      <c r="W26" s="440"/>
      <c r="X26" s="440"/>
    </row>
    <row r="27" spans="1:24" ht="22.5" customHeight="1" x14ac:dyDescent="0.2">
      <c r="A27" s="410"/>
      <c r="B27" s="420"/>
      <c r="C27" s="586"/>
      <c r="D27" s="473" t="s">
        <v>229</v>
      </c>
      <c r="E27" s="152">
        <v>278941</v>
      </c>
      <c r="F27" s="162">
        <v>287609</v>
      </c>
      <c r="G27" s="162">
        <v>295128</v>
      </c>
      <c r="H27" s="162">
        <v>305668</v>
      </c>
      <c r="I27" s="162">
        <v>308328</v>
      </c>
      <c r="J27" s="162">
        <v>303320</v>
      </c>
      <c r="K27" s="162">
        <v>294706</v>
      </c>
      <c r="L27" s="162">
        <v>276367</v>
      </c>
      <c r="M27" s="162">
        <v>262124</v>
      </c>
      <c r="N27" s="162">
        <v>252895</v>
      </c>
      <c r="O27" s="162">
        <v>254897</v>
      </c>
      <c r="P27" s="162">
        <v>251017</v>
      </c>
      <c r="Q27" s="162">
        <v>251604</v>
      </c>
      <c r="R27" s="421"/>
      <c r="S27" s="410"/>
      <c r="T27" s="440"/>
      <c r="U27" s="862"/>
      <c r="V27" s="828"/>
      <c r="W27" s="440"/>
      <c r="X27" s="440"/>
    </row>
    <row r="28" spans="1:24" ht="15.75" customHeight="1" x14ac:dyDescent="0.2">
      <c r="A28" s="410"/>
      <c r="B28" s="420"/>
      <c r="C28" s="586"/>
      <c r="D28" s="473" t="s">
        <v>230</v>
      </c>
      <c r="E28" s="152">
        <v>263089</v>
      </c>
      <c r="F28" s="162">
        <v>262641</v>
      </c>
      <c r="G28" s="162">
        <v>260039</v>
      </c>
      <c r="H28" s="162">
        <v>264712</v>
      </c>
      <c r="I28" s="162">
        <v>267671</v>
      </c>
      <c r="J28" s="162">
        <v>271755</v>
      </c>
      <c r="K28" s="162">
        <v>268228</v>
      </c>
      <c r="L28" s="162">
        <v>258591</v>
      </c>
      <c r="M28" s="162">
        <v>249518</v>
      </c>
      <c r="N28" s="162">
        <v>244768</v>
      </c>
      <c r="O28" s="162">
        <v>243866</v>
      </c>
      <c r="P28" s="162">
        <v>240090</v>
      </c>
      <c r="Q28" s="162">
        <v>238985</v>
      </c>
      <c r="R28" s="421"/>
      <c r="S28" s="410"/>
      <c r="T28" s="440"/>
      <c r="U28" s="862"/>
      <c r="V28" s="828"/>
      <c r="W28" s="440"/>
      <c r="X28" s="440"/>
    </row>
    <row r="29" spans="1:24" ht="22.5" customHeight="1" x14ac:dyDescent="0.2">
      <c r="A29" s="410"/>
      <c r="B29" s="420"/>
      <c r="C29" s="586"/>
      <c r="D29" s="473" t="s">
        <v>231</v>
      </c>
      <c r="E29" s="152">
        <v>31155</v>
      </c>
      <c r="F29" s="162">
        <v>31440</v>
      </c>
      <c r="G29" s="162">
        <v>31614</v>
      </c>
      <c r="H29" s="162">
        <v>31963</v>
      </c>
      <c r="I29" s="162">
        <v>32312</v>
      </c>
      <c r="J29" s="162">
        <v>32785</v>
      </c>
      <c r="K29" s="162">
        <v>32415</v>
      </c>
      <c r="L29" s="162">
        <v>31592</v>
      </c>
      <c r="M29" s="162">
        <v>30994</v>
      </c>
      <c r="N29" s="162">
        <v>30290</v>
      </c>
      <c r="O29" s="162">
        <v>30054</v>
      </c>
      <c r="P29" s="162">
        <v>29552</v>
      </c>
      <c r="Q29" s="162">
        <v>29665</v>
      </c>
      <c r="R29" s="421"/>
      <c r="S29" s="410"/>
      <c r="T29" s="440"/>
      <c r="U29" s="440"/>
      <c r="V29" s="828"/>
      <c r="W29" s="440"/>
      <c r="X29" s="440"/>
    </row>
    <row r="30" spans="1:24" ht="15.75" customHeight="1" x14ac:dyDescent="0.2">
      <c r="A30" s="410"/>
      <c r="B30" s="420"/>
      <c r="C30" s="586"/>
      <c r="D30" s="473" t="s">
        <v>232</v>
      </c>
      <c r="E30" s="152">
        <v>111607</v>
      </c>
      <c r="F30" s="162">
        <v>112821</v>
      </c>
      <c r="G30" s="162">
        <v>113722</v>
      </c>
      <c r="H30" s="162">
        <v>114732</v>
      </c>
      <c r="I30" s="162">
        <v>115119</v>
      </c>
      <c r="J30" s="162">
        <v>115209</v>
      </c>
      <c r="K30" s="162">
        <v>112293</v>
      </c>
      <c r="L30" s="162">
        <v>107595</v>
      </c>
      <c r="M30" s="162">
        <v>104148</v>
      </c>
      <c r="N30" s="162">
        <v>101933</v>
      </c>
      <c r="O30" s="162">
        <v>100283</v>
      </c>
      <c r="P30" s="162">
        <v>97450</v>
      </c>
      <c r="Q30" s="162">
        <v>97532</v>
      </c>
      <c r="R30" s="421"/>
      <c r="S30" s="410"/>
      <c r="T30" s="440"/>
      <c r="U30" s="440"/>
      <c r="V30" s="828"/>
      <c r="W30" s="440"/>
      <c r="X30" s="440"/>
    </row>
    <row r="31" spans="1:24" ht="15.75" customHeight="1" x14ac:dyDescent="0.2">
      <c r="A31" s="410"/>
      <c r="B31" s="420"/>
      <c r="C31" s="586"/>
      <c r="D31" s="473" t="s">
        <v>233</v>
      </c>
      <c r="E31" s="152">
        <v>85452</v>
      </c>
      <c r="F31" s="162">
        <v>87497</v>
      </c>
      <c r="G31" s="162">
        <v>89430</v>
      </c>
      <c r="H31" s="162">
        <v>91390</v>
      </c>
      <c r="I31" s="162">
        <v>92404</v>
      </c>
      <c r="J31" s="162">
        <v>92246</v>
      </c>
      <c r="K31" s="162">
        <v>90364</v>
      </c>
      <c r="L31" s="162">
        <v>86125</v>
      </c>
      <c r="M31" s="162">
        <v>81869</v>
      </c>
      <c r="N31" s="162">
        <v>79258</v>
      </c>
      <c r="O31" s="162">
        <v>78433</v>
      </c>
      <c r="P31" s="162">
        <v>76174</v>
      </c>
      <c r="Q31" s="162">
        <v>76266</v>
      </c>
      <c r="R31" s="421"/>
      <c r="S31" s="410"/>
      <c r="T31" s="440"/>
      <c r="U31" s="440"/>
      <c r="V31" s="828"/>
      <c r="W31" s="440"/>
      <c r="X31" s="440"/>
    </row>
    <row r="32" spans="1:24" ht="15.75" customHeight="1" x14ac:dyDescent="0.2">
      <c r="A32" s="410"/>
      <c r="B32" s="420"/>
      <c r="C32" s="586"/>
      <c r="D32" s="473" t="s">
        <v>234</v>
      </c>
      <c r="E32" s="152">
        <v>105323</v>
      </c>
      <c r="F32" s="162">
        <v>108087</v>
      </c>
      <c r="G32" s="162">
        <v>109979</v>
      </c>
      <c r="H32" s="162">
        <v>113943</v>
      </c>
      <c r="I32" s="162">
        <v>115824</v>
      </c>
      <c r="J32" s="162">
        <v>115653</v>
      </c>
      <c r="K32" s="162">
        <v>113179</v>
      </c>
      <c r="L32" s="162">
        <v>107555</v>
      </c>
      <c r="M32" s="162">
        <v>102052</v>
      </c>
      <c r="N32" s="162">
        <v>96858</v>
      </c>
      <c r="O32" s="162">
        <v>96199</v>
      </c>
      <c r="P32" s="162">
        <v>93227</v>
      </c>
      <c r="Q32" s="162">
        <v>93582</v>
      </c>
      <c r="R32" s="421"/>
      <c r="S32" s="410"/>
      <c r="T32" s="440"/>
      <c r="U32" s="440"/>
      <c r="V32" s="828"/>
      <c r="W32" s="440"/>
      <c r="X32" s="440"/>
    </row>
    <row r="33" spans="1:24" ht="15.75" customHeight="1" x14ac:dyDescent="0.2">
      <c r="A33" s="410"/>
      <c r="B33" s="420"/>
      <c r="C33" s="586"/>
      <c r="D33" s="473" t="s">
        <v>235</v>
      </c>
      <c r="E33" s="152">
        <v>133008</v>
      </c>
      <c r="F33" s="162">
        <v>135208</v>
      </c>
      <c r="G33" s="162">
        <v>136337</v>
      </c>
      <c r="H33" s="162">
        <v>141642</v>
      </c>
      <c r="I33" s="162">
        <v>143528</v>
      </c>
      <c r="J33" s="162">
        <v>142688</v>
      </c>
      <c r="K33" s="162">
        <v>139703</v>
      </c>
      <c r="L33" s="162">
        <v>131393</v>
      </c>
      <c r="M33" s="162">
        <v>124059</v>
      </c>
      <c r="N33" s="162">
        <v>119579</v>
      </c>
      <c r="O33" s="162">
        <v>121231</v>
      </c>
      <c r="P33" s="162">
        <v>121569</v>
      </c>
      <c r="Q33" s="162">
        <v>123244</v>
      </c>
      <c r="R33" s="421"/>
      <c r="S33" s="410"/>
      <c r="T33" s="440"/>
      <c r="U33" s="440"/>
      <c r="V33" s="828"/>
      <c r="W33" s="440"/>
      <c r="X33" s="440"/>
    </row>
    <row r="34" spans="1:24" ht="15.75" customHeight="1" x14ac:dyDescent="0.2">
      <c r="A34" s="410"/>
      <c r="B34" s="420"/>
      <c r="C34" s="586"/>
      <c r="D34" s="473" t="s">
        <v>236</v>
      </c>
      <c r="E34" s="152">
        <v>75485</v>
      </c>
      <c r="F34" s="162">
        <v>75197</v>
      </c>
      <c r="G34" s="162">
        <v>74085</v>
      </c>
      <c r="H34" s="162">
        <v>76710</v>
      </c>
      <c r="I34" s="162">
        <v>76812</v>
      </c>
      <c r="J34" s="162">
        <v>76494</v>
      </c>
      <c r="K34" s="162">
        <v>74980</v>
      </c>
      <c r="L34" s="162">
        <v>70698</v>
      </c>
      <c r="M34" s="162">
        <v>68520</v>
      </c>
      <c r="N34" s="162">
        <v>69745</v>
      </c>
      <c r="O34" s="162">
        <v>72563</v>
      </c>
      <c r="P34" s="162">
        <v>73135</v>
      </c>
      <c r="Q34" s="162">
        <v>70300</v>
      </c>
      <c r="R34" s="421"/>
      <c r="S34" s="410"/>
      <c r="T34" s="440"/>
      <c r="U34" s="440"/>
      <c r="V34" s="830"/>
      <c r="W34" s="440"/>
      <c r="X34" s="440"/>
    </row>
    <row r="35" spans="1:24" ht="22.5" customHeight="1" x14ac:dyDescent="0.2">
      <c r="A35" s="410"/>
      <c r="B35" s="420"/>
      <c r="C35" s="586"/>
      <c r="D35" s="473" t="s">
        <v>189</v>
      </c>
      <c r="E35" s="152">
        <v>230249</v>
      </c>
      <c r="F35" s="162">
        <v>230399</v>
      </c>
      <c r="G35" s="162">
        <v>231005</v>
      </c>
      <c r="H35" s="162">
        <v>235032</v>
      </c>
      <c r="I35" s="162">
        <v>235746</v>
      </c>
      <c r="J35" s="162">
        <v>236307</v>
      </c>
      <c r="K35" s="162">
        <v>233787</v>
      </c>
      <c r="L35" s="162">
        <v>224482</v>
      </c>
      <c r="M35" s="162">
        <v>216223</v>
      </c>
      <c r="N35" s="162">
        <v>211468</v>
      </c>
      <c r="O35" s="162">
        <v>213232</v>
      </c>
      <c r="P35" s="162">
        <v>210598</v>
      </c>
      <c r="Q35" s="162">
        <v>209834</v>
      </c>
      <c r="R35" s="421"/>
      <c r="S35" s="410"/>
      <c r="T35" s="440"/>
      <c r="U35" s="440"/>
      <c r="V35" s="828"/>
      <c r="W35" s="440"/>
      <c r="X35" s="440"/>
    </row>
    <row r="36" spans="1:24" ht="15.75" customHeight="1" x14ac:dyDescent="0.2">
      <c r="A36" s="410"/>
      <c r="B36" s="420"/>
      <c r="C36" s="586"/>
      <c r="D36" s="473" t="s">
        <v>190</v>
      </c>
      <c r="E36" s="152">
        <v>94712</v>
      </c>
      <c r="F36" s="162">
        <v>95898</v>
      </c>
      <c r="G36" s="162">
        <v>98159</v>
      </c>
      <c r="H36" s="162">
        <v>101281</v>
      </c>
      <c r="I36" s="162">
        <v>102273</v>
      </c>
      <c r="J36" s="162">
        <v>101878</v>
      </c>
      <c r="K36" s="162">
        <v>99811</v>
      </c>
      <c r="L36" s="162">
        <v>93763</v>
      </c>
      <c r="M36" s="162">
        <v>89662</v>
      </c>
      <c r="N36" s="162">
        <v>86853</v>
      </c>
      <c r="O36" s="162">
        <v>86627</v>
      </c>
      <c r="P36" s="162">
        <v>84904</v>
      </c>
      <c r="Q36" s="162">
        <v>82916</v>
      </c>
      <c r="R36" s="421"/>
      <c r="S36" s="410"/>
      <c r="T36" s="440"/>
      <c r="U36" s="440"/>
      <c r="V36" s="828"/>
      <c r="W36" s="440"/>
      <c r="X36" s="440"/>
    </row>
    <row r="37" spans="1:24" ht="15.75" customHeight="1" x14ac:dyDescent="0.2">
      <c r="A37" s="410"/>
      <c r="B37" s="420"/>
      <c r="C37" s="586"/>
      <c r="D37" s="473" t="s">
        <v>59</v>
      </c>
      <c r="E37" s="152">
        <v>128826</v>
      </c>
      <c r="F37" s="162">
        <v>128915</v>
      </c>
      <c r="G37" s="162">
        <v>130454</v>
      </c>
      <c r="H37" s="162">
        <v>135724</v>
      </c>
      <c r="I37" s="162">
        <v>138551</v>
      </c>
      <c r="J37" s="162">
        <v>139385</v>
      </c>
      <c r="K37" s="162">
        <v>136833</v>
      </c>
      <c r="L37" s="162">
        <v>131125</v>
      </c>
      <c r="M37" s="162">
        <v>125967</v>
      </c>
      <c r="N37" s="162">
        <v>123555</v>
      </c>
      <c r="O37" s="162">
        <v>123778</v>
      </c>
      <c r="P37" s="162">
        <v>120517</v>
      </c>
      <c r="Q37" s="162">
        <v>119414</v>
      </c>
      <c r="R37" s="421"/>
      <c r="S37" s="410"/>
      <c r="T37" s="440"/>
      <c r="U37" s="440"/>
      <c r="V37" s="828"/>
      <c r="W37" s="440"/>
      <c r="X37" s="440"/>
    </row>
    <row r="38" spans="1:24" ht="15.75" customHeight="1" x14ac:dyDescent="0.2">
      <c r="A38" s="410"/>
      <c r="B38" s="420"/>
      <c r="C38" s="586"/>
      <c r="D38" s="473" t="s">
        <v>192</v>
      </c>
      <c r="E38" s="152">
        <v>35246</v>
      </c>
      <c r="F38" s="162">
        <v>35417</v>
      </c>
      <c r="G38" s="162">
        <v>35787</v>
      </c>
      <c r="H38" s="162">
        <v>37321</v>
      </c>
      <c r="I38" s="162">
        <v>38467</v>
      </c>
      <c r="J38" s="162">
        <v>39820</v>
      </c>
      <c r="K38" s="162">
        <v>38508</v>
      </c>
      <c r="L38" s="162">
        <v>36177</v>
      </c>
      <c r="M38" s="162">
        <v>33544</v>
      </c>
      <c r="N38" s="162">
        <v>31638</v>
      </c>
      <c r="O38" s="162">
        <v>31643</v>
      </c>
      <c r="P38" s="162">
        <v>31174</v>
      </c>
      <c r="Q38" s="162">
        <v>32054</v>
      </c>
      <c r="R38" s="421"/>
      <c r="S38" s="410"/>
      <c r="V38" s="734"/>
    </row>
    <row r="39" spans="1:24" ht="15.75" customHeight="1" x14ac:dyDescent="0.2">
      <c r="A39" s="410"/>
      <c r="B39" s="420"/>
      <c r="C39" s="586"/>
      <c r="D39" s="473" t="s">
        <v>193</v>
      </c>
      <c r="E39" s="152">
        <v>19817</v>
      </c>
      <c r="F39" s="162">
        <v>26014</v>
      </c>
      <c r="G39" s="162">
        <v>26206</v>
      </c>
      <c r="H39" s="162">
        <v>27392</v>
      </c>
      <c r="I39" s="162">
        <v>27040</v>
      </c>
      <c r="J39" s="162">
        <v>24180</v>
      </c>
      <c r="K39" s="162">
        <v>21027</v>
      </c>
      <c r="L39" s="162">
        <v>17217</v>
      </c>
      <c r="M39" s="162">
        <v>14695</v>
      </c>
      <c r="N39" s="162">
        <v>13227</v>
      </c>
      <c r="O39" s="162">
        <v>13002</v>
      </c>
      <c r="P39" s="162">
        <v>13844</v>
      </c>
      <c r="Q39" s="162">
        <v>16330</v>
      </c>
      <c r="R39" s="421"/>
      <c r="S39" s="410"/>
      <c r="V39" s="734"/>
    </row>
    <row r="40" spans="1:24" ht="15.75" customHeight="1" x14ac:dyDescent="0.2">
      <c r="A40" s="410"/>
      <c r="B40" s="420"/>
      <c r="C40" s="586"/>
      <c r="D40" s="473" t="s">
        <v>131</v>
      </c>
      <c r="E40" s="152">
        <v>10854</v>
      </c>
      <c r="F40" s="162">
        <v>10799</v>
      </c>
      <c r="G40" s="162">
        <v>10779</v>
      </c>
      <c r="H40" s="162">
        <v>10753</v>
      </c>
      <c r="I40" s="162">
        <v>10712</v>
      </c>
      <c r="J40" s="162">
        <v>10652</v>
      </c>
      <c r="K40" s="162">
        <v>10629</v>
      </c>
      <c r="L40" s="162">
        <v>10536</v>
      </c>
      <c r="M40" s="162">
        <v>10472</v>
      </c>
      <c r="N40" s="162">
        <v>10123</v>
      </c>
      <c r="O40" s="162">
        <v>9711</v>
      </c>
      <c r="P40" s="162">
        <v>9679</v>
      </c>
      <c r="Q40" s="162">
        <v>9655</v>
      </c>
      <c r="R40" s="421"/>
      <c r="S40" s="410"/>
      <c r="V40" s="734"/>
    </row>
    <row r="41" spans="1:24" ht="15.75" customHeight="1" x14ac:dyDescent="0.2">
      <c r="A41" s="410"/>
      <c r="B41" s="420"/>
      <c r="C41" s="586"/>
      <c r="D41" s="473" t="s">
        <v>132</v>
      </c>
      <c r="E41" s="152">
        <v>22326</v>
      </c>
      <c r="F41" s="162">
        <v>22808</v>
      </c>
      <c r="G41" s="162">
        <v>22777</v>
      </c>
      <c r="H41" s="162">
        <v>22877</v>
      </c>
      <c r="I41" s="162">
        <v>23210</v>
      </c>
      <c r="J41" s="162">
        <v>22853</v>
      </c>
      <c r="K41" s="162">
        <v>22339</v>
      </c>
      <c r="L41" s="162">
        <v>21658</v>
      </c>
      <c r="M41" s="162">
        <v>21079</v>
      </c>
      <c r="N41" s="162">
        <v>20799</v>
      </c>
      <c r="O41" s="162">
        <v>20770</v>
      </c>
      <c r="P41" s="162">
        <v>20391</v>
      </c>
      <c r="Q41" s="162">
        <v>20386</v>
      </c>
      <c r="R41" s="421"/>
      <c r="S41" s="410"/>
      <c r="V41" s="734"/>
    </row>
    <row r="42" spans="1:24" s="639" customFormat="1" ht="22.5" customHeight="1" x14ac:dyDescent="0.2">
      <c r="A42" s="640"/>
      <c r="B42" s="641"/>
      <c r="C42" s="748" t="s">
        <v>294</v>
      </c>
      <c r="D42" s="748"/>
      <c r="E42" s="406"/>
      <c r="F42" s="407"/>
      <c r="G42" s="407"/>
      <c r="H42" s="407"/>
      <c r="I42" s="407"/>
      <c r="J42" s="407"/>
      <c r="K42" s="407"/>
      <c r="L42" s="407"/>
      <c r="M42" s="407"/>
      <c r="N42" s="407"/>
      <c r="O42" s="407"/>
      <c r="P42" s="407"/>
      <c r="Q42" s="407"/>
      <c r="R42" s="642"/>
      <c r="S42" s="640"/>
      <c r="V42" s="734"/>
    </row>
    <row r="43" spans="1:24" ht="15.75" customHeight="1" x14ac:dyDescent="0.2">
      <c r="A43" s="410"/>
      <c r="B43" s="420"/>
      <c r="C43" s="586"/>
      <c r="D43" s="747" t="s">
        <v>497</v>
      </c>
      <c r="E43" s="152">
        <v>52766</v>
      </c>
      <c r="F43" s="152">
        <v>53173</v>
      </c>
      <c r="G43" s="152">
        <v>52629</v>
      </c>
      <c r="H43" s="152">
        <v>55556</v>
      </c>
      <c r="I43" s="152">
        <v>56859</v>
      </c>
      <c r="J43" s="152">
        <v>56997</v>
      </c>
      <c r="K43" s="152">
        <v>56395</v>
      </c>
      <c r="L43" s="152">
        <v>53654</v>
      </c>
      <c r="M43" s="152">
        <v>50318</v>
      </c>
      <c r="N43" s="152">
        <v>47826</v>
      </c>
      <c r="O43" s="152">
        <v>47718</v>
      </c>
      <c r="P43" s="152">
        <v>47718</v>
      </c>
      <c r="Q43" s="152">
        <v>48493</v>
      </c>
      <c r="R43" s="421"/>
      <c r="S43" s="410"/>
      <c r="V43" s="734"/>
    </row>
    <row r="44" spans="1:24" s="639" customFormat="1" ht="15.75" customHeight="1" x14ac:dyDescent="0.2">
      <c r="A44" s="640"/>
      <c r="B44" s="641"/>
      <c r="C44" s="643"/>
      <c r="D44" s="747" t="s">
        <v>499</v>
      </c>
      <c r="E44" s="152">
        <v>48868</v>
      </c>
      <c r="F44" s="152">
        <v>50171</v>
      </c>
      <c r="G44" s="152">
        <v>51008</v>
      </c>
      <c r="H44" s="152">
        <v>52308</v>
      </c>
      <c r="I44" s="152">
        <v>53043</v>
      </c>
      <c r="J44" s="152">
        <v>53140</v>
      </c>
      <c r="K44" s="152">
        <v>52608</v>
      </c>
      <c r="L44" s="152">
        <v>50555</v>
      </c>
      <c r="M44" s="152">
        <v>48457</v>
      </c>
      <c r="N44" s="152">
        <v>46986</v>
      </c>
      <c r="O44" s="152">
        <v>46376</v>
      </c>
      <c r="P44" s="152">
        <v>46376</v>
      </c>
      <c r="Q44" s="152">
        <v>46552</v>
      </c>
      <c r="R44" s="642"/>
      <c r="S44" s="640"/>
      <c r="V44" s="734"/>
    </row>
    <row r="45" spans="1:24" ht="15.75" customHeight="1" x14ac:dyDescent="0.2">
      <c r="A45" s="410"/>
      <c r="B45" s="423"/>
      <c r="C45" s="586"/>
      <c r="D45" s="747" t="s">
        <v>498</v>
      </c>
      <c r="E45" s="152">
        <v>47008</v>
      </c>
      <c r="F45" s="152">
        <v>47373</v>
      </c>
      <c r="G45" s="152">
        <v>48413</v>
      </c>
      <c r="H45" s="152">
        <v>49338</v>
      </c>
      <c r="I45" s="152">
        <v>50234</v>
      </c>
      <c r="J45" s="152">
        <v>50579</v>
      </c>
      <c r="K45" s="152">
        <v>49838</v>
      </c>
      <c r="L45" s="152">
        <v>47709</v>
      </c>
      <c r="M45" s="152">
        <v>45049</v>
      </c>
      <c r="N45" s="152">
        <v>43473</v>
      </c>
      <c r="O45" s="152">
        <v>43078</v>
      </c>
      <c r="P45" s="152">
        <v>43078</v>
      </c>
      <c r="Q45" s="152">
        <v>41923</v>
      </c>
      <c r="R45" s="421"/>
      <c r="S45" s="410"/>
      <c r="V45" s="734"/>
    </row>
    <row r="46" spans="1:24" ht="15.75" customHeight="1" x14ac:dyDescent="0.2">
      <c r="A46" s="410"/>
      <c r="B46" s="420"/>
      <c r="C46" s="586"/>
      <c r="D46" s="747" t="s">
        <v>502</v>
      </c>
      <c r="E46" s="152">
        <v>37216</v>
      </c>
      <c r="F46" s="152">
        <v>37745</v>
      </c>
      <c r="G46" s="152">
        <v>39137</v>
      </c>
      <c r="H46" s="152">
        <v>39678</v>
      </c>
      <c r="I46" s="152">
        <v>39484</v>
      </c>
      <c r="J46" s="152">
        <v>39159</v>
      </c>
      <c r="K46" s="152">
        <v>37640</v>
      </c>
      <c r="L46" s="152">
        <v>35920</v>
      </c>
      <c r="M46" s="152">
        <v>33832</v>
      </c>
      <c r="N46" s="152">
        <v>32475</v>
      </c>
      <c r="O46" s="152">
        <v>31700</v>
      </c>
      <c r="P46" s="152">
        <v>31700</v>
      </c>
      <c r="Q46" s="152">
        <v>29862</v>
      </c>
      <c r="R46" s="421"/>
      <c r="S46" s="410"/>
      <c r="V46" s="734"/>
    </row>
    <row r="47" spans="1:24" ht="15.75" customHeight="1" x14ac:dyDescent="0.2">
      <c r="A47" s="410"/>
      <c r="B47" s="420"/>
      <c r="C47" s="586"/>
      <c r="D47" s="747" t="s">
        <v>503</v>
      </c>
      <c r="E47" s="152">
        <v>32233</v>
      </c>
      <c r="F47" s="152">
        <v>32074</v>
      </c>
      <c r="G47" s="152">
        <v>32041</v>
      </c>
      <c r="H47" s="152">
        <v>33143</v>
      </c>
      <c r="I47" s="152">
        <v>33722</v>
      </c>
      <c r="J47" s="152">
        <v>33698</v>
      </c>
      <c r="K47" s="152">
        <v>33341</v>
      </c>
      <c r="L47" s="152">
        <v>31769</v>
      </c>
      <c r="M47" s="152">
        <v>30413</v>
      </c>
      <c r="N47" s="152">
        <v>26166</v>
      </c>
      <c r="O47" s="152">
        <v>26443</v>
      </c>
      <c r="P47" s="152">
        <v>26443</v>
      </c>
      <c r="Q47" s="152">
        <v>26282</v>
      </c>
      <c r="R47" s="421"/>
      <c r="S47" s="410"/>
      <c r="V47" s="734"/>
    </row>
    <row r="48" spans="1:24" s="424" customFormat="1" ht="22.5" customHeight="1" x14ac:dyDescent="0.2">
      <c r="A48" s="422"/>
      <c r="B48" s="423"/>
      <c r="C48" s="1577" t="s">
        <v>238</v>
      </c>
      <c r="D48" s="1578"/>
      <c r="E48" s="1578"/>
      <c r="F48" s="1578"/>
      <c r="G48" s="1578"/>
      <c r="H48" s="1578"/>
      <c r="I48" s="1578"/>
      <c r="J48" s="1578"/>
      <c r="K48" s="1578"/>
      <c r="L48" s="1578"/>
      <c r="M48" s="1578"/>
      <c r="N48" s="1578"/>
      <c r="O48" s="1578"/>
      <c r="P48" s="1578"/>
      <c r="Q48" s="1578"/>
      <c r="R48" s="453"/>
      <c r="S48" s="422"/>
      <c r="V48" s="734"/>
    </row>
    <row r="49" spans="1:22" s="424" customFormat="1" ht="13.5" customHeight="1" x14ac:dyDescent="0.2">
      <c r="A49" s="422"/>
      <c r="B49" s="423"/>
      <c r="C49" s="458" t="s">
        <v>443</v>
      </c>
      <c r="D49" s="644"/>
      <c r="E49" s="645"/>
      <c r="F49" s="423"/>
      <c r="G49" s="645"/>
      <c r="H49" s="644"/>
      <c r="I49" s="645"/>
      <c r="J49" s="901"/>
      <c r="K49" s="565"/>
      <c r="L49" s="644"/>
      <c r="M49" s="644"/>
      <c r="N49" s="644"/>
      <c r="O49" s="644"/>
      <c r="P49" s="644"/>
      <c r="Q49" s="644"/>
      <c r="R49" s="453"/>
      <c r="S49" s="422"/>
      <c r="V49" s="734"/>
    </row>
    <row r="50" spans="1:22" s="424" customFormat="1" ht="10.5" customHeight="1" x14ac:dyDescent="0.2">
      <c r="A50" s="422"/>
      <c r="B50" s="423"/>
      <c r="C50" s="1579" t="s">
        <v>396</v>
      </c>
      <c r="D50" s="1579"/>
      <c r="E50" s="1579"/>
      <c r="F50" s="1579"/>
      <c r="G50" s="1579"/>
      <c r="H50" s="1579"/>
      <c r="I50" s="1579"/>
      <c r="J50" s="1579"/>
      <c r="K50" s="1579"/>
      <c r="L50" s="1579"/>
      <c r="M50" s="1579"/>
      <c r="N50" s="1579"/>
      <c r="O50" s="1579"/>
      <c r="P50" s="1579"/>
      <c r="Q50" s="1579"/>
      <c r="R50" s="453"/>
      <c r="S50" s="422"/>
    </row>
    <row r="51" spans="1:22" x14ac:dyDescent="0.2">
      <c r="A51" s="410"/>
      <c r="B51" s="420"/>
      <c r="C51" s="420"/>
      <c r="D51" s="420"/>
      <c r="E51" s="420"/>
      <c r="F51" s="420"/>
      <c r="G51" s="420"/>
      <c r="H51" s="477"/>
      <c r="I51" s="477"/>
      <c r="J51" s="477"/>
      <c r="K51" s="477"/>
      <c r="L51" s="721"/>
      <c r="M51" s="420"/>
      <c r="N51" s="1580">
        <v>42675</v>
      </c>
      <c r="O51" s="1580"/>
      <c r="P51" s="1580"/>
      <c r="Q51" s="1580"/>
      <c r="R51" s="646">
        <v>11</v>
      </c>
      <c r="S51" s="410"/>
    </row>
    <row r="52" spans="1:22" x14ac:dyDescent="0.2">
      <c r="A52" s="440"/>
      <c r="B52" s="440"/>
      <c r="C52" s="440"/>
      <c r="D52" s="440"/>
      <c r="E52" s="440"/>
      <c r="G52" s="440"/>
      <c r="H52" s="440"/>
      <c r="I52" s="440"/>
      <c r="J52" s="440"/>
      <c r="K52" s="440"/>
      <c r="L52" s="440"/>
      <c r="M52" s="440"/>
      <c r="N52" s="440"/>
      <c r="O52" s="440"/>
      <c r="P52" s="440"/>
      <c r="Q52" s="440"/>
      <c r="R52" s="440"/>
      <c r="S52" s="440"/>
    </row>
  </sheetData>
  <mergeCells count="10">
    <mergeCell ref="C48:Q48"/>
    <mergeCell ref="C50:Q50"/>
    <mergeCell ref="N51:Q51"/>
    <mergeCell ref="B1:H1"/>
    <mergeCell ref="C5:D6"/>
    <mergeCell ref="C8:D8"/>
    <mergeCell ref="C15:D15"/>
    <mergeCell ref="C16:D16"/>
    <mergeCell ref="E6:G6"/>
    <mergeCell ref="H6:Q6"/>
  </mergeCells>
  <conditionalFormatting sqref="E7:Q7 V7">
    <cfRule type="cellIs" dxfId="15" priority="2" operator="equal">
      <formula>"jan."</formula>
    </cfRule>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22</vt:i4>
      </vt:variant>
      <vt:variant>
        <vt:lpstr>Intervalos com nome</vt:lpstr>
      </vt:variant>
      <vt:variant>
        <vt:i4>22</vt:i4>
      </vt:variant>
    </vt:vector>
  </HeadingPairs>
  <TitlesOfParts>
    <vt:vector size="44" baseType="lpstr">
      <vt:lpstr>capa</vt:lpstr>
      <vt:lpstr>introducao</vt:lpstr>
      <vt:lpstr>fontes</vt:lpstr>
      <vt:lpstr>6populacao1</vt:lpstr>
      <vt:lpstr>7empregoINE1</vt:lpstr>
      <vt:lpstr>8desemprego_INE1</vt:lpstr>
      <vt:lpstr>9lay_off</vt:lpstr>
      <vt:lpstr>10desemprego_IEFP</vt:lpstr>
      <vt:lpstr>11desemprego_IEFP</vt:lpstr>
      <vt:lpstr>12fp_anexo C</vt:lpstr>
      <vt:lpstr>13empresarial</vt:lpstr>
      <vt:lpstr>14ganhos</vt:lpstr>
      <vt:lpstr>15salários</vt:lpstr>
      <vt:lpstr>16irct</vt:lpstr>
      <vt:lpstr>17acidentes</vt:lpstr>
      <vt:lpstr>18ssocial</vt:lpstr>
      <vt:lpstr>19ssocial </vt:lpstr>
      <vt:lpstr>20destaque</vt:lpstr>
      <vt:lpstr>21destaque</vt:lpstr>
      <vt:lpstr>22conceito</vt:lpstr>
      <vt:lpstr>23conceito</vt:lpstr>
      <vt:lpstr>contracapa</vt:lpstr>
      <vt:lpstr>'10desemprego_IEFP'!Área_de_Impressão</vt:lpstr>
      <vt:lpstr>'11desemprego_IEFP'!Área_de_Impressão</vt:lpstr>
      <vt:lpstr>'12fp_anexo C'!Área_de_Impressão</vt:lpstr>
      <vt:lpstr>'13empresarial'!Área_de_Impressão</vt:lpstr>
      <vt:lpstr>'14ganhos'!Área_de_Impressão</vt:lpstr>
      <vt:lpstr>'15salários'!Área_de_Impressão</vt:lpstr>
      <vt:lpstr>'16irct'!Área_de_Impressão</vt:lpstr>
      <vt:lpstr>'17acidentes'!Área_de_Impressão</vt:lpstr>
      <vt:lpstr>'18ssocial'!Área_de_Impressão</vt:lpstr>
      <vt:lpstr>'19ssocial '!Área_de_Impressão</vt:lpstr>
      <vt:lpstr>'20destaque'!Área_de_Impressão</vt:lpstr>
      <vt:lpstr>'21destaque'!Área_de_Impressão</vt:lpstr>
      <vt:lpstr>'22conceito'!Área_de_Impressão</vt:lpstr>
      <vt:lpstr>'23conceito'!Área_de_Impressão</vt:lpstr>
      <vt:lpstr>'6populacao1'!Área_de_Impressão</vt:lpstr>
      <vt:lpstr>'7empregoINE1'!Área_de_Impressão</vt:lpstr>
      <vt:lpstr>'8desemprego_INE1'!Área_de_Impressão</vt:lpstr>
      <vt:lpstr>'9lay_off'!Área_de_Impressão</vt:lpstr>
      <vt:lpstr>capa!Área_de_Impressão</vt:lpstr>
      <vt:lpstr>contracapa!Área_de_Impressão</vt:lpstr>
      <vt:lpstr>fontes!Área_de_Impressão</vt:lpstr>
      <vt:lpstr>introducao!Área_de_Impressão</vt:lpstr>
    </vt:vector>
  </TitlesOfParts>
  <Company>DEEP</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Boletim Estatístico</dc:title>
  <dc:creator>GEP/MSSS</dc:creator>
  <cp:lastModifiedBy>Teresa Feliciano</cp:lastModifiedBy>
  <cp:lastPrinted>2017-01-31T18:58:46Z</cp:lastPrinted>
  <dcterms:created xsi:type="dcterms:W3CDTF">2004-03-02T09:49:36Z</dcterms:created>
  <dcterms:modified xsi:type="dcterms:W3CDTF">2017-01-31T18:59:36Z</dcterms:modified>
</cp:coreProperties>
</file>