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15" yWindow="5325" windowWidth="19260" windowHeight="5370" tabRatio="682"/>
  </bookViews>
  <sheets>
    <sheet name="capa" sheetId="389" r:id="rId1"/>
    <sheet name="introducao" sheetId="6" r:id="rId2"/>
    <sheet name="fontes" sheetId="7" r:id="rId3"/>
    <sheet name="6populacao1" sheetId="678" r:id="rId4"/>
    <sheet name="7empregoINE1" sheetId="679" r:id="rId5"/>
    <sheet name="8desemprego_INE1" sheetId="680" r:id="rId6"/>
    <sheet name="9lay_off" sheetId="487" r:id="rId7"/>
    <sheet name="10desemprego_IEFP" sheetId="497" r:id="rId8"/>
    <sheet name="11desemprego_IEFP" sheetId="498" r:id="rId9"/>
    <sheet name="12fp_bs" sheetId="656" r:id="rId10"/>
    <sheet name="13empresarial10" sheetId="677" r:id="rId11"/>
    <sheet name="14ganhos" sheetId="458" r:id="rId12"/>
    <sheet name="15salários" sheetId="502" r:id="rId13"/>
    <sheet name="16irct" sheetId="491" r:id="rId14"/>
    <sheet name="17acidentes" sheetId="681" r:id="rId15"/>
    <sheet name="18ssocial" sheetId="500" r:id="rId16"/>
    <sheet name="19ssocial" sheetId="649" r:id="rId17"/>
    <sheet name="20destaque" sheetId="638" r:id="rId18"/>
    <sheet name="21destaque" sheetId="682"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'12fp_bs'!$A$1:$L$56</definedName>
    <definedName name="_xlnm.Print_Area" localSheetId="10">'13empresarial10'!$A$1:$P$82</definedName>
    <definedName name="_xlnm.Print_Area" localSheetId="11">'14ganhos'!$A$1:$P$59</definedName>
    <definedName name="_xlnm.Print_Area" localSheetId="12">'15salários'!$A$1:$K$49</definedName>
    <definedName name="_xlnm.Print_Area" localSheetId="13">'16irct'!$A$1:$S$80</definedName>
    <definedName name="_xlnm.Print_Area" localSheetId="14">'17acidentes'!$A$1:$P$68</definedName>
    <definedName name="_xlnm.Print_Area" localSheetId="15">'18ssocial'!$A$1:$N$69</definedName>
    <definedName name="_xlnm.Print_Area" localSheetId="16">'19ssocial'!$A$1:$O$72</definedName>
    <definedName name="_xlnm.Print_Area" localSheetId="17">'20destaque'!$A$1:$S$72</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'12fp_bs'!$A$1:$L$56</definedName>
    <definedName name="Z_5859C3A0_D6FB_40D9_B6C2_346CB5A63A0A_.wvu.PrintArea" localSheetId="11" hidden="1">'14ganhos'!$A$1:$P$59</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'19ssocial'!$A$1:$O$72</definedName>
    <definedName name="Z_5859C3A0_D6FB_40D9_B6C2_346CB5A63A0A_.wvu.PrintArea" localSheetId="17" hidden="1">'20destaque'!$A$1:$S$72</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'12fp_bs'!#REF!,'12fp_bs'!#REF!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'12fp_bs'!$A$1:$L$56</definedName>
    <definedName name="Z_87E9DA1B_1CEB_458D_87A5_C4E38BAE485A_.wvu.PrintArea" localSheetId="11" hidden="1">'14ganhos'!$A$1:$P$59</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'19ssocial'!$A$1:$O$72</definedName>
    <definedName name="Z_87E9DA1B_1CEB_458D_87A5_C4E38BAE485A_.wvu.PrintArea" localSheetId="17" hidden="1">'20destaque'!$A$1:$S$72</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'12fp_bs'!#REF!,'12fp_bs'!#REF!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'12fp_bs'!$A$1:$L$56</definedName>
    <definedName name="Z_D8E90C30_C61D_40A7_989F_8651AA8E91E2_.wvu.PrintArea" localSheetId="11" hidden="1">'14ganhos'!$A$1:$P$59</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'19ssocial'!$A$1:$O$72</definedName>
    <definedName name="Z_D8E90C30_C61D_40A7_989F_8651AA8E91E2_.wvu.PrintArea" localSheetId="17" hidden="1">'20destaque'!$A$1:$S$72</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'12fp_bs'!#REF!,'12fp_bs'!#REF!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I34" i="682" l="1"/>
  <c r="I33" i="682"/>
  <c r="I32" i="682"/>
  <c r="I31" i="682"/>
  <c r="I30" i="682"/>
  <c r="I29" i="682"/>
  <c r="I28" i="682"/>
  <c r="I27" i="682"/>
  <c r="I25" i="682"/>
  <c r="I23" i="682"/>
  <c r="I21" i="682"/>
  <c r="I19" i="682"/>
  <c r="I17" i="682"/>
  <c r="I15" i="682"/>
  <c r="I12" i="682"/>
  <c r="I10" i="682"/>
  <c r="I9" i="682" l="1"/>
  <c r="I11" i="682"/>
  <c r="I13" i="682"/>
  <c r="I16" i="682"/>
  <c r="I18" i="682"/>
  <c r="I20" i="682"/>
  <c r="I22" i="682"/>
  <c r="I24" i="682"/>
  <c r="I26" i="682"/>
  <c r="I35" i="682"/>
  <c r="I36" i="682"/>
  <c r="I37" i="682"/>
  <c r="I38" i="682"/>
  <c r="I39" i="682"/>
  <c r="I14" i="682"/>
  <c r="C57" i="681"/>
  <c r="N42" i="680" l="1"/>
  <c r="L42" i="680"/>
  <c r="J42" i="680"/>
  <c r="H42" i="680"/>
  <c r="F42" i="680"/>
  <c r="K21" i="680"/>
  <c r="G21" i="680"/>
  <c r="L61" i="679"/>
  <c r="H61" i="679"/>
  <c r="N58" i="679"/>
  <c r="J58" i="679"/>
  <c r="F58" i="679"/>
  <c r="L55" i="679"/>
  <c r="H55" i="679"/>
  <c r="N52" i="679"/>
  <c r="J52" i="679"/>
  <c r="F52" i="679"/>
  <c r="F50" i="679"/>
  <c r="L49" i="679"/>
  <c r="H49" i="679"/>
  <c r="N48" i="679"/>
  <c r="J48" i="679"/>
  <c r="F48" i="679"/>
  <c r="N47" i="679"/>
  <c r="L47" i="679"/>
  <c r="J47" i="679"/>
  <c r="H47" i="679"/>
  <c r="F47" i="679"/>
  <c r="N46" i="679"/>
  <c r="L46" i="679"/>
  <c r="J46" i="679"/>
  <c r="H46" i="679"/>
  <c r="F46" i="679"/>
  <c r="N45" i="679"/>
  <c r="L45" i="679"/>
  <c r="J45" i="679"/>
  <c r="H45" i="679"/>
  <c r="F45" i="679"/>
  <c r="M38" i="679"/>
  <c r="I38" i="679"/>
  <c r="E38" i="679"/>
  <c r="K38" i="679"/>
  <c r="G38" i="679"/>
  <c r="K37" i="679"/>
  <c r="G37" i="679"/>
  <c r="M37" i="679"/>
  <c r="I37" i="679"/>
  <c r="E37" i="679"/>
  <c r="M36" i="679"/>
  <c r="I36" i="679"/>
  <c r="E36" i="679"/>
  <c r="K36" i="679"/>
  <c r="G36" i="679"/>
  <c r="N54" i="678"/>
  <c r="J54" i="678"/>
  <c r="F54" i="678"/>
  <c r="L51" i="678"/>
  <c r="H51" i="678"/>
  <c r="N52" i="678"/>
  <c r="J52" i="678"/>
  <c r="F52" i="678"/>
  <c r="N48" i="678"/>
  <c r="J48" i="678"/>
  <c r="F48" i="678"/>
  <c r="N46" i="678"/>
  <c r="L46" i="678"/>
  <c r="J46" i="678"/>
  <c r="H46" i="678"/>
  <c r="F46" i="678"/>
  <c r="N45" i="678"/>
  <c r="L45" i="678"/>
  <c r="J45" i="678"/>
  <c r="H45" i="678"/>
  <c r="F45" i="678"/>
  <c r="N44" i="678"/>
  <c r="L44" i="678"/>
  <c r="J44" i="678"/>
  <c r="H44" i="678"/>
  <c r="F44" i="678"/>
  <c r="N43" i="678"/>
  <c r="L43" i="678"/>
  <c r="J43" i="678"/>
  <c r="H43" i="678"/>
  <c r="F43" i="678"/>
  <c r="N42" i="678"/>
  <c r="L42" i="678"/>
  <c r="J42" i="678"/>
  <c r="H42" i="678"/>
  <c r="F42" i="678"/>
  <c r="N41" i="678"/>
  <c r="L41" i="678"/>
  <c r="J41" i="678"/>
  <c r="H41" i="678"/>
  <c r="F41" i="678"/>
  <c r="N40" i="678"/>
  <c r="L40" i="678"/>
  <c r="J40" i="678"/>
  <c r="H40" i="678"/>
  <c r="F40" i="678"/>
  <c r="N39" i="678"/>
  <c r="L39" i="678"/>
  <c r="J39" i="678"/>
  <c r="H39" i="678"/>
  <c r="F39" i="678"/>
  <c r="N38" i="678"/>
  <c r="L38" i="678"/>
  <c r="J38" i="678"/>
  <c r="H38" i="678"/>
  <c r="F38" i="678"/>
  <c r="N37" i="678"/>
  <c r="L37" i="678"/>
  <c r="J37" i="678"/>
  <c r="H37" i="678"/>
  <c r="F37" i="678"/>
  <c r="N36" i="678"/>
  <c r="L36" i="678"/>
  <c r="J36" i="678"/>
  <c r="H36" i="678"/>
  <c r="F36" i="678"/>
  <c r="N35" i="678"/>
  <c r="N53" i="678"/>
  <c r="L35" i="678"/>
  <c r="J35" i="678"/>
  <c r="H35" i="678"/>
  <c r="F35" i="678"/>
  <c r="E21" i="680" l="1"/>
  <c r="G35" i="680"/>
  <c r="I21" i="680"/>
  <c r="M21" i="680"/>
  <c r="H52" i="678"/>
  <c r="H43" i="680"/>
  <c r="L43" i="680"/>
  <c r="F44" i="680"/>
  <c r="J44" i="680"/>
  <c r="N44" i="680"/>
  <c r="H45" i="680"/>
  <c r="L45" i="680"/>
  <c r="F46" i="680"/>
  <c r="J46" i="680"/>
  <c r="N46" i="680"/>
  <c r="H47" i="680"/>
  <c r="L47" i="680"/>
  <c r="F48" i="680"/>
  <c r="J48" i="680"/>
  <c r="N48" i="680"/>
  <c r="H49" i="680"/>
  <c r="L49" i="680"/>
  <c r="F50" i="680"/>
  <c r="J50" i="680"/>
  <c r="N50" i="680"/>
  <c r="H51" i="680"/>
  <c r="L51" i="680"/>
  <c r="F52" i="680"/>
  <c r="J52" i="680"/>
  <c r="N52" i="680"/>
  <c r="H53" i="680"/>
  <c r="L53" i="680"/>
  <c r="F54" i="680"/>
  <c r="J54" i="680"/>
  <c r="N54" i="680"/>
  <c r="H55" i="680"/>
  <c r="L55" i="680"/>
  <c r="F56" i="680"/>
  <c r="J56" i="680"/>
  <c r="N56" i="680"/>
  <c r="L52" i="678"/>
  <c r="F43" i="680"/>
  <c r="J43" i="680"/>
  <c r="N43" i="680"/>
  <c r="H44" i="680"/>
  <c r="L44" i="680"/>
  <c r="F45" i="680"/>
  <c r="J45" i="680"/>
  <c r="N45" i="680"/>
  <c r="H46" i="680"/>
  <c r="L46" i="680"/>
  <c r="F47" i="680"/>
  <c r="J47" i="680"/>
  <c r="N47" i="680"/>
  <c r="H48" i="680"/>
  <c r="L48" i="680"/>
  <c r="F49" i="680"/>
  <c r="J49" i="680"/>
  <c r="N49" i="680"/>
  <c r="H50" i="680"/>
  <c r="L50" i="680"/>
  <c r="F51" i="680"/>
  <c r="J51" i="680"/>
  <c r="N51" i="680"/>
  <c r="H52" i="680"/>
  <c r="L52" i="680"/>
  <c r="F53" i="680"/>
  <c r="J53" i="680"/>
  <c r="N53" i="680"/>
  <c r="H54" i="680"/>
  <c r="L54" i="680"/>
  <c r="F55" i="680"/>
  <c r="J55" i="680"/>
  <c r="N55" i="680"/>
  <c r="H56" i="680"/>
  <c r="L56" i="680"/>
  <c r="H49" i="678"/>
  <c r="L49" i="678"/>
  <c r="H55" i="678"/>
  <c r="L55" i="678"/>
  <c r="H48" i="678"/>
  <c r="L48" i="678"/>
  <c r="F49" i="678"/>
  <c r="J49" i="678"/>
  <c r="N49" i="678"/>
  <c r="H54" i="678"/>
  <c r="L54" i="678"/>
  <c r="F55" i="678"/>
  <c r="J55" i="678"/>
  <c r="N55" i="678"/>
  <c r="K35" i="680"/>
  <c r="E35" i="680"/>
  <c r="I35" i="680"/>
  <c r="M35" i="680"/>
  <c r="F51" i="678"/>
  <c r="J51" i="678"/>
  <c r="N51" i="678"/>
  <c r="F47" i="678"/>
  <c r="H47" i="678"/>
  <c r="J47" i="678"/>
  <c r="L47" i="678"/>
  <c r="N47" i="678"/>
  <c r="F50" i="678"/>
  <c r="H50" i="678"/>
  <c r="J50" i="678"/>
  <c r="L50" i="678"/>
  <c r="N50" i="678"/>
  <c r="F53" i="678"/>
  <c r="H53" i="678"/>
  <c r="J53" i="678"/>
  <c r="L53" i="678"/>
  <c r="J50" i="679"/>
  <c r="N50" i="679"/>
  <c r="H51" i="679"/>
  <c r="L51" i="679"/>
  <c r="H53" i="679"/>
  <c r="L53" i="679"/>
  <c r="F54" i="679"/>
  <c r="J54" i="679"/>
  <c r="N54" i="679"/>
  <c r="F56" i="679"/>
  <c r="J56" i="679"/>
  <c r="N56" i="679"/>
  <c r="H57" i="679"/>
  <c r="L57" i="679"/>
  <c r="H59" i="679"/>
  <c r="L59" i="679"/>
  <c r="F60" i="679"/>
  <c r="J60" i="679"/>
  <c r="N60" i="679"/>
  <c r="F62" i="679"/>
  <c r="J62" i="679"/>
  <c r="N62" i="679"/>
  <c r="H48" i="679"/>
  <c r="L48" i="679"/>
  <c r="F49" i="679"/>
  <c r="J49" i="679"/>
  <c r="N49" i="679"/>
  <c r="H50" i="679"/>
  <c r="L50" i="679"/>
  <c r="F51" i="679"/>
  <c r="J51" i="679"/>
  <c r="N51" i="679"/>
  <c r="H52" i="679"/>
  <c r="L52" i="679"/>
  <c r="F53" i="679"/>
  <c r="J53" i="679"/>
  <c r="N53" i="679"/>
  <c r="H54" i="679"/>
  <c r="L54" i="679"/>
  <c r="F55" i="679"/>
  <c r="J55" i="679"/>
  <c r="N55" i="679"/>
  <c r="H56" i="679"/>
  <c r="L56" i="679"/>
  <c r="F57" i="679"/>
  <c r="J57" i="679"/>
  <c r="N57" i="679"/>
  <c r="H58" i="679"/>
  <c r="L58" i="679"/>
  <c r="F59" i="679"/>
  <c r="J59" i="679"/>
  <c r="N59" i="679"/>
  <c r="H60" i="679"/>
  <c r="L60" i="679"/>
  <c r="F61" i="679"/>
  <c r="J61" i="679"/>
  <c r="N61" i="679"/>
  <c r="H62" i="679"/>
  <c r="L62" i="679"/>
  <c r="Q16" i="498" l="1"/>
  <c r="N28" i="458" l="1"/>
  <c r="M28" i="458"/>
  <c r="N29" i="458" l="1"/>
  <c r="N27" i="458" l="1"/>
  <c r="M29" i="458"/>
  <c r="M27" i="458"/>
  <c r="K29" i="458"/>
  <c r="K28" i="458"/>
  <c r="K27" i="458"/>
  <c r="J29" i="458"/>
  <c r="J28" i="458"/>
  <c r="J27" i="458"/>
  <c r="I29" i="458"/>
  <c r="I28" i="458"/>
  <c r="I27" i="458"/>
  <c r="H28" i="458"/>
  <c r="H29" i="458"/>
  <c r="H27" i="458" l="1"/>
  <c r="L27" i="458" l="1"/>
  <c r="L29" i="458"/>
  <c r="L28" i="458"/>
  <c r="E65" i="649" l="1"/>
  <c r="G65" i="649"/>
  <c r="I65" i="649"/>
  <c r="K65" i="649"/>
  <c r="M65" i="649"/>
  <c r="F65" i="649"/>
  <c r="H65" i="649"/>
  <c r="J65" i="649"/>
  <c r="L65" i="649"/>
  <c r="L35" i="7" l="1"/>
  <c r="E16" i="498" l="1"/>
  <c r="G16" i="498"/>
  <c r="H16" i="498"/>
  <c r="I16" i="498"/>
  <c r="J16" i="498"/>
  <c r="K16" i="498"/>
  <c r="L16" i="498"/>
  <c r="M16" i="498"/>
  <c r="N16" i="498"/>
  <c r="O16" i="498"/>
  <c r="P16" i="498"/>
  <c r="F16" i="498"/>
  <c r="E6" i="497" l="1"/>
  <c r="H6" i="497" l="1"/>
  <c r="Q65" i="497" l="1"/>
  <c r="Q72" i="497" l="1"/>
  <c r="P72" i="497"/>
  <c r="O72" i="497"/>
  <c r="N72" i="497"/>
  <c r="M72" i="497"/>
  <c r="L72" i="497"/>
  <c r="K72" i="497"/>
  <c r="J72" i="497"/>
  <c r="I72" i="497"/>
  <c r="H72" i="497"/>
  <c r="G72" i="497"/>
  <c r="F72" i="497"/>
  <c r="E72" i="497"/>
  <c r="Q71" i="497"/>
  <c r="P71" i="497"/>
  <c r="O71" i="497"/>
  <c r="N71" i="497"/>
  <c r="M71" i="497"/>
  <c r="L71" i="497"/>
  <c r="K71" i="497"/>
  <c r="J71" i="497"/>
  <c r="I71" i="497"/>
  <c r="H71" i="497"/>
  <c r="G71" i="497"/>
  <c r="F71" i="497"/>
  <c r="E71" i="497"/>
  <c r="Q70" i="497"/>
  <c r="P70" i="497"/>
  <c r="O70" i="497"/>
  <c r="N70" i="497"/>
  <c r="M70" i="497"/>
  <c r="L70" i="497"/>
  <c r="K70" i="497"/>
  <c r="J70" i="497"/>
  <c r="I70" i="497"/>
  <c r="H70" i="497"/>
  <c r="G70" i="497"/>
  <c r="F70" i="497"/>
  <c r="E70" i="497"/>
  <c r="Q69" i="497"/>
  <c r="P69" i="497"/>
  <c r="O69" i="497"/>
  <c r="N69" i="497"/>
  <c r="M69" i="497"/>
  <c r="L69" i="497"/>
  <c r="K69" i="497"/>
  <c r="J69" i="497"/>
  <c r="I69" i="497"/>
  <c r="H69" i="497"/>
  <c r="G69" i="497"/>
  <c r="F69" i="497"/>
  <c r="E69" i="497"/>
  <c r="Q68" i="497"/>
  <c r="P68" i="497"/>
  <c r="O68" i="497"/>
  <c r="N68" i="497"/>
  <c r="M68" i="497"/>
  <c r="L68" i="497"/>
  <c r="K68" i="497"/>
  <c r="J68" i="497"/>
  <c r="I68" i="497"/>
  <c r="H68" i="497"/>
  <c r="G68" i="497"/>
  <c r="F68" i="497"/>
  <c r="E68" i="497"/>
  <c r="Q67" i="497"/>
  <c r="P67" i="497"/>
  <c r="O67" i="497"/>
  <c r="N67" i="497"/>
  <c r="M67" i="497"/>
  <c r="L67" i="497"/>
  <c r="K67" i="497"/>
  <c r="J67" i="497"/>
  <c r="I67" i="497"/>
  <c r="H67" i="497"/>
  <c r="G67" i="497"/>
  <c r="F67" i="497"/>
  <c r="E67" i="497"/>
  <c r="F65" i="497" l="1"/>
  <c r="H65" i="497"/>
  <c r="J65" i="497"/>
  <c r="L65" i="497"/>
  <c r="N65" i="497"/>
  <c r="P65" i="497"/>
  <c r="E65" i="497"/>
  <c r="E66" i="497"/>
  <c r="G65" i="497"/>
  <c r="G66" i="497"/>
  <c r="I65" i="497"/>
  <c r="I66" i="497"/>
  <c r="K65" i="497"/>
  <c r="K66" i="497"/>
  <c r="M65" i="497"/>
  <c r="M66" i="497"/>
  <c r="O65" i="497"/>
  <c r="O66" i="497"/>
  <c r="Q66" i="497"/>
  <c r="P66" i="497" l="1"/>
  <c r="N66" i="497"/>
  <c r="L66" i="497"/>
  <c r="J66" i="497"/>
  <c r="H66" i="497"/>
  <c r="F66" i="497"/>
  <c r="I44" i="500" l="1"/>
  <c r="H44" i="500"/>
  <c r="G44" i="500"/>
  <c r="F44" i="500"/>
  <c r="E44" i="500"/>
  <c r="J44" i="500" l="1"/>
  <c r="E49" i="497"/>
  <c r="F49" i="497"/>
  <c r="G49" i="497"/>
  <c r="H49" i="497"/>
  <c r="I49" i="497"/>
  <c r="J49" i="497"/>
  <c r="K49" i="497"/>
  <c r="L49" i="497"/>
  <c r="M49" i="497"/>
  <c r="N49" i="497"/>
  <c r="O49" i="497"/>
  <c r="P49" i="497"/>
  <c r="K31" i="6" l="1"/>
  <c r="Q49" i="497" l="1"/>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K6" i="500" l="1"/>
  <c r="K43" i="500"/>
  <c r="Q68" i="491" l="1"/>
  <c r="Q71" i="491"/>
  <c r="Q69" i="491"/>
  <c r="Q67" i="491"/>
  <c r="Q70" i="491"/>
  <c r="I7" i="680" l="1"/>
  <c r="I40" i="680" s="1"/>
  <c r="I33" i="678"/>
  <c r="I7" i="679"/>
  <c r="I43" i="679" s="1"/>
  <c r="G7" i="679"/>
  <c r="G43" i="679" s="1"/>
  <c r="G7" i="680"/>
  <c r="G40" i="680" s="1"/>
  <c r="G33" i="678"/>
  <c r="M7" i="680"/>
  <c r="M40" i="680" s="1"/>
  <c r="M33" i="678"/>
  <c r="M7" i="679"/>
  <c r="M43" i="679" s="1"/>
  <c r="K7" i="680"/>
  <c r="K40" i="680" s="1"/>
  <c r="K33" i="678"/>
  <c r="K7" i="679"/>
  <c r="K43" i="679" s="1"/>
  <c r="E7" i="680" l="1"/>
  <c r="E40" i="680" s="1"/>
  <c r="E33" i="678"/>
  <c r="E7" i="679"/>
  <c r="E43" i="679" s="1"/>
</calcChain>
</file>

<file path=xl/sharedStrings.xml><?xml version="1.0" encoding="utf-8"?>
<sst xmlns="http://schemas.openxmlformats.org/spreadsheetml/2006/main" count="1550" uniqueCount="633">
  <si>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</si>
  <si>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</si>
  <si>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</si>
  <si>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</si>
  <si>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</si>
  <si>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</si>
  <si>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</si>
  <si>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</si>
  <si>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</si>
  <si>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</si>
  <si>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</si>
  <si>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</si>
  <si>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</si>
  <si>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</si>
  <si>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</si>
  <si>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</si>
  <si>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</si>
  <si>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</si>
  <si>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</si>
  <si>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</si>
  <si>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</si>
  <si>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</si>
  <si>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</si>
  <si>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</si>
  <si>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</si>
  <si>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</si>
  <si>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</si>
  <si>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</si>
  <si>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</si>
  <si>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</si>
  <si>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</si>
  <si>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</si>
  <si>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</si>
  <si>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</si>
  <si>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</si>
  <si>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</si>
  <si>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</si>
  <si>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</si>
  <si>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</si>
  <si>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</si>
  <si>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</si>
  <si>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</si>
  <si>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</si>
  <si>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</si>
  <si>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</si>
  <si>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</si>
  <si>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</si>
  <si>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</si>
  <si>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</si>
  <si>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</si>
  <si>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</si>
  <si>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</si>
  <si>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</si>
  <si>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</si>
  <si>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</si>
  <si>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</si>
  <si>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</si>
  <si>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</si>
  <si>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</si>
  <si>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</si>
  <si>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</si>
  <si>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</si>
  <si>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</si>
  <si>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</si>
  <si>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</si>
  <si>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</si>
  <si>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</si>
  <si>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</si>
  <si>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</si>
  <si>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</si>
  <si>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</si>
  <si>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</si>
  <si>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</si>
  <si>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</si>
  <si>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</si>
  <si>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</si>
  <si>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</si>
  <si>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</si>
  <si>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</si>
  <si>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</si>
  <si>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</si>
  <si>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</si>
  <si>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</si>
  <si>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</si>
  <si>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</si>
  <si>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</si>
  <si>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</si>
  <si>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</si>
  <si>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</si>
  <si>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</si>
  <si>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</si>
  <si>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</si>
  <si>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</si>
  <si>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</si>
  <si>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</si>
  <si>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</si>
  <si>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</si>
  <si>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</si>
  <si>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</si>
  <si>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</si>
  <si>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</si>
  <si>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</si>
  <si>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</si>
  <si>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</si>
  <si>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</si>
  <si>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</si>
  <si>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</si>
  <si>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</si>
  <si>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</si>
  <si>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</si>
  <si>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</si>
  <si>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</si>
  <si>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</si>
  <si>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</si>
  <si>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</si>
  <si>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</si>
  <si>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</si>
  <si>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L.</t>
    </r>
    <r>
      <rPr>
        <sz val="8"/>
        <color indexed="63"/>
        <rFont val="Arial"/>
        <family val="2"/>
      </rPr>
      <t xml:space="preserve"> Atividades imobiliárias</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</si>
  <si>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</si>
  <si>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</si>
  <si>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</si>
  <si>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</si>
  <si>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</si>
  <si>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</si>
  <si>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</si>
  <si>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</si>
  <si>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</si>
  <si>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</si>
  <si>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</si>
  <si>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</si>
  <si>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</si>
  <si>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</si>
  <si>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</si>
  <si>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</si>
  <si>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</si>
  <si>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</si>
  <si>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</si>
  <si>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</si>
  <si>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</si>
  <si>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</si>
  <si>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</si>
  <si>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</si>
  <si>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</si>
  <si>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</si>
  <si>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</si>
  <si>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</si>
  <si>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</si>
  <si>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</si>
  <si>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</si>
  <si>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</si>
  <si>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</si>
  <si>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</si>
  <si>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Indústria Transformadora</t>
  </si>
  <si>
    <r>
      <t xml:space="preserve">Construção </t>
    </r>
    <r>
      <rPr>
        <vertAlign val="superscript"/>
        <sz val="8"/>
        <color indexed="63"/>
        <rFont val="Arial"/>
        <family val="2"/>
      </rPr>
      <t>(2)</t>
    </r>
  </si>
  <si>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</si>
  <si>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</si>
  <si>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</si>
  <si>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</si>
  <si>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</si>
  <si>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</si>
  <si>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</si>
  <si>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</si>
  <si>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</si>
  <si>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</si>
  <si>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</si>
  <si>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</si>
  <si>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</si>
  <si>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</si>
  <si>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</si>
  <si>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</si>
  <si>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</si>
  <si>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</si>
  <si>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</si>
  <si>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</si>
  <si>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</si>
  <si>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</si>
  <si>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</si>
  <si>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</si>
  <si>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</si>
  <si>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</si>
  <si>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</si>
  <si>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</si>
  <si>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</si>
  <si>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</si>
  <si>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</si>
  <si>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</si>
  <si>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</si>
  <si>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</si>
  <si>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</si>
  <si>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</si>
  <si>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</si>
  <si>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</si>
  <si>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</si>
  <si>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</si>
  <si>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</si>
  <si>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</si>
  <si>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</si>
  <si>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</si>
  <si>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</si>
  <si>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</si>
  <si>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</si>
  <si>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</si>
  <si>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</si>
  <si>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</si>
  <si>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</si>
  <si>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</si>
  <si>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</si>
  <si>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</si>
  <si>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</si>
  <si>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</si>
  <si>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</si>
  <si>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</si>
  <si>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</si>
  <si>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</si>
  <si>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</si>
  <si>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</si>
  <si>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</si>
  <si>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</si>
  <si>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</si>
  <si>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</si>
  <si>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</si>
  <si>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</si>
  <si>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</si>
  <si>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</si>
  <si>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</si>
  <si>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</si>
  <si>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</si>
  <si>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</si>
  <si>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</si>
  <si>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</si>
  <si>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</si>
  <si>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</si>
  <si>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</si>
  <si>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</si>
  <si>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</si>
  <si>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</si>
  <si>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</si>
  <si>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</si>
  <si>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</si>
  <si>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</si>
  <si>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</si>
  <si>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</si>
  <si>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t>sre - saldo de respostas extremas.             mm3m - média móvel de 3 meses.             vh - variação homóloga.      n.d. - não disponível</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</si>
  <si>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</si>
  <si>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</si>
  <si>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</si>
  <si>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</si>
  <si>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</si>
  <si>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</si>
  <si>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</si>
  <si>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</si>
  <si>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</si>
  <si>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</si>
  <si>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</si>
  <si>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</si>
  <si>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</si>
  <si>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</si>
  <si>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</si>
  <si>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</si>
  <si>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</si>
  <si>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</si>
  <si>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</si>
  <si>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</si>
  <si>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</si>
  <si>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</si>
  <si>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</si>
  <si>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</si>
  <si>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</si>
  <si>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</si>
  <si>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</si>
  <si>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</si>
  <si>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</si>
  <si>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</si>
  <si>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</si>
  <si>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</si>
  <si>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</si>
  <si>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</si>
  <si>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</si>
  <si>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</si>
  <si>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</si>
  <si>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</si>
  <si>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</si>
  <si>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</si>
  <si>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</si>
  <si>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</si>
  <si>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</si>
  <si>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</si>
  <si>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</si>
  <si>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</si>
  <si>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</si>
  <si>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t>01/01/2009</t>
  </si>
  <si>
    <t>01/01/2008</t>
  </si>
  <si>
    <r>
      <t>data de entrada em vigor</t>
    </r>
    <r>
      <rPr>
        <b/>
        <sz val="8"/>
        <color indexed="63"/>
        <rFont val="Arial"/>
        <family val="2"/>
      </rPr>
      <t/>
    </r>
  </si>
  <si>
    <t>Dec.Lei 143/2010
de 31/12</t>
  </si>
  <si>
    <t>Dec.Lei 5/2010
de 15/01</t>
  </si>
  <si>
    <t>Dec.Lei 246/2008
de 18/12</t>
  </si>
  <si>
    <t>Dec.Lei 397/2007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</si>
  <si>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</si>
  <si>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</si>
  <si>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</si>
  <si>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</si>
  <si>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</si>
  <si>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</si>
  <si>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</si>
  <si>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</si>
  <si>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</si>
  <si>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</si>
  <si>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</si>
  <si>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</si>
  <si>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</si>
  <si>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</si>
  <si>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</si>
  <si>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</si>
  <si>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</si>
  <si>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</si>
  <si>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</si>
  <si>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</si>
  <si>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</si>
  <si>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</si>
  <si>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</si>
  <si>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</si>
  <si>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</si>
  <si>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</si>
  <si>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</si>
  <si>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</si>
  <si>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</si>
  <si>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</si>
  <si>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</si>
  <si>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</si>
  <si>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</si>
  <si>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</si>
  <si>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</si>
  <si>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</si>
  <si>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</si>
  <si>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</si>
  <si>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</si>
  <si>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</si>
  <si>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</si>
  <si>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</si>
  <si>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</si>
  <si>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</si>
  <si>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</si>
  <si>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</si>
  <si>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</si>
  <si>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</si>
  <si>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</si>
  <si>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</si>
  <si>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</si>
  <si>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</si>
  <si>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</si>
  <si>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</si>
  <si>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</si>
  <si>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</si>
  <si>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</si>
  <si>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</si>
  <si>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</si>
  <si>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</si>
  <si>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</si>
  <si>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</si>
  <si>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</si>
  <si>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</si>
  <si>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</si>
  <si>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</si>
  <si>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</si>
  <si>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</si>
  <si>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</si>
  <si>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</si>
  <si>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</si>
  <si>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</si>
  <si>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</si>
  <si>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</si>
  <si>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</si>
  <si>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</si>
  <si>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</si>
  <si>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</si>
  <si>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</si>
  <si>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</si>
  <si>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</si>
  <si>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</si>
  <si>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</si>
  <si>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</si>
  <si>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</si>
  <si>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r>
      <t>DGERT/MSESS</t>
    </r>
    <r>
      <rPr>
        <sz val="8"/>
        <color indexed="63"/>
        <rFont val="Arial"/>
        <family val="2"/>
      </rPr>
      <t xml:space="preserve"> - dados tratados pela Direcção-Geral de Emprego e das Relações de Trabalho.</t>
    </r>
  </si>
  <si>
    <r>
      <t>IEFP/MSESS,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</si>
  <si>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IEFP/MSESS, Relatório Mensal de Execução Física e Financeira</t>
    </r>
    <r>
      <rPr>
        <sz val="8"/>
        <color indexed="63"/>
        <rFont val="Arial"/>
        <family val="2"/>
      </rPr>
      <t xml:space="preserve"> - disponibiliza os principais indicadores da execução acumulada (física e financeira), dos diversos Programas e Medidas de Emprego e Formação Profissional desenvolvidos pelo IEFP, I.P.</t>
    </r>
  </si>
  <si>
    <r>
      <t>IEFP/MSESS, Estatísticas Mensais</t>
    </r>
    <r>
      <rPr>
        <sz val="8"/>
        <color indexed="63"/>
        <rFont val="Arial"/>
        <family val="2"/>
      </rPr>
      <t xml:space="preserve"> - informação mensal do Mercado de Emprego.</t>
    </r>
  </si>
  <si>
    <r>
      <t xml:space="preserve">II/MSESS, Estatísticas da Segurança Social </t>
    </r>
    <r>
      <rPr>
        <sz val="8"/>
        <color indexed="63"/>
        <rFont val="Arial"/>
        <family val="2"/>
      </rPr>
      <t>- informação de dados estatísticos inerentes ao Sistema de Segurança Social nos seguintes temas: Invalidez, Velhice e Sobrevivência; Prestações Familiares; Rendimento Social de Inserção; Desemprego e Apoio ao Emprego e Doença.</t>
    </r>
  </si>
  <si>
    <t>fonte: DGERT/MSESS, Variação média ponderada intertabelas.</t>
  </si>
  <si>
    <t>fonte:  II/MSESS, Estatísticas da Segurança Social.</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</si>
  <si>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</si>
  <si>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</si>
  <si>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</si>
  <si>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</si>
  <si>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</si>
  <si>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</si>
  <si>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</si>
  <si>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</si>
  <si>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</si>
  <si>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</si>
  <si>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</si>
  <si>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</si>
  <si>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</si>
  <si>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</si>
  <si>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</si>
  <si>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</si>
  <si>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</si>
  <si>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</si>
  <si>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</si>
  <si>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</si>
  <si>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</si>
  <si>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</si>
  <si>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</si>
  <si>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</si>
  <si>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</si>
  <si>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</si>
  <si>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</si>
  <si>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taxa de desemprego na União Europeia</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</si>
  <si>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</si>
  <si>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</si>
  <si>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</si>
  <si>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</si>
  <si>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</si>
  <si>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</si>
  <si>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</si>
  <si>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</si>
  <si>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</si>
  <si>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</si>
  <si>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</si>
  <si>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</si>
  <si>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</si>
  <si>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</si>
  <si>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</si>
  <si>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n.d</t>
  </si>
  <si>
    <t>formação profissional nas empresas</t>
  </si>
  <si>
    <t>abril     
2014</t>
  </si>
  <si>
    <t>nota2: página actualizada em 5/1/2015.</t>
  </si>
  <si>
    <t>(1) a informação de caráter qualitativo tem por fonte os Inquéritos Qualitativos de Conjuntura às Empresas (Indústria Transformadora, Construção e Obras Públicas e Serviços) e aos Consumidores, do INE.     (2) vcs - valores corrigidos da sazonalidade.      (3) Continente.       nota2: página atualizada em 5/1/2015.</t>
  </si>
  <si>
    <t>estrutura empresarial - indicadores globais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</si>
  <si>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</si>
  <si>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</si>
  <si>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</si>
  <si>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r>
      <t xml:space="preserve">pessoas ao serviço </t>
    </r>
    <r>
      <rPr>
        <vertAlign val="superscript"/>
        <sz val="7"/>
        <color theme="3"/>
        <rFont val="Arial"/>
        <family val="2"/>
      </rPr>
      <t>(1)</t>
    </r>
  </si>
  <si>
    <t>jan</t>
  </si>
  <si>
    <t xml:space="preserve">Regulamentação coletiva e preços     </t>
  </si>
  <si>
    <t>mortais</t>
  </si>
  <si>
    <t xml:space="preserve">média </t>
  </si>
  <si>
    <t>mediana</t>
  </si>
  <si>
    <t>médio</t>
  </si>
  <si>
    <t>mediano</t>
  </si>
  <si>
    <r>
      <t xml:space="preserve">fonte:  IEFP/MSESS, Informação Mensal e Estatísticas Mensais.           </t>
    </r>
    <r>
      <rPr>
        <sz val="7"/>
        <color indexed="63"/>
        <rFont val="Arial"/>
        <family val="2"/>
      </rPr>
      <t>nota 2: dados de fevereiro e março 2015 por NUTII corrigidos em 12/05/2015.</t>
    </r>
  </si>
  <si>
    <r>
      <t>fonte:  IEFP/MSESS, Informação Mensal e Estatísticas Mensais.</t>
    </r>
    <r>
      <rPr>
        <sz val="7"/>
        <color indexed="63"/>
        <rFont val="Arial"/>
        <family val="2"/>
      </rPr>
      <t xml:space="preserve">  nota2: dados de fevereiro e março 2015, por NUTII e profissões, corrigidos em 12/05.</t>
    </r>
  </si>
  <si>
    <t>outubro 
2014</t>
  </si>
  <si>
    <t>J. Atividades de informação e de comunicação</t>
  </si>
  <si>
    <t xml:space="preserve">formação profissional em empresas com 10 e + pessoas ao serviço </t>
  </si>
  <si>
    <t>trabalhadores</t>
  </si>
  <si>
    <t>trabalhadores em formação (face ao total anual) (%)</t>
  </si>
  <si>
    <t>média de horas de formação por trabalhador</t>
  </si>
  <si>
    <t>média de custos com formação por trabalhador (euros)</t>
  </si>
  <si>
    <t>01/02 - Agricultura, prod. animal, caça e act. dos serv. relac.; Silvic. e exp. florestal</t>
  </si>
  <si>
    <t>03 - Pesca e aquicultura</t>
  </si>
  <si>
    <t>10/11/12 - Ind. alimentares; Ind. bebidas; Ind. tabaco</t>
  </si>
  <si>
    <t>13/14/15 - Fab. têxteis; Ind. vest.; Ind. couro e prod. do couro</t>
  </si>
  <si>
    <t>16 - Ind. madeira e cort. exc.mob.; fab.cest. e espart.</t>
  </si>
  <si>
    <t>17/18 - Fab. pasta, de papel, cartão e seus art.; imp. e reprod. suportes gravados</t>
  </si>
  <si>
    <t>19/20 - Fab.coque,  prod. petrolíferos refinados e agl. de comb.; Fab. prod. quím. e fibras sint. ou art., exc. prod. farm.</t>
  </si>
  <si>
    <t>24/25 - Ind. metal. base; Fab. prod. met., exc. máq. e equip.</t>
  </si>
  <si>
    <t>26/27/28 - Fab. de equip. inf., equip. p. com. e prod. elet. e ópt.; Fab. de equip. elét; Fab. máq. e equip. n.e.</t>
  </si>
  <si>
    <t>29/30 - Fab. de veículos aut., reb., semi-reb. e comp. para veíc. aut.; Fab. de outro equip. de transp.</t>
  </si>
  <si>
    <t>31 - Fabricação de mobiliário e de colchões</t>
  </si>
  <si>
    <t>32 - Outras indústrias transformadoras</t>
  </si>
  <si>
    <t>33 - Reparação, manut. e instal. máq. e equip.</t>
  </si>
  <si>
    <t>D. Elet., gás, vapor, ág. quente/fria, ar frio</t>
  </si>
  <si>
    <t>41/42 - Promoção imobiliária (desenv. de proj. de edif.); const. de edif.; Engenharia civil</t>
  </si>
  <si>
    <t>43 - Atividades espec. de construção</t>
  </si>
  <si>
    <t>45 - Com., manut. e rep., de veíc. Aut. e mot.</t>
  </si>
  <si>
    <t>46 - Com por grosso, exc. de veíc. aut. e mot.</t>
  </si>
  <si>
    <t>47 - Com. a retalho, exc. de veíc. aut. e mot.</t>
  </si>
  <si>
    <t>49/50/51/52 - Transp. terrestres e transp. por óleo, ou gás.; Transp. por água; Transp. aéreos; Armaz. e ativ. aux. transp.</t>
  </si>
  <si>
    <t>53 - Actividades postais e de courier</t>
  </si>
  <si>
    <t>J. Ativ. de inform. e de comunicação</t>
  </si>
  <si>
    <t>58/59/60 - At. de edição; At. cinemat., de vídeo, de prod. de prog. de telev., de grav. de som e ed. mús.; at. de rádio e telev.</t>
  </si>
  <si>
    <t>61 - Telecomunicações</t>
  </si>
  <si>
    <t xml:space="preserve">62/63 - Consult. e prog. inf. e ativ. rel.; At. dos serv. inf. </t>
  </si>
  <si>
    <t>M. Ativ. consul., científ., técnicas e sim.</t>
  </si>
  <si>
    <t>N. Ativ. administ. e dos serv. de apoio</t>
  </si>
  <si>
    <t>86 - Ativ. de saúde humana</t>
  </si>
  <si>
    <t xml:space="preserve">87/88 - Ativ. apoio social com aloj.; Ativ. apoio soc. sem aloj. </t>
  </si>
  <si>
    <t>R. Ativ. artíst., espect., desp. e recreat.</t>
  </si>
  <si>
    <t>(1) nos estabelecimentos</t>
  </si>
  <si>
    <t>(2) dos trabalhadores por conta de outrem a tempo completo, que auferiram remuneração completa no período de referência.</t>
  </si>
  <si>
    <r>
      <t>Autor</t>
    </r>
    <r>
      <rPr>
        <sz val="8"/>
        <color indexed="63"/>
        <rFont val="Arial"/>
        <family val="2"/>
      </rPr>
      <t>: Gabinete de Estratégia e Planeamento (GEP)</t>
    </r>
  </si>
  <si>
    <r>
      <t>e-mail:</t>
    </r>
    <r>
      <rPr>
        <sz val="8"/>
        <color indexed="63"/>
        <rFont val="Arial"/>
        <family val="2"/>
      </rPr>
      <t xml:space="preserve"> gep.dados@gep.msess.pt</t>
    </r>
  </si>
  <si>
    <r>
      <t>Internet:</t>
    </r>
    <r>
      <rPr>
        <sz val="8"/>
        <color indexed="63"/>
        <rFont val="Arial"/>
        <family val="2"/>
      </rPr>
      <t xml:space="preserve"> www.gep.msess.gov.pt/</t>
    </r>
  </si>
  <si>
    <t>Equipa Multidisciplinar de Estatística (EME)</t>
  </si>
  <si>
    <t>1049-056 LISBOA</t>
  </si>
  <si>
    <t>MINISTÉRIO DA SOLIDARIEDADE, EMPREGO E SEGURANÇA SOCIAL (MSESS)</t>
  </si>
  <si>
    <t>Praça de Londres  nº. 2  - 3º andar</t>
  </si>
  <si>
    <r>
      <t>GEP/MSESS, Custo da Mão-de-Obra -</t>
    </r>
    <r>
      <rPr>
        <sz val="8"/>
        <color indexed="63"/>
        <rFont val="Arial"/>
        <family val="2"/>
      </rPr>
      <t xml:space="preserve">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</si>
  <si>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 xml:space="preserve">GEP/MSESS, Inquérito aos Ganhos - </t>
    </r>
    <r>
      <rPr>
        <sz val="8"/>
        <color indexed="63"/>
        <rFont val="Arial"/>
        <family val="2"/>
      </rPr>
      <t xml:space="preserve">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</si>
  <si>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 xml:space="preserve">GEP/MSESS, Inquérito aos Salários por Profissões na Construção - </t>
    </r>
    <r>
      <rPr>
        <sz val="8"/>
        <color indexed="63"/>
        <rFont val="Arial"/>
        <family val="2"/>
      </rPr>
      <t>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</si>
  <si>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GEP/MSESS, Quadros de Pessoal - </t>
    </r>
    <r>
      <rPr>
        <sz val="8"/>
        <color indexed="63"/>
        <rFont val="Arial"/>
        <family val="2"/>
      </rPr>
      <t xml:space="preserve">abrangem todas as entidades com trabalhadores por conta de outrem excetuando a Administração Pública, entidades que empregam trabalhadores rurais não permanentes e trabalhadores domésticos. </t>
    </r>
  </si>
  <si>
    <t>65 e + anos</t>
  </si>
  <si>
    <t>fonte: GEP/MSESS, Inquérito aos Salários por Profissões na Construção.</t>
  </si>
  <si>
    <t>fonte: GEP/MSESS, Inquérito aos Ganhos.</t>
  </si>
  <si>
    <t>fonte: GEP/MSESS, Relatório Único - Balanço Social 2013</t>
  </si>
  <si>
    <t>gep.dados@gep.msess.pt</t>
  </si>
  <si>
    <t>http://www.gep.msess.gov.pt/</t>
  </si>
  <si>
    <t>desemprego UE 28</t>
  </si>
  <si>
    <t>Tel. 21 595 33 59</t>
  </si>
  <si>
    <t>set</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</si>
  <si>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</si>
  <si>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</si>
  <si>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</si>
  <si>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</si>
  <si>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</si>
  <si>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</si>
  <si>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</si>
  <si>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</si>
  <si>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r>
      <t>remuneração mensal base</t>
    </r>
    <r>
      <rPr>
        <sz val="7"/>
        <color theme="3"/>
        <rFont val="Arial"/>
        <family val="2"/>
      </rPr>
      <t xml:space="preserve"> (euros)</t>
    </r>
    <r>
      <rPr>
        <vertAlign val="superscript"/>
        <sz val="7"/>
        <color theme="3"/>
        <rFont val="Arial"/>
        <family val="2"/>
      </rPr>
      <t>(2)</t>
    </r>
  </si>
  <si>
    <r>
      <t>ganho mensal</t>
    </r>
    <r>
      <rPr>
        <sz val="7"/>
        <color theme="3"/>
        <rFont val="Arial"/>
        <family val="2"/>
      </rPr>
      <t xml:space="preserve"> (euros)</t>
    </r>
    <r>
      <rPr>
        <vertAlign val="superscript"/>
        <sz val="7"/>
        <color theme="3"/>
        <rFont val="Arial"/>
        <family val="2"/>
      </rPr>
      <t>(2)</t>
    </r>
  </si>
  <si>
    <r>
      <t>TCO</t>
    </r>
    <r>
      <rPr>
        <b/>
        <vertAlign val="superscript"/>
        <sz val="8"/>
        <color indexed="63"/>
        <rFont val="Arial"/>
        <family val="2"/>
      </rPr>
      <t xml:space="preserve"> (3)</t>
    </r>
  </si>
  <si>
    <r>
      <t>ganho médio mensal (euros)</t>
    </r>
    <r>
      <rPr>
        <b/>
        <vertAlign val="superscript"/>
        <sz val="8"/>
        <color indexed="63"/>
        <rFont val="Arial"/>
        <family val="2"/>
      </rPr>
      <t>(3)</t>
    </r>
  </si>
  <si>
    <r>
      <t>total</t>
    </r>
    <r>
      <rPr>
        <vertAlign val="superscript"/>
        <sz val="7"/>
        <color indexed="63"/>
        <rFont val="Arial"/>
        <family val="2"/>
      </rPr>
      <t xml:space="preserve"> </t>
    </r>
  </si>
  <si>
    <t>tempo completo</t>
  </si>
  <si>
    <t>tempo parcial</t>
  </si>
  <si>
    <t>(3) dos TCO que trabalharam o horário completo no período de referência (outubro).</t>
  </si>
  <si>
    <r>
      <t xml:space="preserve">trabalhadores por conta de outrem, remuneração média mensal base e ganho </t>
    </r>
    <r>
      <rPr>
        <b/>
        <vertAlign val="superscript"/>
        <sz val="8"/>
        <rFont val="Arial"/>
        <family val="2"/>
      </rPr>
      <t>(3)</t>
    </r>
  </si>
  <si>
    <r>
      <t xml:space="preserve">remuneração média mensal base </t>
    </r>
    <r>
      <rPr>
        <sz val="8"/>
        <color indexed="63"/>
        <rFont val="Arial"/>
        <family val="2"/>
      </rPr>
      <t>(euros)</t>
    </r>
    <r>
      <rPr>
        <b/>
        <vertAlign val="superscript"/>
        <sz val="8"/>
        <color indexed="63"/>
        <rFont val="Arial"/>
        <family val="2"/>
      </rPr>
      <t>(3)</t>
    </r>
  </si>
  <si>
    <r>
      <t xml:space="preserve">trab. conta de outrem </t>
    </r>
    <r>
      <rPr>
        <sz val="7"/>
        <color theme="3"/>
        <rFont val="Arial"/>
        <family val="2"/>
      </rPr>
      <t>(tco)</t>
    </r>
    <r>
      <rPr>
        <vertAlign val="superscript"/>
        <sz val="7"/>
        <color theme="3"/>
        <rFont val="Arial"/>
        <family val="2"/>
      </rPr>
      <t>(1)</t>
    </r>
  </si>
  <si>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</si>
  <si>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</si>
  <si>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out</t>
  </si>
  <si>
    <t xml:space="preserve">  Acidentes de trabalho </t>
  </si>
  <si>
    <t>acidentes de trabalho - atividade económica</t>
  </si>
  <si>
    <t>Total</t>
  </si>
  <si>
    <t>não mortais</t>
  </si>
  <si>
    <t>A. Agricultura, produção animal, caça, flor.e pesca</t>
  </si>
  <si>
    <t>10 - Indústrias alimentares</t>
  </si>
  <si>
    <t>11 - Indústria das bebidas</t>
  </si>
  <si>
    <t>12 - Indústria do tabaco</t>
  </si>
  <si>
    <t>13 - Fabricação de têxteis</t>
  </si>
  <si>
    <t>14 - Indústria do vestuário</t>
  </si>
  <si>
    <t>15 - Indústria do couro e dos produtos do couro</t>
  </si>
  <si>
    <t>16 - Ind.madeira e cortiça exc.mob.;fab.cest.e espartaria</t>
  </si>
  <si>
    <t>17 - Fabricação de pasta, de papel, cartão e seus artigos</t>
  </si>
  <si>
    <t>18 - Impressão e reprodução de suportes gravados</t>
  </si>
  <si>
    <t>19 - Fab. coque, prod. petrolíferos refin.e agl. combust.</t>
  </si>
  <si>
    <t>20 - Fabricação prod. químicos e fibras sintét.ou artificiais</t>
  </si>
  <si>
    <t>21 - Fab. produtos farmac.de base e prep. farmacêuticas</t>
  </si>
  <si>
    <t>22 - Fab.de artigos de borracha e de matérias plásticas</t>
  </si>
  <si>
    <t>23 - Fabricação de outros produtos minerais não metálicos</t>
  </si>
  <si>
    <t>24 - Indústrias metalúrgicas de base</t>
  </si>
  <si>
    <t>25 - Fab. produtos metál., excepto máq. e equipamento</t>
  </si>
  <si>
    <t>26 - Fab. equip.informáticos, p/comunic. e eletrón.e ópticos</t>
  </si>
  <si>
    <t>27 - Fabricação de equipamento elétrico</t>
  </si>
  <si>
    <t>28 - Fabricação de máquinas e de equipamentos, n.e.</t>
  </si>
  <si>
    <t>29 - Fab. veíc.autom., reboq.,semi-reboq. e componentes</t>
  </si>
  <si>
    <t>30 - Fabricação de outro equipamento de transporte</t>
  </si>
  <si>
    <t>33 - Repar., manutenção e instal. máq. e equipamentos</t>
  </si>
  <si>
    <t>D. Eletricidade, gás, vapor, água quente/fria, ar frio</t>
  </si>
  <si>
    <t>E. Captação, tratramento, distrib.; san., despoluição</t>
  </si>
  <si>
    <t>G. Comércio grosso e retalho, repar. veíc. automóveis</t>
  </si>
  <si>
    <t>M. Ativ. consultoria, científicas, técnicas e similares</t>
  </si>
  <si>
    <t>N. Atividades administrativas e dos serviços de apoio</t>
  </si>
  <si>
    <t>O. Admin. pública e defesa; seg. social obrigatória</t>
  </si>
  <si>
    <t>Q. Atividades de saúde humana e apoio social</t>
  </si>
  <si>
    <t>R. Ativ. artísticas, espetáculos, desp. e recreativas</t>
  </si>
  <si>
    <t>T. Atividades das familias empregadoras</t>
  </si>
  <si>
    <t>U. Ativ. org. internacionais e out.inst.extra-territoriais</t>
  </si>
  <si>
    <t>Ignorados</t>
  </si>
  <si>
    <t>acidentes de trabalho - grupo etário</t>
  </si>
  <si>
    <t>Menos de 18 anos</t>
  </si>
  <si>
    <t>18 a 24 anos</t>
  </si>
  <si>
    <t>25 a 34 anos</t>
  </si>
  <si>
    <t>35 a 44 anos</t>
  </si>
  <si>
    <t>45 a 54 anos</t>
  </si>
  <si>
    <t>55 a 64 anos</t>
  </si>
  <si>
    <t>Ignorado</t>
  </si>
  <si>
    <t xml:space="preserve">fonte: GEP/MSESS, Acidentes de Trabalho.    </t>
  </si>
  <si>
    <t>Mais informação em:</t>
  </si>
  <si>
    <t xml:space="preserve">Mais informação em: </t>
  </si>
  <si>
    <t xml:space="preserve">fonte:  GEP/MSESS, Quadros de Pessoal.  </t>
  </si>
  <si>
    <t>2014</t>
  </si>
  <si>
    <t>2015</t>
  </si>
  <si>
    <t>3.º trimestre</t>
  </si>
  <si>
    <t>4.º trimestre</t>
  </si>
  <si>
    <t>1.º trimestre</t>
  </si>
  <si>
    <t>2.º trimestre</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</si>
  <si>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</si>
  <si>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</si>
  <si>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</si>
  <si>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</si>
  <si>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</si>
  <si>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</si>
  <si>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</si>
  <si>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</si>
  <si>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</si>
  <si>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</si>
  <si>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</si>
  <si>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t>
  </si>
  <si>
    <t xml:space="preserve">         … em junho </t>
  </si>
  <si>
    <t>notas: (a) dados sujeitos a atualizações; situação da base de dados em 1/julho/2015</t>
  </si>
  <si>
    <t xml:space="preserve">notas: dados sujeitos a atualizações; </t>
  </si>
  <si>
    <t>notas: dados sujeitos a atualizações; situação da base de dados 1/julho/2015</t>
  </si>
  <si>
    <t>notas: dados sujeitos a atualizações; situação da base de dados em 1/julho/2015</t>
  </si>
  <si>
    <t xml:space="preserve">  Equipamento telefónico e de telecópia</t>
  </si>
  <si>
    <t xml:space="preserve">  Outros artigos e acessórios de vestuário  </t>
  </si>
  <si>
    <t xml:space="preserve">  Meios ou suportes de gravação</t>
  </si>
  <si>
    <t xml:space="preserve">  Calçado  </t>
  </si>
  <si>
    <t xml:space="preserve">  Artigos de vestuário  </t>
  </si>
  <si>
    <t xml:space="preserve">  Transportes aéreos de passageiros  </t>
  </si>
  <si>
    <t xml:space="preserve">  Serviços de alojamento   </t>
  </si>
  <si>
    <t xml:space="preserve">  Férias organizadas  </t>
  </si>
  <si>
    <t xml:space="preserve">  Transportes de passageiros por mar e vias interiores navegáveis</t>
  </si>
  <si>
    <t xml:space="preserve">  Motorizadas e motociclos</t>
  </si>
  <si>
    <t>52-Vendedores</t>
  </si>
  <si>
    <t>93-Trab.n/qual. i.ext.,const.,i.transf. e transp.</t>
  </si>
  <si>
    <t>91-Trabalhadores de limpeza</t>
  </si>
  <si>
    <t>51-Trab. serviços pessoais</t>
  </si>
  <si>
    <t>71-Trab.qualif.constr. e sim., exc.electric.</t>
  </si>
  <si>
    <t>33-Técn. nív. inter., áreas fin., adm. e negóc.</t>
  </si>
  <si>
    <t>75-Trab.tr.alim., mad., vest. e out. ind. e artes.</t>
  </si>
  <si>
    <t xml:space="preserve">41-Emp. escrit., secret.e oper. proc. dados </t>
  </si>
  <si>
    <t>(1) actualização excecional em 1/12/2015, com dados divulgados nessa data (pg. 21)</t>
  </si>
  <si>
    <t>(1)</t>
  </si>
  <si>
    <t>Em Portugal a taxa de desemprego manteve-se nos 12,4 %, relativamente ao mês anterior; em outubro de 2014 a taxa de desemprego era de 13,5 %.</t>
  </si>
  <si>
    <t xml:space="preserve">Alemanha (4,5 %), República Checa (4,7 %) e Malta (5,1 %) apresentam as taxas de desemprego mais baixas; a Grécia (24,6 %) e a Espanha (21,6 %) são os estados membros com valores  mais elevados. </t>
  </si>
  <si>
    <t>Fazendo uma análise por sexo, na Zona Euro,  verifica-se que a Grécia e a Eslováquia são os países com a maior diferença, entre a taxa de desemprego das mulheres e dos homens.</t>
  </si>
  <si>
    <t>A taxa de desemprego para o grupo etário &lt;25 anos apresenta o valor mais baixo na Alemanha (7,1 %), registando o valor mais elevado na Grécia (47,9 %). Em Portugal,   regista-se   o  valor  de 31,8 %.</t>
  </si>
  <si>
    <t xml:space="preserve">nota: Estónia, Hungria, Croácia (25 anos), Chipre (25 anos) e Eslováquia (25 anos) - Setembro de 2015; Grécia e Reino Únido - Agosto de 2015.
: valor não disponível.       </t>
  </si>
  <si>
    <t>outubro de 2015</t>
  </si>
  <si>
    <t>fonte:  Eurostat, dados extraídos em 01-12-2015.</t>
  </si>
  <si>
    <r>
      <t xml:space="preserve">Em </t>
    </r>
    <r>
      <rPr>
        <b/>
        <sz val="8"/>
        <color indexed="63"/>
        <rFont val="Arial"/>
        <family val="2"/>
      </rPr>
      <t>outubro de 2015</t>
    </r>
    <r>
      <rPr>
        <sz val="8"/>
        <color indexed="63"/>
        <rFont val="Arial"/>
        <family val="2"/>
      </rPr>
      <t>, a taxa de desemprego na Zona Euro diminuiu para 10,7 % (era 10,8 % em setembro de 2015 e 11,5 % em outubro de 2014)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</si>
</sst>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0.0;#,##0.0;\-"/>
    <numFmt numFmtId="179" formatCode="#,##0;###0;\-"/>
  </numFmts>
  <fonts count="12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vertAlign val="superscript"/>
      <sz val="7"/>
      <color theme="3"/>
      <name val="Arial"/>
      <family val="2"/>
    </font>
    <font>
      <b/>
      <sz val="8"/>
      <color theme="7"/>
      <name val="Arial"/>
      <family val="2"/>
    </font>
    <font>
      <b/>
      <sz val="10"/>
      <color theme="7"/>
      <name val="Arial"/>
      <family val="2"/>
    </font>
    <font>
      <sz val="6"/>
      <color indexed="63"/>
      <name val="Small Fonts"/>
      <family val="2"/>
    </font>
    <font>
      <vertAlign val="superscript"/>
      <sz val="8"/>
      <color indexed="17"/>
      <name val="Arial"/>
      <family val="2"/>
    </font>
    <font>
      <vertAlign val="superscript"/>
      <sz val="7"/>
      <color indexed="63"/>
      <name val="Arial"/>
      <family val="2"/>
    </font>
    <font>
      <b/>
      <vertAlign val="superscript"/>
      <sz val="8"/>
      <name val="Arial"/>
      <family val="2"/>
    </font>
    <font>
      <sz val="8"/>
      <color theme="6"/>
      <name val="Arial"/>
      <family val="2"/>
    </font>
    <font>
      <u/>
      <sz val="8"/>
      <color theme="7"/>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theme="0"/>
      </patternFill>
    </fill>
  </fills>
  <borders count="8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
      <left style="dashed">
        <color theme="0" tint="-0.24994659260841701"/>
      </left>
      <right/>
      <top style="thin">
        <color theme="0" tint="-0.24994659260841701"/>
      </top>
      <bottom/>
      <diagonal/>
    </border>
    <border>
      <left/>
      <right style="dotted">
        <color theme="0" tint="-0.24994659260841701"/>
      </right>
      <top style="thin">
        <color theme="0" tint="-0.24994659260841701"/>
      </top>
      <bottom style="thin">
        <color theme="0" tint="-0.24994659260841701"/>
      </bottom>
      <diagonal/>
    </border>
    <border>
      <left/>
      <right/>
      <top style="thin">
        <color indexed="22"/>
      </top>
      <bottom style="thin">
        <color theme="0" tint="-0.24994659260841701"/>
      </bottom>
      <diagonal/>
    </border>
    <border>
      <left style="thin">
        <color theme="7"/>
      </left>
      <right/>
      <top/>
      <bottom/>
      <diagonal/>
    </border>
  </borders>
  <cellStyleXfs count="220">
    <xf numFmtId="0" fontId="0" fillId="0" borderId="0" applyProtection="0"/>
    <xf numFmtId="0" fontId="28"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44" fontId="4" fillId="0" borderId="0" applyFont="0" applyFill="0" applyBorder="0" applyAlignment="0" applyProtection="0"/>
    <xf numFmtId="0" fontId="4" fillId="3" borderId="0" applyNumberFormat="0" applyBorder="0" applyAlignment="0" applyProtection="0"/>
    <xf numFmtId="0" fontId="4" fillId="21" borderId="0" applyNumberFormat="0" applyBorder="0" applyAlignment="0" applyProtection="0"/>
    <xf numFmtId="0" fontId="38" fillId="0" borderId="0"/>
    <xf numFmtId="0" fontId="28" fillId="0" borderId="0"/>
    <xf numFmtId="0" fontId="28" fillId="0" borderId="0" applyProtection="0"/>
    <xf numFmtId="0" fontId="4" fillId="0" borderId="0"/>
    <xf numFmtId="0" fontId="4" fillId="22" borderId="6" applyNumberFormat="0" applyFont="0" applyAlignment="0" applyProtection="0"/>
    <xf numFmtId="0" fontId="4" fillId="16" borderId="7" applyNumberFormat="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43" fontId="28"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1" fillId="0" borderId="0" applyFont="0" applyFill="0" applyBorder="0" applyAlignment="0" applyProtection="0"/>
    <xf numFmtId="0" fontId="4" fillId="0" borderId="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applyProtection="0"/>
    <xf numFmtId="0" fontId="4" fillId="0" borderId="0"/>
    <xf numFmtId="0" fontId="4" fillId="0" borderId="0"/>
    <xf numFmtId="0" fontId="4" fillId="0" borderId="0"/>
    <xf numFmtId="0" fontId="4" fillId="0" borderId="0"/>
    <xf numFmtId="0" fontId="71" fillId="0" borderId="0"/>
    <xf numFmtId="0" fontId="95" fillId="0" borderId="0" applyNumberFormat="0" applyFill="0" applyBorder="0" applyAlignment="0" applyProtection="0">
      <alignment vertical="top"/>
      <protection locked="0"/>
    </xf>
    <xf numFmtId="0" fontId="3" fillId="0" borderId="0"/>
    <xf numFmtId="0" fontId="4" fillId="0" borderId="0" applyProtection="0"/>
    <xf numFmtId="0" fontId="4" fillId="0" borderId="0"/>
    <xf numFmtId="0" fontId="4" fillId="0" borderId="0"/>
    <xf numFmtId="0" fontId="103" fillId="0" borderId="55" applyNumberFormat="0" applyBorder="0" applyProtection="0">
      <alignment horizontal="center"/>
    </xf>
    <xf numFmtId="0" fontId="104" fillId="0" borderId="0" applyFill="0" applyBorder="0" applyProtection="0"/>
    <xf numFmtId="0" fontId="103" fillId="42" borderId="56"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0" fontId="4" fillId="3" borderId="0" applyNumberFormat="0" applyBorder="0" applyAlignment="0" applyProtection="0"/>
    <xf numFmtId="0" fontId="4" fillId="21" borderId="0" applyNumberFormat="0" applyBorder="0" applyAlignment="0" applyProtection="0"/>
    <xf numFmtId="0" fontId="4" fillId="22" borderId="6" applyNumberFormat="0" applyFont="0" applyAlignment="0" applyProtection="0"/>
    <xf numFmtId="0" fontId="4" fillId="16" borderId="7"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cellStyleXfs>
  <cellXfs count="1695">
    <xf numFmtId="0" fontId="0" fillId="0" borderId="0" xfId="0"/>
    <xf numFmtId="0" fontId="0" fillId="0" borderId="0" xfId="0" applyBorder="1"/>
    <xf numFmtId="0" fontId="0" fillId="25" borderId="0" xfId="0" applyFill="1"/>
    <xf numFmtId="0" fontId="7" fillId="25" borderId="0" xfId="0" applyFont="1" applyFill="1" applyBorder="1"/>
    <xf numFmtId="0" fontId="0" fillId="25" borderId="0" xfId="0" applyFill="1" applyBorder="1"/>
    <xf numFmtId="0" fontId="9" fillId="25" borderId="0" xfId="0" applyFont="1" applyFill="1" applyBorder="1"/>
    <xf numFmtId="0" fontId="0" fillId="25" borderId="0" xfId="0" applyFill="1" applyAlignment="1">
      <alignment vertical="center"/>
    </xf>
    <xf numFmtId="0" fontId="0" fillId="0" borderId="0" xfId="0" applyAlignment="1">
      <alignment vertical="center"/>
    </xf>
    <xf numFmtId="0" fontId="12" fillId="25" borderId="0" xfId="0" applyFont="1" applyFill="1" applyBorder="1"/>
    <xf numFmtId="0" fontId="13" fillId="25" borderId="0" xfId="0" applyFont="1" applyFill="1" applyBorder="1"/>
    <xf numFmtId="0" fontId="13" fillId="25" borderId="0" xfId="0" applyFont="1" applyFill="1" applyBorder="1" applyAlignment="1">
      <alignment horizontal="center"/>
    </xf>
    <xf numFmtId="164" fontId="14" fillId="24" borderId="0" xfId="40" applyNumberFormat="1" applyFont="1" applyFill="1" applyBorder="1" applyAlignment="1">
      <alignment horizontal="center" wrapText="1"/>
    </xf>
    <xf numFmtId="0" fontId="13" fillId="24" borderId="0" xfId="40" applyFont="1" applyFill="1" applyBorder="1"/>
    <xf numFmtId="0" fontId="14" fillId="25" borderId="0" xfId="0" applyFont="1" applyFill="1" applyBorder="1"/>
    <xf numFmtId="0" fontId="0" fillId="25" borderId="0" xfId="0" applyFill="1" applyBorder="1" applyAlignment="1">
      <alignment vertical="center"/>
    </xf>
    <xf numFmtId="0" fontId="15" fillId="25" borderId="0" xfId="0" applyFont="1" applyFill="1" applyBorder="1"/>
    <xf numFmtId="0" fontId="11" fillId="25" borderId="0" xfId="0" applyFont="1" applyFill="1" applyBorder="1" applyAlignment="1">
      <alignment horizontal="left"/>
    </xf>
    <xf numFmtId="0" fontId="18" fillId="25" borderId="0" xfId="0" applyFont="1" applyFill="1" applyBorder="1" applyAlignment="1">
      <alignment horizontal="right"/>
    </xf>
    <xf numFmtId="164" fontId="20" fillId="25" borderId="0" xfId="0" applyNumberFormat="1" applyFont="1" applyFill="1" applyBorder="1" applyAlignment="1">
      <alignment horizontal="center"/>
    </xf>
    <xf numFmtId="164" fontId="14" fillId="25" borderId="0" xfId="40" applyNumberFormat="1" applyFont="1" applyFill="1" applyBorder="1" applyAlignment="1">
      <alignment horizontal="center" wrapText="1"/>
    </xf>
    <xf numFmtId="0" fontId="24" fillId="25" borderId="0" xfId="0" applyFont="1" applyFill="1" applyBorder="1" applyAlignment="1">
      <alignment horizontal="left"/>
    </xf>
    <xf numFmtId="0" fontId="18" fillId="25" borderId="0" xfId="0" applyFont="1" applyFill="1" applyBorder="1"/>
    <xf numFmtId="0" fontId="5" fillId="25" borderId="0" xfId="0" applyFont="1" applyFill="1" applyBorder="1"/>
    <xf numFmtId="0" fontId="21"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5" fillId="25" borderId="0" xfId="0" applyFont="1" applyFill="1" applyAlignment="1">
      <alignment readingOrder="1"/>
    </xf>
    <xf numFmtId="0" fontId="5" fillId="25" borderId="0" xfId="0" applyFont="1" applyFill="1" applyBorder="1" applyAlignment="1">
      <alignment readingOrder="1"/>
    </xf>
    <xf numFmtId="0" fontId="5" fillId="25" borderId="0" xfId="0" applyFont="1" applyFill="1" applyAlignment="1">
      <alignment readingOrder="2"/>
    </xf>
    <xf numFmtId="0" fontId="5" fillId="0" borderId="0" xfId="0" applyFont="1" applyAlignment="1">
      <alignment readingOrder="2"/>
    </xf>
    <xf numFmtId="0" fontId="14" fillId="25" borderId="0" xfId="0" applyFont="1" applyFill="1" applyBorder="1" applyAlignment="1">
      <alignment horizontal="center" vertical="top" readingOrder="1"/>
    </xf>
    <xf numFmtId="0" fontId="14" fillId="25" borderId="0" xfId="0" applyFont="1" applyFill="1" applyBorder="1" applyAlignment="1">
      <alignment horizontal="right" readingOrder="1"/>
    </xf>
    <xf numFmtId="0" fontId="14" fillId="25" borderId="0" xfId="0" applyFont="1" applyFill="1" applyBorder="1" applyAlignment="1">
      <alignment horizontal="justify" vertical="top" readingOrder="1"/>
    </xf>
    <xf numFmtId="0" fontId="13" fillId="25" borderId="0" xfId="0" applyFont="1" applyFill="1" applyBorder="1" applyAlignment="1">
      <alignment readingOrder="1"/>
    </xf>
    <xf numFmtId="0" fontId="13" fillId="24" borderId="0" xfId="40" applyFont="1" applyFill="1" applyBorder="1" applyAlignment="1">
      <alignment readingOrder="1"/>
    </xf>
    <xf numFmtId="0" fontId="14" fillId="25" borderId="0" xfId="0" applyFont="1" applyFill="1" applyBorder="1" applyAlignment="1">
      <alignment readingOrder="1"/>
    </xf>
    <xf numFmtId="0" fontId="13" fillId="25" borderId="0" xfId="0" applyFont="1" applyFill="1" applyBorder="1" applyAlignment="1">
      <alignment horizontal="center" readingOrder="1"/>
    </xf>
    <xf numFmtId="164" fontId="14" fillId="24" borderId="0" xfId="40" applyNumberFormat="1" applyFont="1" applyFill="1" applyBorder="1" applyAlignment="1">
      <alignment horizontal="center" readingOrder="1"/>
    </xf>
    <xf numFmtId="0" fontId="5" fillId="0" borderId="0" xfId="0" applyFont="1" applyAlignment="1">
      <alignment horizontal="right" readingOrder="2"/>
    </xf>
    <xf numFmtId="0" fontId="31" fillId="25" borderId="0" xfId="0" applyFont="1" applyFill="1" applyBorder="1"/>
    <xf numFmtId="0" fontId="13" fillId="24" borderId="0" xfId="40" applyFont="1" applyFill="1" applyBorder="1" applyAlignment="1">
      <alignment horizontal="left" indent="1"/>
    </xf>
    <xf numFmtId="0" fontId="14" fillId="25" borderId="0" xfId="0" applyFont="1" applyFill="1" applyBorder="1" applyAlignment="1">
      <alignment horizontal="center" vertical="center" readingOrder="1"/>
    </xf>
    <xf numFmtId="0" fontId="14" fillId="25" borderId="0" xfId="0" applyFont="1" applyFill="1" applyBorder="1" applyAlignment="1">
      <alignment vertical="center" readingOrder="1"/>
    </xf>
    <xf numFmtId="0" fontId="14" fillId="25" borderId="0" xfId="0" applyFont="1" applyFill="1" applyBorder="1" applyAlignment="1">
      <alignment horizontal="right" vertical="center" readingOrder="1"/>
    </xf>
    <xf numFmtId="0" fontId="32" fillId="25" borderId="0" xfId="0" applyFont="1" applyFill="1"/>
    <xf numFmtId="0" fontId="32" fillId="25" borderId="0" xfId="0" applyFont="1" applyFill="1" applyBorder="1"/>
    <xf numFmtId="0" fontId="33" fillId="25" borderId="0" xfId="0" applyFont="1" applyFill="1" applyBorder="1" applyAlignment="1">
      <alignment horizontal="left"/>
    </xf>
    <xf numFmtId="0" fontId="32" fillId="0" borderId="0" xfId="0" applyFont="1"/>
    <xf numFmtId="3" fontId="35" fillId="25" borderId="0" xfId="0" applyNumberFormat="1" applyFont="1" applyFill="1" applyBorder="1" applyAlignment="1">
      <alignment horizontal="center"/>
    </xf>
    <xf numFmtId="0" fontId="27" fillId="24" borderId="0" xfId="40" applyFont="1" applyFill="1" applyBorder="1"/>
    <xf numFmtId="0" fontId="0" fillId="0" borderId="0" xfId="0" applyFill="1"/>
    <xf numFmtId="164" fontId="0" fillId="25" borderId="0" xfId="0" applyNumberFormat="1" applyFill="1" applyBorder="1"/>
    <xf numFmtId="0" fontId="35" fillId="25" borderId="0" xfId="0" applyFont="1" applyFill="1" applyBorder="1" applyAlignment="1">
      <alignment horizontal="left"/>
    </xf>
    <xf numFmtId="3" fontId="37" fillId="25" borderId="0" xfId="0" applyNumberFormat="1" applyFont="1" applyFill="1" applyBorder="1" applyAlignment="1">
      <alignment horizontal="center"/>
    </xf>
    <xf numFmtId="3" fontId="35" fillId="25" borderId="0" xfId="0" applyNumberFormat="1" applyFont="1" applyFill="1" applyBorder="1" applyAlignment="1">
      <alignment horizontal="right"/>
    </xf>
    <xf numFmtId="0" fontId="32" fillId="25" borderId="0" xfId="0" applyFont="1" applyFill="1" applyAlignment="1">
      <alignment vertical="center"/>
    </xf>
    <xf numFmtId="0" fontId="35" fillId="25" borderId="0" xfId="0" applyFont="1" applyFill="1" applyBorder="1" applyAlignment="1">
      <alignment horizontal="left" vertical="center"/>
    </xf>
    <xf numFmtId="0" fontId="33" fillId="25" borderId="0" xfId="0" applyFont="1" applyFill="1" applyBorder="1" applyAlignment="1">
      <alignment horizontal="left" vertical="center"/>
    </xf>
    <xf numFmtId="3" fontId="35" fillId="25" borderId="0" xfId="0" applyNumberFormat="1" applyFont="1" applyFill="1" applyBorder="1" applyAlignment="1">
      <alignment horizontal="right" vertical="center"/>
    </xf>
    <xf numFmtId="0" fontId="32" fillId="0" borderId="0" xfId="0" applyFont="1" applyAlignment="1">
      <alignment vertical="center"/>
    </xf>
    <xf numFmtId="3" fontId="14" fillId="25" borderId="0" xfId="0" applyNumberFormat="1" applyFont="1" applyFill="1" applyBorder="1" applyAlignment="1">
      <alignment horizontal="right"/>
    </xf>
    <xf numFmtId="0" fontId="34" fillId="25" borderId="0" xfId="0" applyFont="1" applyFill="1" applyBorder="1"/>
    <xf numFmtId="0" fontId="29" fillId="25" borderId="0" xfId="0" applyFont="1" applyFill="1"/>
    <xf numFmtId="0" fontId="29" fillId="25" borderId="0" xfId="0" applyFont="1" applyFill="1" applyBorder="1"/>
    <xf numFmtId="0" fontId="29" fillId="0" borderId="0" xfId="0" applyFont="1"/>
    <xf numFmtId="3" fontId="18" fillId="25" borderId="0" xfId="0" applyNumberFormat="1" applyFont="1" applyFill="1"/>
    <xf numFmtId="0" fontId="31" fillId="24" borderId="0" xfId="40" applyFont="1" applyFill="1" applyBorder="1" applyAlignment="1">
      <alignment horizontal="left" vertical="center" indent="1"/>
    </xf>
    <xf numFmtId="3" fontId="18" fillId="25" borderId="0" xfId="0" applyNumberFormat="1" applyFont="1" applyFill="1" applyBorder="1" applyAlignment="1">
      <alignment horizontal="right"/>
    </xf>
    <xf numFmtId="0" fontId="15" fillId="25" borderId="0" xfId="0" applyFont="1" applyFill="1" applyBorder="1" applyAlignment="1">
      <alignment vertical="center"/>
    </xf>
    <xf numFmtId="0" fontId="36" fillId="25" borderId="0" xfId="0" applyFont="1" applyFill="1" applyBorder="1" applyAlignment="1">
      <alignment horizontal="justify" vertical="center" readingOrder="1"/>
    </xf>
    <xf numFmtId="0" fontId="34" fillId="25" borderId="0" xfId="0" applyFont="1" applyFill="1" applyBorder="1" applyAlignment="1">
      <alignment vertical="center"/>
    </xf>
    <xf numFmtId="3" fontId="14" fillId="25" borderId="0" xfId="0" applyNumberFormat="1" applyFont="1" applyFill="1" applyBorder="1"/>
    <xf numFmtId="3" fontId="18" fillId="25" borderId="0" xfId="0" applyNumberFormat="1" applyFont="1" applyFill="1" applyBorder="1"/>
    <xf numFmtId="3" fontId="5" fillId="25" borderId="0" xfId="0" applyNumberFormat="1" applyFont="1" applyFill="1" applyBorder="1"/>
    <xf numFmtId="0" fontId="17" fillId="25" borderId="0" xfId="0" applyFont="1" applyFill="1" applyBorder="1" applyAlignment="1">
      <alignment vertical="center"/>
    </xf>
    <xf numFmtId="0" fontId="6" fillId="25" borderId="0" xfId="0" applyFont="1" applyFill="1" applyBorder="1" applyAlignment="1">
      <alignment vertical="center"/>
    </xf>
    <xf numFmtId="0" fontId="32" fillId="25" borderId="0" xfId="0" applyFont="1" applyFill="1" applyBorder="1" applyAlignment="1">
      <alignment vertical="center"/>
    </xf>
    <xf numFmtId="164" fontId="14" fillId="26" borderId="0" xfId="40" applyNumberFormat="1" applyFont="1" applyFill="1" applyBorder="1" applyAlignment="1">
      <alignment horizontal="center" wrapText="1"/>
    </xf>
    <xf numFmtId="1" fontId="13" fillId="24" borderId="0" xfId="40" applyNumberFormat="1" applyFont="1" applyFill="1" applyBorder="1" applyAlignment="1">
      <alignment horizontal="center" wrapText="1"/>
    </xf>
    <xf numFmtId="1" fontId="13" fillId="24" borderId="12" xfId="40" applyNumberFormat="1" applyFont="1" applyFill="1" applyBorder="1" applyAlignment="1">
      <alignment horizontal="center" wrapText="1"/>
    </xf>
    <xf numFmtId="0" fontId="31" fillId="24" borderId="0" xfId="40" applyFont="1" applyFill="1" applyBorder="1"/>
    <xf numFmtId="167" fontId="14" fillId="24" borderId="0" xfId="40" applyNumberFormat="1" applyFont="1" applyFill="1" applyBorder="1" applyAlignment="1">
      <alignment horizontal="center" wrapText="1"/>
    </xf>
    <xf numFmtId="164" fontId="18" fillId="27" borderId="0" xfId="40" applyNumberFormat="1" applyFont="1" applyFill="1" applyBorder="1" applyAlignment="1">
      <alignment horizontal="center" wrapText="1"/>
    </xf>
    <xf numFmtId="3" fontId="13" fillId="27" borderId="0" xfId="40" applyNumberFormat="1" applyFont="1" applyFill="1" applyBorder="1" applyAlignment="1">
      <alignment horizontal="right" wrapText="1"/>
    </xf>
    <xf numFmtId="3" fontId="14" fillId="27" borderId="0" xfId="40" applyNumberFormat="1" applyFont="1" applyFill="1" applyBorder="1" applyAlignment="1">
      <alignment horizontal="right" wrapText="1"/>
    </xf>
    <xf numFmtId="3" fontId="13" fillId="24" borderId="0" xfId="40" applyNumberFormat="1" applyFont="1" applyFill="1" applyBorder="1" applyAlignment="1">
      <alignment horizontal="right" wrapText="1"/>
    </xf>
    <xf numFmtId="0" fontId="31" fillId="24" borderId="0" xfId="40" applyFont="1" applyFill="1" applyBorder="1" applyAlignment="1">
      <alignment wrapText="1"/>
    </xf>
    <xf numFmtId="0" fontId="18" fillId="24" borderId="0" xfId="40" applyFont="1" applyFill="1" applyBorder="1"/>
    <xf numFmtId="0" fontId="13" fillId="24" borderId="0" xfId="40" applyFont="1" applyFill="1" applyBorder="1" applyAlignment="1">
      <alignment horizontal="left" vertical="center" indent="1"/>
    </xf>
    <xf numFmtId="3" fontId="14" fillId="26" borderId="0" xfId="40" applyNumberFormat="1" applyFont="1" applyFill="1" applyBorder="1" applyAlignment="1">
      <alignment horizontal="right" wrapText="1"/>
    </xf>
    <xf numFmtId="0" fontId="18" fillId="27" borderId="0" xfId="40" applyFont="1" applyFill="1" applyBorder="1"/>
    <xf numFmtId="0" fontId="44" fillId="24" borderId="0" xfId="40" applyFont="1" applyFill="1" applyBorder="1" applyAlignment="1">
      <alignment wrapText="1"/>
    </xf>
    <xf numFmtId="0" fontId="58" fillId="25" borderId="0" xfId="0" applyFont="1" applyFill="1"/>
    <xf numFmtId="0" fontId="0" fillId="0" borderId="0" xfId="0"/>
    <xf numFmtId="0" fontId="14" fillId="24" borderId="0" xfId="40" applyFont="1" applyFill="1" applyBorder="1" applyAlignment="1">
      <alignment horizontal="left"/>
    </xf>
    <xf numFmtId="0" fontId="18" fillId="24" borderId="0" xfId="40" applyFont="1" applyFill="1" applyBorder="1" applyAlignment="1">
      <alignment horizontal="left" indent="1"/>
    </xf>
    <xf numFmtId="0" fontId="13"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2" fillId="25" borderId="0" xfId="51" applyFont="1" applyFill="1" applyBorder="1"/>
    <xf numFmtId="49" fontId="13" fillId="25" borderId="12" xfId="51" applyNumberFormat="1" applyFont="1" applyFill="1" applyBorder="1" applyAlignment="1">
      <alignment horizontal="center" vertical="center" wrapText="1"/>
    </xf>
    <xf numFmtId="49" fontId="0" fillId="25" borderId="0" xfId="51" applyNumberFormat="1" applyFont="1" applyFill="1"/>
    <xf numFmtId="0" fontId="13" fillId="24" borderId="0" xfId="61" applyFont="1" applyFill="1" applyBorder="1" applyAlignment="1">
      <alignment horizontal="left" indent="1"/>
    </xf>
    <xf numFmtId="0" fontId="15" fillId="26" borderId="0" xfId="51" applyFont="1" applyFill="1"/>
    <xf numFmtId="0" fontId="14" fillId="24" borderId="0" xfId="61" applyFont="1" applyFill="1" applyBorder="1" applyAlignment="1">
      <alignment horizontal="left" indent="1"/>
    </xf>
    <xf numFmtId="4" fontId="14" fillId="27" borderId="0" xfId="61" applyNumberFormat="1" applyFont="1" applyFill="1" applyBorder="1" applyAlignment="1">
      <alignment horizontal="right" wrapText="1" indent="4"/>
    </xf>
    <xf numFmtId="0" fontId="15" fillId="0" borderId="0" xfId="51" applyFont="1"/>
    <xf numFmtId="0" fontId="26" fillId="26" borderId="0" xfId="51" applyFont="1" applyFill="1"/>
    <xf numFmtId="0" fontId="26" fillId="0" borderId="0" xfId="51" applyFont="1"/>
    <xf numFmtId="0" fontId="45" fillId="26" borderId="0" xfId="51" applyFont="1" applyFill="1" applyAlignment="1">
      <alignment horizontal="center"/>
    </xf>
    <xf numFmtId="0" fontId="45" fillId="0" borderId="0" xfId="51" applyFont="1" applyAlignment="1">
      <alignment horizontal="center"/>
    </xf>
    <xf numFmtId="0" fontId="4" fillId="26" borderId="0" xfId="51" applyFont="1" applyFill="1"/>
    <xf numFmtId="0" fontId="4" fillId="0" borderId="0" xfId="51" applyFont="1"/>
    <xf numFmtId="0" fontId="43" fillId="26" borderId="0" xfId="51" applyFont="1" applyFill="1"/>
    <xf numFmtId="0" fontId="43" fillId="0" borderId="0" xfId="51" applyFont="1"/>
    <xf numFmtId="0" fontId="66" fillId="26" borderId="0" xfId="51" applyFont="1" applyFill="1"/>
    <xf numFmtId="0" fontId="66" fillId="0" borderId="0" xfId="51" applyFont="1"/>
    <xf numFmtId="0" fontId="58" fillId="26" borderId="0" xfId="51" applyFont="1" applyFill="1"/>
    <xf numFmtId="0" fontId="58" fillId="25" borderId="0" xfId="51" applyFont="1" applyFill="1"/>
    <xf numFmtId="0" fontId="58" fillId="0" borderId="0" xfId="51" applyFont="1"/>
    <xf numFmtId="0" fontId="4" fillId="24" borderId="0" xfId="61" applyFont="1" applyFill="1" applyBorder="1" applyAlignment="1">
      <alignment horizontal="left" indent="1"/>
    </xf>
    <xf numFmtId="0" fontId="18" fillId="24" borderId="0" xfId="61" applyFont="1" applyFill="1" applyBorder="1" applyAlignment="1">
      <alignment horizontal="left" indent="1"/>
    </xf>
    <xf numFmtId="1" fontId="18" fillId="24" borderId="0" xfId="61" applyNumberFormat="1" applyFont="1" applyFill="1" applyBorder="1" applyAlignment="1">
      <alignment horizontal="center" wrapText="1"/>
    </xf>
    <xf numFmtId="165" fontId="18" fillId="24" borderId="0" xfId="61" applyNumberFormat="1" applyFont="1" applyFill="1" applyBorder="1" applyAlignment="1">
      <alignment horizontal="center" wrapText="1"/>
    </xf>
    <xf numFmtId="0" fontId="11" fillId="25" borderId="0" xfId="51" applyFont="1" applyFill="1"/>
    <xf numFmtId="0" fontId="11" fillId="0" borderId="0" xfId="51" applyFont="1"/>
    <xf numFmtId="0" fontId="36" fillId="24" borderId="0" xfId="61" applyFont="1" applyFill="1" applyBorder="1"/>
    <xf numFmtId="0" fontId="13" fillId="24" borderId="0" xfId="61" applyFont="1" applyFill="1" applyBorder="1"/>
    <xf numFmtId="0" fontId="4" fillId="25" borderId="0" xfId="62" applyFill="1"/>
    <xf numFmtId="0" fontId="4" fillId="0" borderId="0" xfId="62"/>
    <xf numFmtId="0" fontId="4" fillId="25" borderId="0" xfId="62" applyFill="1" applyBorder="1"/>
    <xf numFmtId="0" fontId="15" fillId="25" borderId="0" xfId="62" applyFont="1" applyFill="1" applyBorder="1"/>
    <xf numFmtId="0" fontId="4" fillId="25" borderId="0" xfId="62" applyFill="1" applyAlignment="1">
      <alignment vertical="center"/>
    </xf>
    <xf numFmtId="0" fontId="4" fillId="25" borderId="0" xfId="62" applyFill="1" applyBorder="1" applyAlignment="1">
      <alignment vertical="center"/>
    </xf>
    <xf numFmtId="0" fontId="4" fillId="0" borderId="0" xfId="62" applyAlignment="1">
      <alignment vertical="center"/>
    </xf>
    <xf numFmtId="0" fontId="14" fillId="25" borderId="0" xfId="62" applyFont="1" applyFill="1" applyBorder="1" applyAlignment="1">
      <alignment vertical="center"/>
    </xf>
    <xf numFmtId="0" fontId="12" fillId="25" borderId="0" xfId="62" applyFont="1" applyFill="1" applyBorder="1"/>
    <xf numFmtId="0" fontId="7" fillId="25" borderId="0" xfId="62" applyFont="1" applyFill="1" applyBorder="1"/>
    <xf numFmtId="0" fontId="14" fillId="25" borderId="0" xfId="62" applyFont="1" applyFill="1" applyBorder="1"/>
    <xf numFmtId="0" fontId="15" fillId="25" borderId="0" xfId="62" applyFont="1" applyFill="1"/>
    <xf numFmtId="0" fontId="15" fillId="0" borderId="0" xfId="62" applyFont="1"/>
    <xf numFmtId="167" fontId="14" fillId="25" borderId="0" xfId="62" applyNumberFormat="1" applyFont="1" applyFill="1" applyBorder="1" applyAlignment="1">
      <alignment horizontal="center"/>
    </xf>
    <xf numFmtId="167" fontId="14" fillId="25" borderId="0" xfId="62" applyNumberFormat="1" applyFont="1" applyFill="1" applyBorder="1" applyAlignment="1">
      <alignment horizontal="right" indent="2"/>
    </xf>
    <xf numFmtId="0" fontId="42" fillId="25" borderId="0" xfId="62" applyFont="1" applyFill="1" applyBorder="1" applyAlignment="1">
      <alignment horizontal="left" vertical="center"/>
    </xf>
    <xf numFmtId="0" fontId="5" fillId="25" borderId="0" xfId="62" applyFont="1" applyFill="1" applyBorder="1"/>
    <xf numFmtId="164" fontId="18" fillId="25" borderId="0" xfId="40" applyNumberFormat="1" applyFont="1" applyFill="1" applyBorder="1" applyAlignment="1">
      <alignment horizontal="right" wrapText="1"/>
    </xf>
    <xf numFmtId="3" fontId="18" fillId="25" borderId="0" xfId="40" applyNumberFormat="1" applyFont="1" applyFill="1" applyBorder="1" applyAlignment="1">
      <alignment horizontal="right" wrapText="1"/>
    </xf>
    <xf numFmtId="167" fontId="54" fillId="24" borderId="0" xfId="40" applyNumberFormat="1" applyFont="1" applyFill="1" applyBorder="1" applyAlignment="1">
      <alignment horizontal="center" wrapText="1"/>
    </xf>
    <xf numFmtId="164" fontId="13" fillId="24" borderId="0" xfId="40" applyNumberFormat="1" applyFont="1" applyFill="1" applyBorder="1" applyAlignment="1">
      <alignment horizontal="right" wrapText="1" indent="2"/>
    </xf>
    <xf numFmtId="0" fontId="18" fillId="24" borderId="0" xfId="40" applyFont="1" applyFill="1" applyBorder="1" applyAlignment="1">
      <alignment vertical="top" wrapText="1"/>
    </xf>
    <xf numFmtId="0" fontId="18" fillId="0" borderId="0" xfId="40" applyFont="1" applyFill="1" applyBorder="1" applyAlignment="1">
      <alignment vertical="top" wrapText="1"/>
    </xf>
    <xf numFmtId="0" fontId="47" fillId="25" borderId="0" xfId="62" applyFont="1" applyFill="1"/>
    <xf numFmtId="0" fontId="47" fillId="25" borderId="0" xfId="62" applyFont="1" applyFill="1" applyBorder="1"/>
    <xf numFmtId="0" fontId="47" fillId="0" borderId="0" xfId="62" applyFont="1"/>
    <xf numFmtId="0" fontId="4" fillId="25" borderId="0" xfId="62" applyFill="1" applyBorder="1" applyAlignment="1"/>
    <xf numFmtId="164" fontId="18" fillId="26" borderId="0" xfId="40" applyNumberFormat="1" applyFont="1" applyFill="1" applyBorder="1" applyAlignment="1">
      <alignment horizontal="right" wrapText="1"/>
    </xf>
    <xf numFmtId="0" fontId="58" fillId="25" borderId="0" xfId="62" applyFont="1" applyFill="1"/>
    <xf numFmtId="0" fontId="58" fillId="25" borderId="0" xfId="62" applyFont="1" applyFill="1" applyBorder="1" applyAlignment="1">
      <alignment vertical="center"/>
    </xf>
    <xf numFmtId="3" fontId="13" fillId="25" borderId="0" xfId="62" applyNumberFormat="1" applyFont="1" applyFill="1" applyBorder="1" applyAlignment="1">
      <alignment horizontal="right" indent="2"/>
    </xf>
    <xf numFmtId="3" fontId="14" fillId="25" borderId="0" xfId="62" applyNumberFormat="1" applyFont="1" applyFill="1" applyBorder="1" applyAlignment="1">
      <alignment horizontal="right" indent="2"/>
    </xf>
    <xf numFmtId="0" fontId="58" fillId="0" borderId="0" xfId="62" applyFont="1" applyAlignment="1"/>
    <xf numFmtId="0" fontId="58" fillId="25" borderId="0" xfId="62" applyFont="1" applyFill="1" applyAlignment="1"/>
    <xf numFmtId="0" fontId="58" fillId="25" borderId="0" xfId="62" applyFont="1" applyFill="1" applyBorder="1" applyAlignment="1"/>
    <xf numFmtId="3" fontId="20" fillId="25" borderId="0" xfId="62" applyNumberFormat="1" applyFont="1" applyFill="1" applyBorder="1" applyAlignment="1">
      <alignment horizontal="right"/>
    </xf>
    <xf numFmtId="0" fontId="58" fillId="0" borderId="0" xfId="62" applyFont="1"/>
    <xf numFmtId="0" fontId="58" fillId="25" borderId="0" xfId="62" applyFont="1" applyFill="1" applyBorder="1"/>
    <xf numFmtId="0" fontId="14" fillId="25" borderId="0" xfId="0" applyNumberFormat="1" applyFont="1" applyFill="1" applyBorder="1" applyAlignment="1"/>
    <xf numFmtId="0" fontId="14" fillId="25" borderId="0" xfId="62" applyFont="1" applyFill="1" applyBorder="1" applyAlignment="1">
      <alignment horizontal="right"/>
    </xf>
    <xf numFmtId="0" fontId="11" fillId="25" borderId="0" xfId="63" applyFont="1" applyFill="1" applyBorder="1" applyAlignment="1">
      <alignment horizontal="left"/>
    </xf>
    <xf numFmtId="0" fontId="13" fillId="24" borderId="0" xfId="40" applyFont="1" applyFill="1" applyBorder="1"/>
    <xf numFmtId="0" fontId="4" fillId="25" borderId="0" xfId="63" applyFill="1" applyAlignment="1"/>
    <xf numFmtId="0" fontId="4" fillId="0" borderId="0" xfId="63" applyAlignment="1"/>
    <xf numFmtId="0" fontId="4" fillId="25" borderId="0" xfId="63" applyFill="1" applyBorder="1" applyAlignment="1"/>
    <xf numFmtId="0" fontId="4" fillId="25" borderId="0" xfId="63" applyFill="1" applyBorder="1"/>
    <xf numFmtId="3" fontId="18" fillId="26" borderId="0" xfId="40" applyNumberFormat="1" applyFont="1" applyFill="1" applyBorder="1" applyAlignment="1">
      <alignment horizontal="right" wrapText="1"/>
    </xf>
    <xf numFmtId="167" fontId="18" fillId="26" borderId="0" xfId="40" applyNumberFormat="1" applyFont="1" applyFill="1" applyBorder="1" applyAlignment="1">
      <alignment horizontal="right" wrapText="1"/>
    </xf>
    <xf numFmtId="167" fontId="14" fillId="24" borderId="0" xfId="40" applyNumberFormat="1" applyFont="1" applyFill="1" applyBorder="1" applyAlignment="1">
      <alignment horizontal="right" wrapText="1" indent="1"/>
    </xf>
    <xf numFmtId="0" fontId="14" fillId="25" borderId="0" xfId="0" applyFont="1" applyFill="1" applyBorder="1" applyAlignment="1"/>
    <xf numFmtId="0" fontId="11" fillId="25" borderId="0" xfId="62" applyFont="1" applyFill="1" applyBorder="1" applyAlignment="1">
      <alignment horizontal="right"/>
    </xf>
    <xf numFmtId="164" fontId="53" fillId="27" borderId="0" xfId="40" applyNumberFormat="1" applyFont="1" applyFill="1" applyBorder="1" applyAlignment="1">
      <alignment horizontal="center" wrapText="1"/>
    </xf>
    <xf numFmtId="165" fontId="48" fillId="26" borderId="0" xfId="40" applyNumberFormat="1" applyFont="1" applyFill="1" applyBorder="1" applyAlignment="1">
      <alignment horizontal="center" wrapText="1"/>
    </xf>
    <xf numFmtId="165" fontId="14" fillId="26" borderId="0" xfId="40" applyNumberFormat="1" applyFont="1" applyFill="1" applyBorder="1" applyAlignment="1">
      <alignment horizontal="center" wrapText="1"/>
    </xf>
    <xf numFmtId="165" fontId="14" fillId="27" borderId="0" xfId="40" applyNumberFormat="1" applyFont="1" applyFill="1" applyBorder="1" applyAlignment="1">
      <alignment horizontal="center" wrapText="1"/>
    </xf>
    <xf numFmtId="1" fontId="14" fillId="25" borderId="0" xfId="62" applyNumberFormat="1" applyFont="1" applyFill="1" applyBorder="1" applyAlignment="1">
      <alignment horizontal="center"/>
    </xf>
    <xf numFmtId="0" fontId="18" fillId="24" borderId="0" xfId="40" applyFont="1" applyFill="1" applyBorder="1" applyAlignment="1">
      <alignment vertical="center"/>
    </xf>
    <xf numFmtId="0" fontId="31" fillId="25" borderId="0" xfId="62" applyFont="1" applyFill="1" applyBorder="1" applyAlignment="1">
      <alignment vertical="center"/>
    </xf>
    <xf numFmtId="0" fontId="55" fillId="25" borderId="0" xfId="62" applyFont="1" applyFill="1" applyBorder="1"/>
    <xf numFmtId="0" fontId="13" fillId="24" borderId="0" xfId="40" applyFont="1" applyFill="1" applyBorder="1" applyAlignment="1"/>
    <xf numFmtId="3" fontId="54" fillId="25" borderId="0" xfId="62" applyNumberFormat="1" applyFont="1" applyFill="1" applyBorder="1" applyAlignment="1">
      <alignment horizontal="right"/>
    </xf>
    <xf numFmtId="0" fontId="51" fillId="25" borderId="0" xfId="62" applyFont="1" applyFill="1" applyBorder="1"/>
    <xf numFmtId="0" fontId="55" fillId="25" borderId="0" xfId="62" applyFont="1" applyFill="1" applyBorder="1" applyAlignment="1">
      <alignment vertical="center"/>
    </xf>
    <xf numFmtId="0" fontId="13" fillId="24" borderId="0" xfId="40" applyFont="1" applyFill="1" applyBorder="1" applyAlignment="1">
      <alignment horizontal="center" vertical="center"/>
    </xf>
    <xf numFmtId="2" fontId="14" fillId="24" borderId="0" xfId="40" applyNumberFormat="1" applyFont="1" applyFill="1" applyBorder="1" applyAlignment="1">
      <alignment horizontal="center" wrapText="1"/>
    </xf>
    <xf numFmtId="165" fontId="20" fillId="24" borderId="0" xfId="58" applyNumberFormat="1" applyFont="1" applyFill="1" applyBorder="1" applyAlignment="1">
      <alignment horizontal="center" wrapText="1"/>
    </xf>
    <xf numFmtId="49" fontId="18" fillId="24" borderId="0" xfId="40" applyNumberFormat="1" applyFont="1" applyFill="1" applyBorder="1" applyAlignment="1">
      <alignment horizontal="center" vertical="center" wrapText="1"/>
    </xf>
    <xf numFmtId="3" fontId="18" fillId="24" borderId="0" xfId="40" applyNumberFormat="1" applyFont="1" applyFill="1" applyBorder="1" applyAlignment="1">
      <alignment horizontal="center" wrapText="1"/>
    </xf>
    <xf numFmtId="49" fontId="4" fillId="25" borderId="0" xfId="62" applyNumberFormat="1" applyFill="1" applyBorder="1" applyAlignment="1">
      <alignment vertical="center"/>
    </xf>
    <xf numFmtId="49" fontId="14" fillId="25" borderId="0" xfId="62" applyNumberFormat="1" applyFont="1" applyFill="1" applyBorder="1" applyAlignment="1">
      <alignment vertical="center"/>
    </xf>
    <xf numFmtId="165" fontId="20" fillId="24" borderId="0" xfId="40" applyNumberFormat="1" applyFont="1" applyFill="1" applyBorder="1" applyAlignment="1">
      <alignment horizontal="center" vertical="center" wrapText="1"/>
    </xf>
    <xf numFmtId="165" fontId="14" fillId="27" borderId="0" xfId="40" applyNumberFormat="1" applyFont="1" applyFill="1" applyBorder="1" applyAlignment="1">
      <alignment horizontal="left" wrapText="1"/>
    </xf>
    <xf numFmtId="0" fontId="13" fillId="24" borderId="0" xfId="40" applyFont="1" applyFill="1" applyBorder="1" applyAlignment="1">
      <alignment horizontal="left"/>
    </xf>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0" fontId="4" fillId="28" borderId="0" xfId="63" applyFont="1" applyFill="1" applyBorder="1" applyAlignment="1">
      <alignment horizontal="center"/>
    </xf>
    <xf numFmtId="0" fontId="4" fillId="25" borderId="0" xfId="63" applyFont="1" applyFill="1" applyBorder="1"/>
    <xf numFmtId="0" fontId="19" fillId="25" borderId="0" xfId="0" applyFont="1" applyFill="1" applyBorder="1" applyAlignment="1"/>
    <xf numFmtId="164" fontId="24" fillId="24" borderId="0" xfId="40" applyNumberFormat="1" applyFont="1" applyFill="1" applyBorder="1" applyAlignment="1">
      <alignment wrapText="1"/>
    </xf>
    <xf numFmtId="164" fontId="19" fillId="24" borderId="0" xfId="40" applyNumberFormat="1" applyFont="1" applyFill="1" applyBorder="1" applyAlignment="1">
      <alignment wrapText="1"/>
    </xf>
    <xf numFmtId="0" fontId="13" fillId="25" borderId="0" xfId="0"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0" fontId="11"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6" fillId="30" borderId="20" xfId="0" applyFont="1" applyFill="1" applyBorder="1" applyAlignment="1">
      <alignment horizontal="center" vertical="center"/>
    </xf>
    <xf numFmtId="0" fontId="13" fillId="25" borderId="18" xfId="0" applyFont="1" applyFill="1" applyBorder="1" applyAlignment="1">
      <alignment horizontal="right"/>
    </xf>
    <xf numFmtId="0" fontId="72" fillId="24" borderId="0" xfId="40" applyFont="1" applyFill="1" applyBorder="1"/>
    <xf numFmtId="0" fontId="11" fillId="25" borderId="23" xfId="0" applyFont="1" applyFill="1" applyBorder="1" applyAlignment="1">
      <alignment horizontal="left"/>
    </xf>
    <xf numFmtId="0" fontId="11"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8" fillId="25" borderId="20" xfId="0" applyFont="1" applyFill="1" applyBorder="1"/>
    <xf numFmtId="0" fontId="73" fillId="25" borderId="0" xfId="62" applyFont="1" applyFill="1" applyBorder="1"/>
    <xf numFmtId="0" fontId="43" fillId="25" borderId="0" xfId="62" applyFont="1" applyFill="1" applyBorder="1" applyAlignment="1">
      <alignment horizontal="left"/>
    </xf>
    <xf numFmtId="0" fontId="4" fillId="25" borderId="18" xfId="62" applyFill="1" applyBorder="1"/>
    <xf numFmtId="0" fontId="4" fillId="25" borderId="22" xfId="62" applyFill="1" applyBorder="1"/>
    <xf numFmtId="0" fontId="4" fillId="25" borderId="21" xfId="62" applyFill="1" applyBorder="1"/>
    <xf numFmtId="0" fontId="4" fillId="25" borderId="19" xfId="62" applyFill="1" applyBorder="1"/>
    <xf numFmtId="0" fontId="15" fillId="0" borderId="0" xfId="62" applyFont="1" applyBorder="1"/>
    <xf numFmtId="0" fontId="58" fillId="0" borderId="0" xfId="62" applyFont="1" applyBorder="1" applyAlignment="1"/>
    <xf numFmtId="0" fontId="4" fillId="25" borderId="19" xfId="62" applyFill="1" applyBorder="1" applyAlignment="1"/>
    <xf numFmtId="0" fontId="26" fillId="25" borderId="0" xfId="62" applyFont="1" applyFill="1" applyBorder="1"/>
    <xf numFmtId="0" fontId="13" fillId="25" borderId="18" xfId="63" applyFont="1" applyFill="1" applyBorder="1" applyAlignment="1">
      <alignment horizontal="left"/>
    </xf>
    <xf numFmtId="0" fontId="8" fillId="25" borderId="21" xfId="63" applyFont="1" applyFill="1" applyBorder="1"/>
    <xf numFmtId="0" fontId="8" fillId="25" borderId="19" xfId="63" applyFont="1" applyFill="1" applyBorder="1"/>
    <xf numFmtId="0" fontId="4" fillId="25" borderId="18" xfId="62" applyFill="1" applyBorder="1" applyAlignment="1">
      <alignment horizontal="left"/>
    </xf>
    <xf numFmtId="0" fontId="11" fillId="25" borderId="23" xfId="62" applyFont="1" applyFill="1" applyBorder="1" applyAlignment="1">
      <alignment horizontal="left"/>
    </xf>
    <xf numFmtId="0" fontId="4" fillId="25" borderId="20" xfId="62" applyFill="1" applyBorder="1"/>
    <xf numFmtId="0" fontId="4" fillId="25" borderId="20" xfId="62" applyFill="1" applyBorder="1" applyAlignment="1">
      <alignment vertical="center"/>
    </xf>
    <xf numFmtId="49" fontId="4" fillId="25" borderId="20" xfId="62" applyNumberFormat="1" applyFill="1" applyBorder="1" applyAlignment="1">
      <alignment vertical="center"/>
    </xf>
    <xf numFmtId="0" fontId="15" fillId="25" borderId="20" xfId="62" applyFont="1" applyFill="1" applyBorder="1"/>
    <xf numFmtId="0" fontId="16" fillId="31" borderId="20" xfId="62" applyFont="1" applyFill="1" applyBorder="1" applyAlignment="1">
      <alignment horizontal="center" vertical="center"/>
    </xf>
    <xf numFmtId="0" fontId="86" fillId="25" borderId="0" xfId="62" applyFont="1" applyFill="1" applyBorder="1" applyAlignment="1">
      <alignment horizontal="left" vertical="center"/>
    </xf>
    <xf numFmtId="0" fontId="72" fillId="24" borderId="0" xfId="40" applyFont="1" applyFill="1" applyBorder="1" applyAlignment="1">
      <alignment horizontal="left" indent="1"/>
    </xf>
    <xf numFmtId="0" fontId="74" fillId="25" borderId="0" xfId="62" applyFont="1" applyFill="1" applyBorder="1"/>
    <xf numFmtId="3" fontId="84" fillId="25" borderId="0" xfId="62" applyNumberFormat="1" applyFont="1" applyFill="1" applyBorder="1" applyAlignment="1">
      <alignment horizontal="right"/>
    </xf>
    <xf numFmtId="167" fontId="75" fillId="25" borderId="0" xfId="62" applyNumberFormat="1" applyFont="1" applyFill="1" applyBorder="1" applyAlignment="1">
      <alignment horizontal="center"/>
    </xf>
    <xf numFmtId="167" fontId="75" fillId="25" borderId="0" xfId="62" applyNumberFormat="1" applyFont="1" applyFill="1" applyBorder="1" applyAlignment="1">
      <alignment horizontal="right" indent="2"/>
    </xf>
    <xf numFmtId="167" fontId="72" fillId="24" borderId="0" xfId="40" applyNumberFormat="1" applyFont="1" applyFill="1" applyBorder="1" applyAlignment="1">
      <alignment horizontal="center" wrapText="1"/>
    </xf>
    <xf numFmtId="167" fontId="72" fillId="24" borderId="0" xfId="40" applyNumberFormat="1" applyFont="1" applyFill="1" applyBorder="1" applyAlignment="1">
      <alignment horizontal="right" wrapText="1" indent="1"/>
    </xf>
    <xf numFmtId="0" fontId="75" fillId="25" borderId="0" xfId="62" applyFont="1" applyFill="1" applyBorder="1"/>
    <xf numFmtId="165" fontId="72" fillId="24" borderId="0" xfId="58" applyNumberFormat="1" applyFont="1" applyFill="1" applyBorder="1" applyAlignment="1">
      <alignment horizontal="center" wrapText="1"/>
    </xf>
    <xf numFmtId="167" fontId="75" fillId="24" borderId="0" xfId="40" applyNumberFormat="1" applyFont="1" applyFill="1" applyBorder="1" applyAlignment="1">
      <alignment horizontal="center" wrapText="1"/>
    </xf>
    <xf numFmtId="0" fontId="43" fillId="26" borderId="31" xfId="62" applyFont="1" applyFill="1" applyBorder="1" applyAlignment="1">
      <alignment vertical="center"/>
    </xf>
    <xf numFmtId="0" fontId="4" fillId="26" borderId="32" xfId="62" applyFont="1" applyFill="1" applyBorder="1" applyAlignment="1">
      <alignment vertical="center"/>
    </xf>
    <xf numFmtId="0" fontId="4" fillId="26" borderId="33" xfId="62" applyFont="1" applyFill="1" applyBorder="1" applyAlignment="1">
      <alignment vertical="center"/>
    </xf>
    <xf numFmtId="0" fontId="73" fillId="25" borderId="0" xfId="62" applyFont="1" applyFill="1" applyBorder="1" applyAlignment="1">
      <alignment vertical="center"/>
    </xf>
    <xf numFmtId="0" fontId="43" fillId="26" borderId="32" xfId="62" applyFont="1" applyFill="1" applyBorder="1" applyAlignment="1">
      <alignment vertical="center"/>
    </xf>
    <xf numFmtId="0" fontId="43" fillId="26" borderId="33" xfId="62" applyFont="1" applyFill="1" applyBorder="1" applyAlignment="1">
      <alignment vertical="center"/>
    </xf>
    <xf numFmtId="0" fontId="16" fillId="31" borderId="19" xfId="62" applyFont="1" applyFill="1" applyBorder="1" applyAlignment="1">
      <alignment horizontal="center" vertical="center"/>
    </xf>
    <xf numFmtId="0" fontId="0" fillId="0" borderId="18" xfId="0" applyBorder="1"/>
    <xf numFmtId="0" fontId="4" fillId="32" borderId="0" xfId="62" applyFill="1"/>
    <xf numFmtId="0" fontId="11" fillId="32" borderId="0" xfId="62" applyFont="1" applyFill="1" applyBorder="1" applyAlignment="1"/>
    <xf numFmtId="0" fontId="12" fillId="32" borderId="0" xfId="62" applyFont="1" applyFill="1" applyBorder="1" applyAlignment="1">
      <alignment horizontal="justify" vertical="top" wrapText="1"/>
    </xf>
    <xf numFmtId="0" fontId="4" fillId="32" borderId="0" xfId="62" applyFill="1" applyBorder="1"/>
    <xf numFmtId="0" fontId="91" fillId="32" borderId="0" xfId="62" applyFont="1" applyFill="1" applyBorder="1" applyAlignment="1">
      <alignment horizontal="right"/>
    </xf>
    <xf numFmtId="0" fontId="12" fillId="33" borderId="0" xfId="62" applyFont="1" applyFill="1" applyBorder="1" applyAlignment="1">
      <alignment horizontal="justify" vertical="top" wrapText="1"/>
    </xf>
    <xf numFmtId="0" fontId="4" fillId="33" borderId="0" xfId="62" applyFill="1" applyBorder="1"/>
    <xf numFmtId="0" fontId="18" fillId="33" borderId="0" xfId="62" applyFont="1" applyFill="1" applyBorder="1" applyAlignment="1">
      <alignment horizontal="right"/>
    </xf>
    <xf numFmtId="0" fontId="4" fillId="0" borderId="0" xfId="62" applyAlignment="1">
      <alignment horizontal="right"/>
    </xf>
    <xf numFmtId="0" fontId="4" fillId="33" borderId="0" xfId="62" applyFill="1"/>
    <xf numFmtId="0" fontId="22" fillId="33" borderId="0" xfId="62" applyFont="1" applyFill="1" applyBorder="1" applyAlignment="1">
      <alignment horizontal="center" vertical="center"/>
    </xf>
    <xf numFmtId="0" fontId="5" fillId="33" borderId="0" xfId="62" applyFont="1" applyFill="1" applyBorder="1"/>
    <xf numFmtId="164" fontId="20" fillId="33" borderId="0" xfId="62" applyNumberFormat="1" applyFont="1" applyFill="1" applyBorder="1" applyAlignment="1">
      <alignment horizontal="center"/>
    </xf>
    <xf numFmtId="164" fontId="14" fillId="33" borderId="0" xfId="40" applyNumberFormat="1" applyFont="1" applyFill="1" applyBorder="1" applyAlignment="1">
      <alignment horizontal="center" wrapText="1"/>
    </xf>
    <xf numFmtId="164" fontId="14" fillId="34" borderId="0" xfId="40" applyNumberFormat="1" applyFont="1" applyFill="1" applyBorder="1" applyAlignment="1">
      <alignment horizontal="center" wrapText="1"/>
    </xf>
    <xf numFmtId="0" fontId="14" fillId="33" borderId="0" xfId="62" applyFont="1" applyFill="1" applyBorder="1"/>
    <xf numFmtId="0" fontId="13" fillId="33" borderId="0" xfId="62" applyFont="1" applyFill="1" applyBorder="1" applyAlignment="1">
      <alignment horizontal="center"/>
    </xf>
    <xf numFmtId="0" fontId="4" fillId="33" borderId="0" xfId="62" applyFill="1" applyAlignment="1">
      <alignment horizontal="center" vertical="center"/>
    </xf>
    <xf numFmtId="0" fontId="12" fillId="35" borderId="0" xfId="62" applyFont="1" applyFill="1" applyBorder="1" applyAlignment="1">
      <alignment horizontal="justify" vertical="top" wrapText="1"/>
    </xf>
    <xf numFmtId="0" fontId="12" fillId="36" borderId="0" xfId="62" applyFont="1" applyFill="1" applyBorder="1" applyAlignment="1">
      <alignment horizontal="justify" vertical="top" wrapText="1"/>
    </xf>
    <xf numFmtId="0" fontId="14" fillId="36" borderId="0" xfId="62" applyFont="1" applyFill="1" applyBorder="1"/>
    <xf numFmtId="0" fontId="12" fillId="36" borderId="0" xfId="62" applyFont="1" applyFill="1" applyBorder="1"/>
    <xf numFmtId="0" fontId="4" fillId="36" borderId="0" xfId="62" applyFill="1"/>
    <xf numFmtId="0" fontId="4" fillId="36" borderId="0" xfId="62" applyFill="1" applyBorder="1"/>
    <xf numFmtId="0" fontId="4" fillId="36" borderId="0" xfId="62" applyFill="1" applyAlignment="1">
      <alignment vertical="center"/>
    </xf>
    <xf numFmtId="164" fontId="14" fillId="36" borderId="0" xfId="40" applyNumberFormat="1" applyFont="1" applyFill="1" applyBorder="1" applyAlignment="1">
      <alignment horizontal="center" wrapText="1"/>
    </xf>
    <xf numFmtId="164" fontId="13" fillId="36" borderId="0" xfId="40" applyNumberFormat="1" applyFont="1" applyFill="1" applyBorder="1" applyAlignment="1">
      <alignment horizontal="left" wrapText="1"/>
    </xf>
    <xf numFmtId="0" fontId="14" fillId="36" borderId="0" xfId="62" applyFont="1" applyFill="1" applyBorder="1" applyAlignment="1">
      <alignment vertical="center"/>
    </xf>
    <xf numFmtId="164" fontId="30" fillId="36" borderId="0" xfId="40" applyNumberFormat="1" applyFont="1" applyFill="1" applyBorder="1" applyAlignment="1">
      <alignment horizontal="left" vertical="center" wrapText="1"/>
    </xf>
    <xf numFmtId="0" fontId="15" fillId="36" borderId="0" xfId="62" applyFont="1" applyFill="1" applyBorder="1"/>
    <xf numFmtId="0" fontId="14" fillId="36" borderId="0" xfId="62" applyFont="1" applyFill="1" applyBorder="1" applyAlignment="1">
      <alignment vertical="center" wrapText="1"/>
    </xf>
    <xf numFmtId="0" fontId="30" fillId="36" borderId="0" xfId="62" applyFont="1" applyFill="1" applyBorder="1" applyAlignment="1">
      <alignment vertical="center"/>
    </xf>
    <xf numFmtId="0" fontId="4" fillId="36" borderId="38" xfId="62" applyFill="1" applyBorder="1"/>
    <xf numFmtId="0" fontId="14" fillId="36" borderId="38" xfId="62" applyFont="1" applyFill="1" applyBorder="1"/>
    <xf numFmtId="0" fontId="14" fillId="36" borderId="0" xfId="62" applyFont="1" applyFill="1" applyBorder="1" applyAlignment="1">
      <alignment horizontal="justify" vertical="top"/>
    </xf>
    <xf numFmtId="0" fontId="5" fillId="36" borderId="0" xfId="62" applyFont="1" applyFill="1" applyBorder="1"/>
    <xf numFmtId="164" fontId="20" fillId="36" borderId="0" xfId="62" applyNumberFormat="1" applyFont="1" applyFill="1" applyBorder="1" applyAlignment="1">
      <alignment horizontal="center"/>
    </xf>
    <xf numFmtId="0" fontId="12" fillId="36" borderId="38" xfId="62" applyFont="1" applyFill="1" applyBorder="1" applyAlignment="1">
      <alignment horizontal="justify" vertical="top" wrapText="1"/>
    </xf>
    <xf numFmtId="0" fontId="12" fillId="36" borderId="0" xfId="62" applyFont="1" applyFill="1" applyBorder="1" applyAlignment="1">
      <alignment horizontal="justify" vertical="center" wrapText="1"/>
    </xf>
    <xf numFmtId="0" fontId="26" fillId="36" borderId="38" xfId="62" applyFont="1" applyFill="1" applyBorder="1"/>
    <xf numFmtId="0" fontId="92" fillId="38" borderId="0" xfId="62" applyFont="1" applyFill="1" applyBorder="1" applyAlignment="1">
      <alignment horizontal="center" vertical="center"/>
    </xf>
    <xf numFmtId="0" fontId="4" fillId="36" borderId="39" xfId="62" applyFill="1" applyBorder="1"/>
    <xf numFmtId="0" fontId="4" fillId="31" borderId="30" xfId="62" applyFill="1" applyBorder="1"/>
    <xf numFmtId="0" fontId="4" fillId="30" borderId="14" xfId="62" applyFill="1" applyBorder="1"/>
    <xf numFmtId="0" fontId="4" fillId="36" borderId="40" xfId="62" applyFill="1" applyBorder="1"/>
    <xf numFmtId="0" fontId="4" fillId="36" borderId="14" xfId="62" applyFill="1" applyBorder="1"/>
    <xf numFmtId="0" fontId="0" fillId="0" borderId="41" xfId="0" applyFill="1" applyBorder="1"/>
    <xf numFmtId="164" fontId="19" fillId="24" borderId="43" xfId="40" applyNumberFormat="1" applyFont="1" applyFill="1" applyBorder="1" applyAlignment="1">
      <alignment horizontal="left" wrapText="1"/>
    </xf>
    <xf numFmtId="164" fontId="19" fillId="24" borderId="18" xfId="40" applyNumberFormat="1" applyFont="1" applyFill="1" applyBorder="1" applyAlignment="1">
      <alignment horizontal="left" wrapText="1"/>
    </xf>
    <xf numFmtId="164" fontId="14" fillId="24" borderId="18" xfId="40" applyNumberFormat="1" applyFont="1" applyFill="1" applyBorder="1" applyAlignment="1">
      <alignment horizontal="center" wrapText="1"/>
    </xf>
    <xf numFmtId="0" fontId="14" fillId="25" borderId="22" xfId="0" applyFont="1" applyFill="1" applyBorder="1"/>
    <xf numFmtId="0" fontId="14" fillId="25" borderId="21" xfId="0" applyFont="1" applyFill="1" applyBorder="1"/>
    <xf numFmtId="0" fontId="14" fillId="25" borderId="19" xfId="0" applyFont="1" applyFill="1" applyBorder="1"/>
    <xf numFmtId="164" fontId="14" fillId="24" borderId="19" xfId="40" applyNumberFormat="1" applyFont="1" applyFill="1" applyBorder="1" applyAlignment="1">
      <alignment horizontal="center" wrapText="1"/>
    </xf>
    <xf numFmtId="164" fontId="14" fillId="24" borderId="41" xfId="40" applyNumberFormat="1" applyFont="1" applyFill="1" applyBorder="1" applyAlignment="1">
      <alignment horizontal="center" readingOrder="1"/>
    </xf>
    <xf numFmtId="0" fontId="14" fillId="25" borderId="18" xfId="0" applyFont="1" applyFill="1" applyBorder="1" applyAlignment="1">
      <alignment readingOrder="1"/>
    </xf>
    <xf numFmtId="164" fontId="14" fillId="24" borderId="18" xfId="40" applyNumberFormat="1" applyFont="1" applyFill="1" applyBorder="1" applyAlignment="1">
      <alignment horizontal="center" readingOrder="1"/>
    </xf>
    <xf numFmtId="0" fontId="13" fillId="24" borderId="42" xfId="40" applyFont="1" applyFill="1" applyBorder="1" applyAlignment="1">
      <alignment horizontal="right" readingOrder="1"/>
    </xf>
    <xf numFmtId="0" fontId="14" fillId="25" borderId="23" xfId="0" applyFont="1" applyFill="1" applyBorder="1" applyAlignment="1">
      <alignment readingOrder="1"/>
    </xf>
    <xf numFmtId="0" fontId="19" fillId="25" borderId="20" xfId="0" applyFont="1" applyFill="1" applyBorder="1" applyAlignment="1">
      <alignment horizontal="left" indent="1" readingOrder="1"/>
    </xf>
    <xf numFmtId="164" fontId="14" fillId="24" borderId="23" xfId="40" applyNumberFormat="1" applyFont="1" applyFill="1" applyBorder="1" applyAlignment="1">
      <alignment horizontal="center" readingOrder="1"/>
    </xf>
    <xf numFmtId="164" fontId="14" fillId="24" borderId="22" xfId="40" applyNumberFormat="1" applyFont="1" applyFill="1" applyBorder="1" applyAlignment="1">
      <alignment horizontal="center" readingOrder="1"/>
    </xf>
    <xf numFmtId="164" fontId="14" fillId="24" borderId="20" xfId="40" applyNumberFormat="1" applyFont="1" applyFill="1" applyBorder="1" applyAlignment="1">
      <alignment horizontal="center" readingOrder="1"/>
    </xf>
    <xf numFmtId="0" fontId="0" fillId="0" borderId="0" xfId="0" applyBorder="1" applyAlignment="1">
      <alignment readingOrder="2"/>
    </xf>
    <xf numFmtId="0" fontId="11"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5" fillId="25" borderId="19" xfId="0" applyFont="1" applyFill="1" applyBorder="1" applyAlignment="1">
      <alignment readingOrder="1"/>
    </xf>
    <xf numFmtId="0" fontId="11" fillId="25" borderId="0" xfId="0" applyFont="1" applyFill="1" applyBorder="1" applyAlignment="1">
      <alignment horizontal="left" readingOrder="1"/>
    </xf>
    <xf numFmtId="0" fontId="0" fillId="36" borderId="0" xfId="0" applyFill="1"/>
    <xf numFmtId="0" fontId="0" fillId="36" borderId="0" xfId="0" applyFill="1" applyBorder="1"/>
    <xf numFmtId="0" fontId="14" fillId="36" borderId="0" xfId="0" applyFont="1" applyFill="1" applyBorder="1"/>
    <xf numFmtId="0" fontId="13" fillId="37" borderId="0" xfId="40" applyFont="1" applyFill="1" applyBorder="1"/>
    <xf numFmtId="0" fontId="32" fillId="25" borderId="20" xfId="0" applyFont="1" applyFill="1" applyBorder="1" applyAlignment="1">
      <alignment vertical="center"/>
    </xf>
    <xf numFmtId="3" fontId="14" fillId="25" borderId="0" xfId="59" applyNumberFormat="1" applyFont="1" applyFill="1" applyBorder="1" applyAlignment="1">
      <alignment horizontal="right"/>
    </xf>
    <xf numFmtId="167" fontId="14" fillId="25" borderId="0" xfId="59" applyNumberFormat="1" applyFont="1" applyFill="1" applyBorder="1" applyAlignment="1">
      <alignment horizontal="right"/>
    </xf>
    <xf numFmtId="0" fontId="32" fillId="25" borderId="20" xfId="0" applyFont="1" applyFill="1" applyBorder="1"/>
    <xf numFmtId="3" fontId="14"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7" fillId="25" borderId="19" xfId="51" applyNumberFormat="1" applyFont="1" applyFill="1" applyBorder="1"/>
    <xf numFmtId="0" fontId="12" fillId="26" borderId="19" xfId="51" applyFont="1" applyFill="1" applyBorder="1"/>
    <xf numFmtId="0" fontId="7" fillId="26" borderId="19" xfId="51" applyFont="1" applyFill="1" applyBorder="1"/>
    <xf numFmtId="0" fontId="30" fillId="26" borderId="19" xfId="51" applyFont="1" applyFill="1" applyBorder="1"/>
    <xf numFmtId="0" fontId="45" fillId="26" borderId="19" xfId="51" applyFont="1" applyFill="1" applyBorder="1" applyAlignment="1">
      <alignment horizontal="center"/>
    </xf>
    <xf numFmtId="0" fontId="4" fillId="26" borderId="0" xfId="51" applyFont="1" applyFill="1" applyBorder="1"/>
    <xf numFmtId="0" fontId="43" fillId="26" borderId="0" xfId="51" applyFont="1" applyFill="1" applyBorder="1"/>
    <xf numFmtId="0" fontId="8" fillId="26" borderId="19" xfId="51" applyFont="1" applyFill="1" applyBorder="1"/>
    <xf numFmtId="0" fontId="66" fillId="26" borderId="0" xfId="51" applyFont="1" applyFill="1" applyBorder="1"/>
    <xf numFmtId="0" fontId="67" fillId="26" borderId="19" xfId="51" applyFont="1" applyFill="1" applyBorder="1"/>
    <xf numFmtId="0" fontId="61" fillId="26" borderId="19" xfId="51" applyFont="1" applyFill="1" applyBorder="1"/>
    <xf numFmtId="0" fontId="11" fillId="25" borderId="19" xfId="51" applyFont="1" applyFill="1" applyBorder="1"/>
    <xf numFmtId="0" fontId="7" fillId="25" borderId="19" xfId="51" applyFont="1" applyFill="1" applyBorder="1"/>
    <xf numFmtId="0" fontId="61" fillId="25" borderId="19" xfId="51" applyFont="1" applyFill="1" applyBorder="1"/>
    <xf numFmtId="0" fontId="72" fillId="24" borderId="0" xfId="40" applyFont="1" applyFill="1" applyBorder="1" applyAlignment="1">
      <alignment vertical="center"/>
    </xf>
    <xf numFmtId="165" fontId="72" fillId="27" borderId="0" xfId="40" applyNumberFormat="1" applyFont="1" applyFill="1" applyBorder="1" applyAlignment="1">
      <alignment horizontal="right"/>
    </xf>
    <xf numFmtId="0" fontId="32" fillId="25" borderId="19" xfId="0" applyFont="1" applyFill="1" applyBorder="1" applyAlignment="1">
      <alignment vertical="center"/>
    </xf>
    <xf numFmtId="0" fontId="32" fillId="25" borderId="19" xfId="0" applyFont="1" applyFill="1" applyBorder="1"/>
    <xf numFmtId="0" fontId="29" fillId="25" borderId="19" xfId="0" applyFont="1" applyFill="1" applyBorder="1"/>
    <xf numFmtId="0" fontId="29" fillId="25" borderId="20" xfId="0" applyFont="1" applyFill="1" applyBorder="1"/>
    <xf numFmtId="0" fontId="31" fillId="27" borderId="0" xfId="40" applyFont="1" applyFill="1" applyBorder="1" applyAlignment="1">
      <alignment horizontal="left" vertical="top" wrapText="1"/>
    </xf>
    <xf numFmtId="0" fontId="11" fillId="26" borderId="41" xfId="0" applyFont="1" applyFill="1" applyBorder="1" applyAlignment="1">
      <alignment horizontal="center" vertical="center"/>
    </xf>
    <xf numFmtId="0" fontId="11" fillId="26" borderId="41" xfId="0" applyFont="1" applyFill="1" applyBorder="1" applyAlignment="1">
      <alignment horizontal="center" vertical="center" readingOrder="1"/>
    </xf>
    <xf numFmtId="0" fontId="18" fillId="26" borderId="41" xfId="0" applyFont="1" applyFill="1" applyBorder="1" applyAlignment="1">
      <alignment horizontal="center" vertical="center"/>
    </xf>
    <xf numFmtId="164" fontId="14" fillId="38" borderId="39" xfId="40" applyNumberFormat="1" applyFont="1" applyFill="1" applyBorder="1" applyAlignment="1">
      <alignment horizontal="center" wrapText="1"/>
    </xf>
    <xf numFmtId="0" fontId="14" fillId="36" borderId="0" xfId="62" applyFont="1" applyFill="1" applyBorder="1" applyAlignment="1">
      <alignment horizontal="left" vertical="center"/>
    </xf>
    <xf numFmtId="0" fontId="12" fillId="36" borderId="0" xfId="62" applyFont="1" applyFill="1" applyBorder="1" applyAlignment="1">
      <alignment horizontal="left" vertical="center"/>
    </xf>
    <xf numFmtId="0" fontId="13" fillId="25" borderId="0" xfId="0" applyFont="1" applyFill="1" applyBorder="1" applyAlignment="1">
      <alignment horizontal="center"/>
    </xf>
    <xf numFmtId="0" fontId="13" fillId="39" borderId="0" xfId="40" applyFont="1" applyFill="1" applyBorder="1"/>
    <xf numFmtId="0" fontId="13" fillId="41" borderId="0" xfId="40" applyFont="1" applyFill="1" applyBorder="1"/>
    <xf numFmtId="0" fontId="13" fillId="31" borderId="0" xfId="0" applyFont="1" applyFill="1" applyBorder="1"/>
    <xf numFmtId="0" fontId="0" fillId="35" borderId="0" xfId="0" applyFill="1" applyBorder="1"/>
    <xf numFmtId="0" fontId="13" fillId="40" borderId="0" xfId="40" applyFont="1" applyFill="1" applyBorder="1"/>
    <xf numFmtId="0" fontId="14" fillId="35" borderId="0" xfId="0" applyFont="1" applyFill="1" applyBorder="1"/>
    <xf numFmtId="0" fontId="30" fillId="35" borderId="0" xfId="0" applyFont="1" applyFill="1" applyBorder="1"/>
    <xf numFmtId="0" fontId="13" fillId="35" borderId="0" xfId="0" applyFont="1" applyFill="1" applyBorder="1"/>
    <xf numFmtId="0" fontId="0" fillId="35" borderId="18" xfId="0" applyFill="1" applyBorder="1"/>
    <xf numFmtId="0" fontId="13" fillId="35" borderId="18" xfId="0" applyFont="1" applyFill="1" applyBorder="1"/>
    <xf numFmtId="0" fontId="14" fillId="35" borderId="18" xfId="0" applyFont="1" applyFill="1" applyBorder="1"/>
    <xf numFmtId="0" fontId="96" fillId="40" borderId="0" xfId="40" applyFont="1" applyFill="1" applyBorder="1"/>
    <xf numFmtId="0" fontId="4" fillId="29" borderId="47" xfId="62" applyFill="1" applyBorder="1"/>
    <xf numFmtId="3" fontId="72" fillId="25" borderId="0" xfId="59" applyNumberFormat="1" applyFont="1" applyFill="1" applyBorder="1" applyAlignment="1">
      <alignment horizontal="right"/>
    </xf>
    <xf numFmtId="0" fontId="0" fillId="26" borderId="0" xfId="51" applyFont="1" applyFill="1" applyBorder="1" applyAlignment="1">
      <alignment vertical="center"/>
    </xf>
    <xf numFmtId="0" fontId="15" fillId="26" borderId="0" xfId="51" applyFont="1" applyFill="1" applyBorder="1"/>
    <xf numFmtId="0" fontId="26" fillId="26" borderId="0" xfId="51" applyFont="1" applyFill="1" applyBorder="1"/>
    <xf numFmtId="0" fontId="45" fillId="26" borderId="0" xfId="51" applyFont="1" applyFill="1" applyBorder="1" applyAlignment="1">
      <alignment horizontal="center"/>
    </xf>
    <xf numFmtId="0" fontId="98" fillId="27" borderId="0" xfId="61" applyFont="1" applyFill="1" applyBorder="1" applyAlignment="1">
      <alignment horizontal="left" indent="1"/>
    </xf>
    <xf numFmtId="0" fontId="58" fillId="26" borderId="0" xfId="51" applyFont="1" applyFill="1" applyBorder="1"/>
    <xf numFmtId="0" fontId="99" fillId="26" borderId="0" xfId="51" applyFont="1" applyFill="1" applyBorder="1"/>
    <xf numFmtId="0" fontId="11" fillId="26" borderId="0" xfId="51" applyFont="1" applyFill="1" applyBorder="1"/>
    <xf numFmtId="0" fontId="96" fillId="27" borderId="0" xfId="61" applyFont="1" applyFill="1" applyBorder="1" applyAlignment="1">
      <alignment horizontal="left" indent="1"/>
    </xf>
    <xf numFmtId="0" fontId="77" fillId="26" borderId="15" xfId="62" applyFont="1" applyFill="1" applyBorder="1" applyAlignment="1">
      <alignment vertical="center"/>
    </xf>
    <xf numFmtId="3" fontId="72" fillId="24" borderId="0" xfId="40" applyNumberFormat="1" applyFont="1" applyFill="1" applyBorder="1" applyAlignment="1">
      <alignment horizontal="right" wrapText="1"/>
    </xf>
    <xf numFmtId="3" fontId="72" fillId="24" borderId="0" xfId="40" applyNumberFormat="1" applyFont="1" applyFill="1" applyBorder="1" applyAlignment="1">
      <alignment horizontal="right" vertical="center" wrapText="1"/>
    </xf>
    <xf numFmtId="0" fontId="43" fillId="26" borderId="33" xfId="63" applyFont="1" applyFill="1" applyBorder="1" applyAlignment="1">
      <alignment horizontal="left" vertical="center"/>
    </xf>
    <xf numFmtId="0" fontId="77" fillId="26" borderId="15" xfId="0" applyFont="1" applyFill="1" applyBorder="1" applyAlignment="1">
      <alignment vertical="center"/>
    </xf>
    <xf numFmtId="0" fontId="15" fillId="26" borderId="16" xfId="62" applyFont="1" applyFill="1" applyBorder="1" applyAlignment="1">
      <alignment vertical="center"/>
    </xf>
    <xf numFmtId="0" fontId="6" fillId="26" borderId="16" xfId="62" applyFont="1" applyFill="1" applyBorder="1" applyAlignment="1">
      <alignment vertical="center"/>
    </xf>
    <xf numFmtId="0" fontId="6" fillId="26" borderId="17" xfId="62" applyFont="1" applyFill="1" applyBorder="1" applyAlignment="1">
      <alignment vertical="center"/>
    </xf>
    <xf numFmtId="0" fontId="16" fillId="30" borderId="50" xfId="62" applyFont="1" applyFill="1" applyBorder="1" applyAlignment="1">
      <alignment horizontal="center" vertical="center"/>
    </xf>
    <xf numFmtId="0" fontId="11" fillId="25" borderId="0" xfId="62" applyFont="1" applyFill="1" applyBorder="1" applyAlignment="1">
      <alignment horizontal="left"/>
    </xf>
    <xf numFmtId="164" fontId="85" fillId="25" borderId="0" xfId="40" applyNumberFormat="1" applyFont="1" applyFill="1" applyBorder="1" applyAlignment="1">
      <alignment horizontal="right" wrapText="1"/>
    </xf>
    <xf numFmtId="164" fontId="85" fillId="26" borderId="0" xfId="40" applyNumberFormat="1" applyFont="1" applyFill="1" applyBorder="1" applyAlignment="1">
      <alignment horizontal="right" wrapText="1"/>
    </xf>
    <xf numFmtId="0" fontId="16" fillId="31" borderId="19" xfId="63" applyFont="1" applyFill="1" applyBorder="1" applyAlignment="1">
      <alignment horizontal="center" vertical="center"/>
    </xf>
    <xf numFmtId="0" fontId="13" fillId="25" borderId="0" xfId="62" applyFont="1" applyFill="1" applyBorder="1" applyAlignment="1">
      <alignment horizontal="center"/>
    </xf>
    <xf numFmtId="0" fontId="4" fillId="25" borderId="0" xfId="70" applyFill="1"/>
    <xf numFmtId="0" fontId="4" fillId="25" borderId="18" xfId="70" applyFill="1" applyBorder="1" applyAlignment="1">
      <alignment horizontal="left"/>
    </xf>
    <xf numFmtId="0" fontId="5" fillId="25" borderId="18" xfId="70" applyFont="1" applyFill="1" applyBorder="1"/>
    <xf numFmtId="0" fontId="5" fillId="0" borderId="18" xfId="70" applyFont="1" applyBorder="1"/>
    <xf numFmtId="0" fontId="4" fillId="25" borderId="18" xfId="70" applyFill="1" applyBorder="1"/>
    <xf numFmtId="0" fontId="4" fillId="0" borderId="0" xfId="70"/>
    <xf numFmtId="0" fontId="10" fillId="25" borderId="0" xfId="70" applyFont="1" applyFill="1" applyBorder="1" applyAlignment="1">
      <alignment horizontal="left"/>
    </xf>
    <xf numFmtId="0" fontId="5" fillId="25" borderId="0" xfId="70" applyFont="1" applyFill="1" applyBorder="1"/>
    <xf numFmtId="0" fontId="14" fillId="25" borderId="0" xfId="70" applyFont="1" applyFill="1" applyBorder="1"/>
    <xf numFmtId="0" fontId="4" fillId="25" borderId="21" xfId="70" applyFill="1" applyBorder="1"/>
    <xf numFmtId="0" fontId="4" fillId="25" borderId="0" xfId="70" applyFill="1" applyBorder="1"/>
    <xf numFmtId="0" fontId="7" fillId="25" borderId="19" xfId="70" applyFont="1" applyFill="1" applyBorder="1"/>
    <xf numFmtId="0" fontId="4" fillId="25" borderId="0" xfId="70" applyFill="1" applyAlignment="1">
      <alignment vertical="center"/>
    </xf>
    <xf numFmtId="0" fontId="4" fillId="25" borderId="0" xfId="70" applyFill="1" applyBorder="1" applyAlignment="1">
      <alignment vertical="center"/>
    </xf>
    <xf numFmtId="0" fontId="4" fillId="0" borderId="0" xfId="70" applyAlignment="1">
      <alignment vertical="center"/>
    </xf>
    <xf numFmtId="0" fontId="12" fillId="25" borderId="0" xfId="70" applyFont="1" applyFill="1" applyBorder="1"/>
    <xf numFmtId="0" fontId="5" fillId="0" borderId="0" xfId="70" applyFont="1"/>
    <xf numFmtId="0" fontId="13" fillId="25" borderId="0" xfId="70" applyFont="1" applyFill="1" applyBorder="1" applyAlignment="1"/>
    <xf numFmtId="0" fontId="13" fillId="25" borderId="0" xfId="70" applyFont="1" applyFill="1" applyBorder="1" applyAlignment="1">
      <alignment horizontal="center"/>
    </xf>
    <xf numFmtId="0" fontId="12" fillId="25" borderId="0" xfId="70" applyFont="1" applyFill="1" applyBorder="1" applyAlignment="1">
      <alignment vertical="center"/>
    </xf>
    <xf numFmtId="0" fontId="32" fillId="25" borderId="0" xfId="70" applyFont="1" applyFill="1"/>
    <xf numFmtId="0" fontId="32" fillId="25" borderId="0" xfId="70" applyFont="1" applyFill="1" applyBorder="1"/>
    <xf numFmtId="3" fontId="35" fillId="25" borderId="0" xfId="70" applyNumberFormat="1" applyFont="1" applyFill="1" applyBorder="1" applyAlignment="1">
      <alignment horizontal="right"/>
    </xf>
    <xf numFmtId="0" fontId="32" fillId="0" borderId="0" xfId="70" applyFont="1"/>
    <xf numFmtId="0" fontId="13" fillId="25" borderId="0" xfId="70" applyFont="1" applyFill="1" applyBorder="1"/>
    <xf numFmtId="0" fontId="14" fillId="25" borderId="0" xfId="70" applyFont="1" applyFill="1" applyBorder="1" applyAlignment="1">
      <alignment horizontal="left" indent="2"/>
    </xf>
    <xf numFmtId="3" fontId="14" fillId="26" borderId="0" xfId="70" applyNumberFormat="1" applyFont="1" applyFill="1"/>
    <xf numFmtId="0" fontId="14" fillId="25" borderId="0" xfId="70" applyFont="1" applyFill="1" applyBorder="1" applyAlignment="1">
      <alignment horizontal="right"/>
    </xf>
    <xf numFmtId="0" fontId="34" fillId="25" borderId="19" xfId="70" applyFont="1" applyFill="1" applyBorder="1"/>
    <xf numFmtId="0" fontId="14" fillId="26" borderId="0" xfId="70" applyFont="1" applyFill="1" applyBorder="1"/>
    <xf numFmtId="0" fontId="4" fillId="0" borderId="0" xfId="70" applyFill="1"/>
    <xf numFmtId="0" fontId="4" fillId="25" borderId="0" xfId="70" applyFill="1" applyAlignment="1">
      <alignment vertical="top"/>
    </xf>
    <xf numFmtId="0" fontId="4" fillId="25" borderId="0" xfId="70" applyFill="1" applyBorder="1" applyAlignment="1">
      <alignment vertical="top"/>
    </xf>
    <xf numFmtId="0" fontId="7" fillId="25" borderId="19" xfId="70" applyFont="1" applyFill="1" applyBorder="1" applyAlignment="1">
      <alignment vertical="top"/>
    </xf>
    <xf numFmtId="0" fontId="46" fillId="25" borderId="0" xfId="70" applyFont="1" applyFill="1" applyBorder="1" applyAlignment="1">
      <alignment vertical="top" wrapText="1"/>
    </xf>
    <xf numFmtId="0" fontId="4" fillId="0" borderId="0" xfId="70" applyAlignment="1">
      <alignment vertical="top"/>
    </xf>
    <xf numFmtId="0" fontId="46" fillId="25" borderId="0" xfId="70" applyFont="1" applyFill="1" applyBorder="1" applyAlignment="1">
      <alignment wrapText="1"/>
    </xf>
    <xf numFmtId="0" fontId="13" fillId="25" borderId="0" xfId="70" applyFont="1" applyFill="1" applyBorder="1" applyAlignment="1">
      <alignment horizontal="right"/>
    </xf>
    <xf numFmtId="0" fontId="4" fillId="25" borderId="0" xfId="70" applyFill="1" applyAlignment="1"/>
    <xf numFmtId="0" fontId="4" fillId="25" borderId="0" xfId="70" applyFill="1" applyBorder="1" applyAlignment="1"/>
    <xf numFmtId="3" fontId="72" fillId="26" borderId="0" xfId="70" applyNumberFormat="1" applyFont="1" applyFill="1" applyBorder="1" applyAlignment="1">
      <alignment horizontal="right"/>
    </xf>
    <xf numFmtId="0" fontId="7" fillId="25" borderId="19" xfId="70" applyFont="1" applyFill="1" applyBorder="1" applyAlignment="1"/>
    <xf numFmtId="0" fontId="4" fillId="0" borderId="0" xfId="70" applyAlignment="1"/>
    <xf numFmtId="0" fontId="7" fillId="25" borderId="19" xfId="70" applyFont="1" applyFill="1" applyBorder="1" applyAlignment="1">
      <alignment vertical="center"/>
    </xf>
    <xf numFmtId="3" fontId="102" fillId="26" borderId="0" xfId="70" applyNumberFormat="1" applyFont="1" applyFill="1" applyBorder="1" applyAlignment="1">
      <alignment horizontal="right"/>
    </xf>
    <xf numFmtId="4" fontId="14" fillId="26" borderId="0" xfId="70" applyNumberFormat="1" applyFont="1" applyFill="1" applyBorder="1" applyAlignment="1">
      <alignment horizontal="right"/>
    </xf>
    <xf numFmtId="0" fontId="12" fillId="26" borderId="0" xfId="70" applyFont="1" applyFill="1" applyBorder="1"/>
    <xf numFmtId="0" fontId="13" fillId="26" borderId="0" xfId="70" applyFont="1" applyFill="1" applyBorder="1" applyAlignment="1">
      <alignment horizontal="right"/>
    </xf>
    <xf numFmtId="0" fontId="31" fillId="25" borderId="0" xfId="70" applyFont="1" applyFill="1" applyBorder="1" applyAlignment="1">
      <alignment vertical="center"/>
    </xf>
    <xf numFmtId="0" fontId="75" fillId="25" borderId="0" xfId="70" applyFont="1" applyFill="1" applyBorder="1" applyAlignment="1">
      <alignment horizontal="left" vertical="center"/>
    </xf>
    <xf numFmtId="0" fontId="16" fillId="38" borderId="19" xfId="70" applyFont="1" applyFill="1" applyBorder="1" applyAlignment="1">
      <alignment horizontal="center" vertical="center"/>
    </xf>
    <xf numFmtId="0" fontId="14" fillId="0" borderId="0" xfId="70" applyFont="1"/>
    <xf numFmtId="0" fontId="4" fillId="0" borderId="0" xfId="62" applyBorder="1"/>
    <xf numFmtId="0" fontId="4" fillId="26" borderId="0" xfId="71" applyFill="1" applyBorder="1"/>
    <xf numFmtId="0" fontId="4" fillId="25" borderId="21" xfId="72" applyFill="1" applyBorder="1"/>
    <xf numFmtId="0" fontId="4" fillId="25" borderId="19" xfId="72" applyFill="1" applyBorder="1"/>
    <xf numFmtId="0" fontId="49" fillId="0" borderId="0" xfId="70" applyFont="1"/>
    <xf numFmtId="0" fontId="4" fillId="25" borderId="22" xfId="70" applyFill="1" applyBorder="1"/>
    <xf numFmtId="0" fontId="4" fillId="26" borderId="0" xfId="70" applyFill="1" applyBorder="1"/>
    <xf numFmtId="0" fontId="13" fillId="24" borderId="0" xfId="40" applyFont="1" applyFill="1" applyBorder="1" applyAlignment="1">
      <alignment vertical="center"/>
    </xf>
    <xf numFmtId="164" fontId="18" fillId="25" borderId="0" xfId="40" applyNumberFormat="1" applyFont="1" applyFill="1" applyBorder="1" applyAlignment="1">
      <alignment horizontal="right" vertical="center" wrapText="1"/>
    </xf>
    <xf numFmtId="164" fontId="18" fillId="26" borderId="0" xfId="40" applyNumberFormat="1" applyFont="1" applyFill="1" applyBorder="1" applyAlignment="1">
      <alignment horizontal="right" vertical="center" wrapText="1"/>
    </xf>
    <xf numFmtId="0" fontId="13" fillId="24" borderId="0" xfId="40" applyFont="1" applyFill="1" applyBorder="1" applyAlignment="1">
      <alignment horizontal="justify" vertical="center"/>
    </xf>
    <xf numFmtId="3" fontId="4" fillId="0" borderId="0" xfId="70" applyNumberFormat="1"/>
    <xf numFmtId="165" fontId="4" fillId="0" borderId="0" xfId="70" applyNumberFormat="1"/>
    <xf numFmtId="0" fontId="13" fillId="27" borderId="0" xfId="40" applyFont="1" applyFill="1" applyBorder="1" applyAlignment="1">
      <alignment horizontal="left"/>
    </xf>
    <xf numFmtId="0" fontId="15" fillId="25" borderId="0" xfId="70" applyFont="1" applyFill="1" applyBorder="1"/>
    <xf numFmtId="0" fontId="18" fillId="27" borderId="0" xfId="40" applyFont="1" applyFill="1" applyBorder="1" applyAlignment="1">
      <alignment horizontal="left" indent="1"/>
    </xf>
    <xf numFmtId="0" fontId="13" fillId="26" borderId="0" xfId="70" applyFont="1" applyFill="1" applyBorder="1" applyAlignment="1">
      <alignment horizontal="left"/>
    </xf>
    <xf numFmtId="0" fontId="4" fillId="0" borderId="0" xfId="70" applyBorder="1"/>
    <xf numFmtId="0" fontId="4" fillId="25" borderId="20" xfId="70" applyFill="1" applyBorder="1"/>
    <xf numFmtId="0" fontId="14" fillId="27" borderId="0" xfId="40" applyFont="1" applyFill="1" applyBorder="1" applyAlignment="1">
      <alignment horizontal="left"/>
    </xf>
    <xf numFmtId="0" fontId="18" fillId="25" borderId="0" xfId="70" applyFont="1" applyFill="1" applyBorder="1" applyAlignment="1">
      <alignment horizontal="left"/>
    </xf>
    <xf numFmtId="0" fontId="18" fillId="26" borderId="0" xfId="70" applyFont="1" applyFill="1" applyBorder="1" applyAlignment="1">
      <alignment horizontal="right"/>
    </xf>
    <xf numFmtId="167" fontId="85" fillId="26" borderId="0" xfId="40" applyNumberFormat="1" applyFont="1" applyFill="1" applyBorder="1" applyAlignment="1">
      <alignment horizontal="right" wrapText="1"/>
    </xf>
    <xf numFmtId="0" fontId="31" fillId="25" borderId="0" xfId="70" applyFont="1" applyFill="1" applyBorder="1"/>
    <xf numFmtId="0" fontId="0" fillId="26" borderId="0" xfId="0" applyFill="1"/>
    <xf numFmtId="0" fontId="16" fillId="30" borderId="54" xfId="52" applyFont="1" applyFill="1" applyBorder="1" applyAlignment="1">
      <alignment horizontal="center" vertical="center"/>
    </xf>
    <xf numFmtId="0" fontId="13" fillId="25" borderId="11" xfId="62" applyFont="1" applyFill="1" applyBorder="1" applyAlignment="1">
      <alignment horizontal="center"/>
    </xf>
    <xf numFmtId="0" fontId="14" fillId="25" borderId="0" xfId="62" applyFont="1" applyFill="1" applyBorder="1" applyAlignment="1">
      <alignment horizontal="left" indent="1"/>
    </xf>
    <xf numFmtId="0" fontId="72" fillId="25" borderId="0" xfId="62" applyFont="1" applyFill="1" applyBorder="1" applyAlignment="1">
      <alignment horizontal="left"/>
    </xf>
    <xf numFmtId="0" fontId="11" fillId="25" borderId="0" xfId="70" applyFont="1" applyFill="1" applyBorder="1" applyAlignment="1">
      <alignment horizontal="right"/>
    </xf>
    <xf numFmtId="0" fontId="47" fillId="25" borderId="0" xfId="70" applyFont="1" applyFill="1"/>
    <xf numFmtId="0" fontId="47" fillId="25" borderId="20" xfId="70" applyFont="1" applyFill="1" applyBorder="1"/>
    <xf numFmtId="1" fontId="85" fillId="26" borderId="0" xfId="70" applyNumberFormat="1" applyFont="1" applyFill="1" applyBorder="1" applyAlignment="1">
      <alignment horizontal="right"/>
    </xf>
    <xf numFmtId="0" fontId="47" fillId="25" borderId="0" xfId="70" applyFont="1" applyFill="1" applyBorder="1"/>
    <xf numFmtId="0" fontId="47" fillId="0" borderId="0" xfId="70" applyFont="1"/>
    <xf numFmtId="0" fontId="15" fillId="25" borderId="0" xfId="70" applyFont="1" applyFill="1"/>
    <xf numFmtId="0" fontId="15" fillId="25" borderId="20" xfId="70" applyFont="1" applyFill="1" applyBorder="1"/>
    <xf numFmtId="1" fontId="18" fillId="26" borderId="0" xfId="70" applyNumberFormat="1" applyFont="1" applyFill="1" applyBorder="1" applyAlignment="1">
      <alignment horizontal="right"/>
    </xf>
    <xf numFmtId="0" fontId="15" fillId="0" borderId="0" xfId="70" applyFont="1"/>
    <xf numFmtId="0" fontId="14" fillId="26" borderId="0" xfId="70" applyFont="1" applyFill="1" applyBorder="1" applyAlignment="1">
      <alignment horizontal="left"/>
    </xf>
    <xf numFmtId="0" fontId="49" fillId="25" borderId="0" xfId="70" applyFont="1" applyFill="1"/>
    <xf numFmtId="0" fontId="76" fillId="25" borderId="20" xfId="70" applyFont="1" applyFill="1" applyBorder="1"/>
    <xf numFmtId="0" fontId="81" fillId="25" borderId="0" xfId="70" applyFont="1" applyFill="1" applyBorder="1" applyAlignment="1">
      <alignment horizontal="left"/>
    </xf>
    <xf numFmtId="0" fontId="31" fillId="25" borderId="0" xfId="70" applyFont="1" applyFill="1"/>
    <xf numFmtId="0" fontId="83" fillId="25" borderId="20" xfId="70" applyFont="1" applyFill="1" applyBorder="1"/>
    <xf numFmtId="3" fontId="85" fillId="26" borderId="0" xfId="70" applyNumberFormat="1" applyFont="1" applyFill="1" applyBorder="1" applyAlignment="1">
      <alignment horizontal="right"/>
    </xf>
    <xf numFmtId="0" fontId="31" fillId="0" borderId="0" xfId="70" applyFont="1"/>
    <xf numFmtId="3" fontId="7" fillId="25" borderId="0" xfId="70" applyNumberFormat="1" applyFont="1" applyFill="1" applyBorder="1"/>
    <xf numFmtId="0" fontId="73" fillId="25" borderId="20" xfId="70" applyFont="1" applyFill="1" applyBorder="1"/>
    <xf numFmtId="0" fontId="31" fillId="25" borderId="0" xfId="70" applyFont="1" applyFill="1" applyBorder="1" applyAlignment="1"/>
    <xf numFmtId="0" fontId="49" fillId="25" borderId="0" xfId="70" applyFont="1" applyFill="1" applyBorder="1" applyAlignment="1"/>
    <xf numFmtId="0" fontId="4" fillId="26" borderId="20" xfId="70" applyFill="1" applyBorder="1"/>
    <xf numFmtId="0" fontId="50" fillId="26" borderId="0" xfId="70" applyFont="1" applyFill="1" applyBorder="1" applyAlignment="1"/>
    <xf numFmtId="0" fontId="31" fillId="26" borderId="0" xfId="70" applyFont="1" applyFill="1" applyBorder="1"/>
    <xf numFmtId="0" fontId="18" fillId="26" borderId="0" xfId="70" applyFont="1" applyFill="1" applyBorder="1" applyAlignment="1">
      <alignment horizontal="left" wrapText="1"/>
    </xf>
    <xf numFmtId="0" fontId="7" fillId="26" borderId="0" xfId="70" applyFont="1" applyFill="1" applyBorder="1"/>
    <xf numFmtId="0" fontId="49" fillId="26" borderId="0" xfId="70" applyFont="1" applyFill="1" applyBorder="1"/>
    <xf numFmtId="0" fontId="13" fillId="26" borderId="0" xfId="70" applyFont="1" applyFill="1" applyBorder="1" applyAlignment="1">
      <alignment horizontal="center"/>
    </xf>
    <xf numFmtId="0" fontId="13" fillId="26" borderId="0" xfId="70" applyFont="1" applyFill="1" applyBorder="1" applyAlignment="1"/>
    <xf numFmtId="0" fontId="20" fillId="26" borderId="0" xfId="70" applyFont="1" applyFill="1" applyBorder="1" applyAlignment="1">
      <alignment horizontal="left"/>
    </xf>
    <xf numFmtId="0" fontId="12" fillId="25" borderId="0" xfId="70" applyFont="1" applyFill="1"/>
    <xf numFmtId="0" fontId="12" fillId="26" borderId="20" xfId="70" applyFont="1" applyFill="1" applyBorder="1"/>
    <xf numFmtId="0" fontId="13" fillId="26" borderId="0" xfId="70" applyFont="1" applyFill="1" applyBorder="1" applyAlignment="1">
      <alignment horizontal="left" indent="1"/>
    </xf>
    <xf numFmtId="0" fontId="12" fillId="0" borderId="0" xfId="70" applyFont="1"/>
    <xf numFmtId="167" fontId="14" fillId="26" borderId="0" xfId="70" applyNumberFormat="1" applyFont="1" applyFill="1" applyBorder="1" applyAlignment="1">
      <alignment horizontal="center"/>
    </xf>
    <xf numFmtId="165" fontId="11" fillId="26" borderId="0" xfId="70" applyNumberFormat="1" applyFont="1" applyFill="1" applyBorder="1" applyAlignment="1">
      <alignment horizontal="center"/>
    </xf>
    <xf numFmtId="0" fontId="15" fillId="26" borderId="20" xfId="70" applyFont="1" applyFill="1" applyBorder="1"/>
    <xf numFmtId="0" fontId="14" fillId="26" borderId="20" xfId="70" applyFont="1" applyFill="1" applyBorder="1"/>
    <xf numFmtId="0" fontId="5" fillId="26" borderId="0" xfId="70" applyFont="1" applyFill="1" applyBorder="1" applyAlignment="1">
      <alignment horizontal="center" wrapText="1"/>
    </xf>
    <xf numFmtId="0" fontId="5" fillId="26" borderId="0" xfId="70" applyFont="1" applyFill="1" applyBorder="1"/>
    <xf numFmtId="0" fontId="11" fillId="26" borderId="0" xfId="70" applyFont="1" applyFill="1" applyBorder="1" applyAlignment="1">
      <alignment horizontal="left" indent="1"/>
    </xf>
    <xf numFmtId="0" fontId="5" fillId="26" borderId="20" xfId="70" applyFont="1" applyFill="1" applyBorder="1"/>
    <xf numFmtId="0" fontId="86" fillId="26"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7" fillId="25" borderId="0" xfId="70" applyFont="1" applyFill="1" applyBorder="1"/>
    <xf numFmtId="0" fontId="58" fillId="0" borderId="0" xfId="0" applyFont="1"/>
    <xf numFmtId="0" fontId="61" fillId="25" borderId="0" xfId="0" applyFont="1" applyFill="1" applyBorder="1"/>
    <xf numFmtId="0" fontId="0" fillId="25" borderId="21" xfId="0" applyFill="1" applyBorder="1"/>
    <xf numFmtId="0" fontId="7" fillId="25" borderId="19" xfId="0" applyFont="1" applyFill="1" applyBorder="1"/>
    <xf numFmtId="0" fontId="0" fillId="26" borderId="0" xfId="0" applyFill="1" applyBorder="1" applyAlignment="1">
      <alignment vertical="justify" wrapText="1"/>
    </xf>
    <xf numFmtId="0" fontId="47" fillId="25" borderId="0" xfId="0" applyFont="1" applyFill="1"/>
    <xf numFmtId="0" fontId="47" fillId="25" borderId="0" xfId="0" applyFont="1" applyFill="1" applyBorder="1"/>
    <xf numFmtId="0" fontId="47" fillId="0" borderId="0" xfId="0" applyFont="1"/>
    <xf numFmtId="2" fontId="18" fillId="26" borderId="0" xfId="0" applyNumberFormat="1" applyFont="1" applyFill="1" applyBorder="1" applyAlignment="1">
      <alignment horizontal="right"/>
    </xf>
    <xf numFmtId="0" fontId="0" fillId="0" borderId="0" xfId="0" applyAlignment="1"/>
    <xf numFmtId="0" fontId="18" fillId="26" borderId="0" xfId="0" applyFont="1" applyFill="1" applyBorder="1" applyAlignment="1">
      <alignment horizontal="right"/>
    </xf>
    <xf numFmtId="164" fontId="18" fillId="25" borderId="0" xfId="0" applyNumberFormat="1" applyFont="1" applyFill="1" applyBorder="1" applyAlignment="1">
      <alignment horizontal="right"/>
    </xf>
    <xf numFmtId="0" fontId="100" fillId="26" borderId="16" xfId="0" applyFont="1" applyFill="1" applyBorder="1" applyAlignment="1">
      <alignment vertical="center"/>
    </xf>
    <xf numFmtId="0" fontId="100" fillId="26" borderId="17" xfId="0" applyFont="1" applyFill="1" applyBorder="1" applyAlignment="1">
      <alignment vertical="center"/>
    </xf>
    <xf numFmtId="164" fontId="85" fillId="25" borderId="0" xfId="0" applyNumberFormat="1" applyFont="1" applyFill="1" applyBorder="1" applyAlignment="1">
      <alignment horizontal="right"/>
    </xf>
    <xf numFmtId="164" fontId="85"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7" fillId="25" borderId="0" xfId="0" applyFont="1" applyFill="1" applyBorder="1" applyAlignment="1"/>
    <xf numFmtId="0" fontId="58" fillId="25" borderId="0" xfId="0" applyFont="1" applyFill="1" applyAlignment="1"/>
    <xf numFmtId="0" fontId="58" fillId="25" borderId="20" xfId="0" applyFont="1" applyFill="1" applyBorder="1" applyAlignment="1"/>
    <xf numFmtId="0" fontId="85" fillId="25" borderId="0" xfId="0" applyFont="1" applyFill="1" applyBorder="1" applyAlignment="1"/>
    <xf numFmtId="0" fontId="85" fillId="26" borderId="0" xfId="0" applyFont="1" applyFill="1" applyBorder="1" applyAlignment="1"/>
    <xf numFmtId="0" fontId="74" fillId="25" borderId="0" xfId="0" applyFont="1" applyFill="1" applyBorder="1" applyAlignment="1"/>
    <xf numFmtId="0" fontId="58" fillId="0" borderId="0" xfId="0" applyFont="1" applyAlignment="1"/>
    <xf numFmtId="0" fontId="61" fillId="25" borderId="0" xfId="0" applyFont="1" applyFill="1" applyBorder="1" applyAlignment="1"/>
    <xf numFmtId="0" fontId="0" fillId="26" borderId="20" xfId="0" applyFill="1" applyBorder="1" applyAlignment="1"/>
    <xf numFmtId="0" fontId="44" fillId="25" borderId="0" xfId="0" applyFont="1" applyFill="1" applyBorder="1" applyAlignment="1">
      <alignment vertical="top"/>
    </xf>
    <xf numFmtId="0" fontId="11" fillId="25" borderId="0" xfId="0" applyFont="1" applyFill="1" applyBorder="1"/>
    <xf numFmtId="0" fontId="101" fillId="26" borderId="16" xfId="0" applyFont="1" applyFill="1" applyBorder="1" applyAlignment="1">
      <alignment vertical="center"/>
    </xf>
    <xf numFmtId="0" fontId="101" fillId="26" borderId="17" xfId="0" applyFont="1" applyFill="1" applyBorder="1" applyAlignment="1">
      <alignment vertical="center"/>
    </xf>
    <xf numFmtId="0" fontId="11" fillId="26" borderId="0" xfId="0" applyFont="1" applyFill="1" applyBorder="1"/>
    <xf numFmtId="0" fontId="68" fillId="25" borderId="0" xfId="0" applyFont="1" applyFill="1" applyBorder="1" applyAlignment="1">
      <alignment vertical="center"/>
    </xf>
    <xf numFmtId="0" fontId="48" fillId="25" borderId="0" xfId="0" applyFont="1" applyFill="1" applyBorder="1"/>
    <xf numFmtId="0" fontId="23" fillId="25" borderId="0" xfId="0" applyFont="1" applyFill="1" applyBorder="1"/>
    <xf numFmtId="164" fontId="14" fillId="27" borderId="0" xfId="40" applyNumberFormat="1" applyFont="1" applyFill="1" applyBorder="1" applyAlignment="1">
      <alignment horizontal="center" wrapText="1"/>
    </xf>
    <xf numFmtId="49" fontId="44" fillId="24" borderId="0" xfId="40" applyNumberFormat="1" applyFont="1" applyFill="1" applyBorder="1" applyAlignment="1">
      <alignment horizontal="center" vertical="center" wrapText="1"/>
    </xf>
    <xf numFmtId="167" fontId="14" fillId="26" borderId="0" xfId="62" applyNumberFormat="1" applyFont="1" applyFill="1" applyBorder="1" applyAlignment="1">
      <alignment horizontal="right" indent="1"/>
    </xf>
    <xf numFmtId="167" fontId="72" fillId="27" borderId="0" xfId="40" applyNumberFormat="1" applyFont="1" applyFill="1" applyBorder="1" applyAlignment="1">
      <alignment horizontal="right" wrapText="1" indent="1"/>
    </xf>
    <xf numFmtId="167" fontId="14" fillId="27" borderId="0" xfId="40" applyNumberFormat="1" applyFont="1" applyFill="1" applyBorder="1" applyAlignment="1">
      <alignment horizontal="right" wrapText="1" indent="1"/>
    </xf>
    <xf numFmtId="165" fontId="72" fillId="27" borderId="0" xfId="58" applyNumberFormat="1" applyFont="1" applyFill="1" applyBorder="1" applyAlignment="1">
      <alignment horizontal="right" wrapText="1" indent="1"/>
    </xf>
    <xf numFmtId="2" fontId="14" fillId="27" borderId="0" xfId="40" applyNumberFormat="1" applyFont="1" applyFill="1" applyBorder="1" applyAlignment="1">
      <alignment horizontal="right" wrapText="1" indent="1"/>
    </xf>
    <xf numFmtId="0" fontId="18" fillId="25" borderId="0" xfId="62" applyFont="1" applyFill="1" applyBorder="1" applyAlignment="1">
      <alignment horizontal="right"/>
    </xf>
    <xf numFmtId="0" fontId="4" fillId="25" borderId="0" xfId="62" applyFill="1" applyBorder="1" applyAlignment="1">
      <alignment vertical="top"/>
    </xf>
    <xf numFmtId="0" fontId="18" fillId="24" borderId="0" xfId="40" applyFont="1" applyFill="1" applyBorder="1" applyAlignment="1">
      <alignment vertical="top"/>
    </xf>
    <xf numFmtId="0" fontId="4" fillId="25" borderId="20" xfId="70" applyFill="1" applyBorder="1" applyAlignment="1">
      <alignment vertical="center"/>
    </xf>
    <xf numFmtId="0" fontId="13" fillId="25" borderId="0" xfId="70" applyFont="1" applyFill="1" applyBorder="1" applyAlignment="1">
      <alignment vertical="center"/>
    </xf>
    <xf numFmtId="0" fontId="13" fillId="25" borderId="0" xfId="62" applyFont="1" applyFill="1" applyBorder="1" applyAlignment="1">
      <alignment horizontal="left" indent="1"/>
    </xf>
    <xf numFmtId="167" fontId="14" fillId="27" borderId="0" xfId="40" applyNumberFormat="1" applyFont="1" applyFill="1" applyBorder="1" applyAlignment="1">
      <alignment horizontal="center" wrapText="1"/>
    </xf>
    <xf numFmtId="0" fontId="14" fillId="25" borderId="0" xfId="70" applyFont="1" applyFill="1" applyBorder="1" applyAlignment="1">
      <alignment horizontal="left"/>
    </xf>
    <xf numFmtId="0" fontId="4" fillId="26" borderId="0" xfId="70" applyFill="1"/>
    <xf numFmtId="0" fontId="18" fillId="25" borderId="0" xfId="70" applyFont="1" applyFill="1" applyBorder="1" applyAlignment="1">
      <alignment horizontal="right"/>
    </xf>
    <xf numFmtId="0" fontId="4" fillId="0" borderId="18" xfId="70" applyFill="1" applyBorder="1"/>
    <xf numFmtId="0" fontId="43" fillId="25" borderId="0" xfId="70" applyFont="1" applyFill="1" applyBorder="1" applyAlignment="1">
      <alignment horizontal="left"/>
    </xf>
    <xf numFmtId="0" fontId="4" fillId="0" borderId="0" xfId="70" applyAlignment="1">
      <alignment horizontal="center"/>
    </xf>
    <xf numFmtId="0" fontId="4" fillId="26" borderId="0" xfId="70" applyFill="1" applyBorder="1" applyAlignment="1">
      <alignment vertical="center"/>
    </xf>
    <xf numFmtId="3" fontId="14" fillId="25" borderId="0" xfId="70" applyNumberFormat="1" applyFont="1" applyFill="1" applyBorder="1" applyAlignment="1">
      <alignment horizontal="right"/>
    </xf>
    <xf numFmtId="0" fontId="5" fillId="25" borderId="0" xfId="70" applyFont="1" applyFill="1" applyAlignment="1">
      <alignment vertical="top"/>
    </xf>
    <xf numFmtId="0" fontId="5" fillId="25" borderId="20" xfId="70" applyFont="1" applyFill="1" applyBorder="1" applyAlignment="1">
      <alignment vertical="top"/>
    </xf>
    <xf numFmtId="0" fontId="5" fillId="0" borderId="0" xfId="70" applyFont="1" applyAlignment="1">
      <alignment vertical="top"/>
    </xf>
    <xf numFmtId="0" fontId="5" fillId="25" borderId="0" xfId="70" applyFont="1" applyFill="1" applyBorder="1" applyAlignment="1">
      <alignment horizontal="center"/>
    </xf>
    <xf numFmtId="0" fontId="7" fillId="25" borderId="0" xfId="70" applyFont="1" applyFill="1" applyBorder="1" applyAlignment="1">
      <alignment vertical="top"/>
    </xf>
    <xf numFmtId="0" fontId="16" fillId="29" borderId="20" xfId="70" applyFont="1" applyFill="1" applyBorder="1" applyAlignment="1">
      <alignment horizontal="center" vertical="center"/>
    </xf>
    <xf numFmtId="0" fontId="4" fillId="0" borderId="0" xfId="70" applyFill="1" applyAlignment="1">
      <alignment vertical="top"/>
    </xf>
    <xf numFmtId="0" fontId="4" fillId="0" borderId="0" xfId="70" applyFill="1" applyBorder="1" applyAlignment="1">
      <alignment vertical="top"/>
    </xf>
    <xf numFmtId="0" fontId="31" fillId="0" borderId="0" xfId="70" applyFont="1" applyFill="1" applyBorder="1"/>
    <xf numFmtId="0" fontId="7" fillId="0" borderId="0" xfId="70" applyFont="1" applyFill="1" applyBorder="1" applyAlignment="1">
      <alignment vertical="top"/>
    </xf>
    <xf numFmtId="0" fontId="95" fillId="35" borderId="0" xfId="68" applyFill="1" applyBorder="1" applyAlignment="1" applyProtection="1"/>
    <xf numFmtId="0" fontId="31" fillId="25" borderId="0" xfId="70" applyFont="1" applyFill="1" applyBorder="1" applyAlignment="1">
      <alignment vertical="top"/>
    </xf>
    <xf numFmtId="0" fontId="14" fillId="25" borderId="0" xfId="70" applyFont="1" applyFill="1" applyBorder="1" applyAlignment="1">
      <alignment vertical="top"/>
    </xf>
    <xf numFmtId="0" fontId="13" fillId="25" borderId="0" xfId="62" applyFont="1" applyFill="1" applyBorder="1" applyAlignment="1">
      <alignment horizontal="left" indent="1"/>
    </xf>
    <xf numFmtId="0" fontId="11" fillId="25" borderId="22" xfId="62" applyFont="1" applyFill="1" applyBorder="1" applyAlignment="1">
      <alignment horizontal="left"/>
    </xf>
    <xf numFmtId="0" fontId="51" fillId="25" borderId="19" xfId="0" applyFont="1" applyFill="1" applyBorder="1"/>
    <xf numFmtId="0" fontId="7" fillId="25" borderId="19" xfId="0" applyFont="1" applyFill="1" applyBorder="1" applyAlignment="1"/>
    <xf numFmtId="0" fontId="4" fillId="0" borderId="0" xfId="62" applyFill="1" applyBorder="1"/>
    <xf numFmtId="3" fontId="4" fillId="25" borderId="0" xfId="70" applyNumberFormat="1" applyFill="1"/>
    <xf numFmtId="0" fontId="13" fillId="25" borderId="18" xfId="70" applyFont="1" applyFill="1" applyBorder="1" applyAlignment="1"/>
    <xf numFmtId="167" fontId="69" fillId="26" borderId="0" xfId="62" applyNumberFormat="1" applyFont="1" applyFill="1" applyBorder="1" applyAlignment="1">
      <alignment horizontal="center"/>
    </xf>
    <xf numFmtId="167" fontId="14" fillId="26" borderId="0" xfId="62" applyNumberFormat="1" applyFont="1" applyFill="1" applyBorder="1" applyAlignment="1">
      <alignment horizontal="center"/>
    </xf>
    <xf numFmtId="164" fontId="53" fillId="26" borderId="0" xfId="40" applyNumberFormat="1" applyFont="1" applyFill="1" applyBorder="1" applyAlignment="1">
      <alignment horizontal="center" wrapText="1"/>
    </xf>
    <xf numFmtId="165" fontId="90" fillId="26" borderId="0" xfId="70" applyNumberFormat="1" applyFont="1" applyFill="1" applyBorder="1"/>
    <xf numFmtId="0" fontId="11" fillId="26" borderId="0" xfId="62" applyFont="1" applyFill="1" applyBorder="1" applyAlignment="1">
      <alignment horizontal="left" indent="1"/>
    </xf>
    <xf numFmtId="0" fontId="11" fillId="26" borderId="0" xfId="62" applyFont="1" applyFill="1" applyBorder="1" applyAlignment="1"/>
    <xf numFmtId="0" fontId="70" fillId="26" borderId="0" xfId="62" applyFont="1" applyFill="1" applyBorder="1" applyAlignment="1">
      <alignment horizontal="left" indent="1"/>
    </xf>
    <xf numFmtId="0" fontId="11" fillId="26" borderId="36" xfId="62" applyFont="1" applyFill="1" applyBorder="1" applyAlignment="1">
      <alignment horizontal="left" indent="1"/>
    </xf>
    <xf numFmtId="0" fontId="11" fillId="26" borderId="36" xfId="62" applyFont="1" applyFill="1" applyBorder="1" applyAlignment="1"/>
    <xf numFmtId="165" fontId="14" fillId="26" borderId="0" xfId="70" applyNumberFormat="1" applyFont="1" applyFill="1" applyBorder="1" applyAlignment="1">
      <alignment horizontal="center"/>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2" fillId="25" borderId="0" xfId="0" applyFont="1" applyFill="1" applyBorder="1" applyAlignment="1">
      <alignment horizontal="left"/>
    </xf>
    <xf numFmtId="0" fontId="18" fillId="25" borderId="0" xfId="0" applyFont="1" applyFill="1" applyBorder="1" applyAlignment="1">
      <alignment vertical="top"/>
    </xf>
    <xf numFmtId="0" fontId="7" fillId="25" borderId="0" xfId="0" applyFont="1" applyFill="1" applyBorder="1"/>
    <xf numFmtId="0" fontId="14" fillId="25" borderId="0" xfId="0" applyFont="1" applyFill="1" applyBorder="1" applyAlignment="1">
      <alignment horizontal="right"/>
    </xf>
    <xf numFmtId="0" fontId="11" fillId="25" borderId="0" xfId="70" applyFont="1" applyFill="1" applyBorder="1" applyAlignment="1">
      <alignment horizontal="left"/>
    </xf>
    <xf numFmtId="0" fontId="12" fillId="25" borderId="0" xfId="0" applyFont="1" applyFill="1" applyBorder="1"/>
    <xf numFmtId="0" fontId="4" fillId="25" borderId="19" xfId="70" applyFill="1" applyBorder="1"/>
    <xf numFmtId="0" fontId="77" fillId="26" borderId="15" xfId="70" applyFont="1" applyFill="1" applyBorder="1" applyAlignment="1">
      <alignment vertical="center"/>
    </xf>
    <xf numFmtId="0" fontId="100" fillId="26" borderId="16" xfId="70" applyFont="1" applyFill="1" applyBorder="1" applyAlignment="1">
      <alignment vertical="center"/>
    </xf>
    <xf numFmtId="0" fontId="100" fillId="26" borderId="17" xfId="70" applyFont="1" applyFill="1" applyBorder="1" applyAlignment="1">
      <alignment vertical="center"/>
    </xf>
    <xf numFmtId="0" fontId="58" fillId="25" borderId="0" xfId="70" applyFont="1" applyFill="1"/>
    <xf numFmtId="0" fontId="58" fillId="25" borderId="0" xfId="70" applyFont="1" applyFill="1" applyBorder="1"/>
    <xf numFmtId="0" fontId="61" fillId="25" borderId="19" xfId="70" applyFont="1" applyFill="1" applyBorder="1"/>
    <xf numFmtId="0" fontId="58" fillId="0" borderId="0" xfId="70" applyFont="1"/>
    <xf numFmtId="0" fontId="59" fillId="0" borderId="0" xfId="70" applyFont="1"/>
    <xf numFmtId="0" fontId="59" fillId="25" borderId="0" xfId="70" applyFont="1" applyFill="1"/>
    <xf numFmtId="0" fontId="59" fillId="25" borderId="0" xfId="70" applyFont="1" applyFill="1" applyBorder="1"/>
    <xf numFmtId="0" fontId="65" fillId="25" borderId="19" xfId="70" applyFont="1" applyFill="1" applyBorder="1"/>
    <xf numFmtId="0" fontId="59" fillId="26" borderId="0" xfId="70" applyFont="1" applyFill="1"/>
    <xf numFmtId="0" fontId="7" fillId="25" borderId="0" xfId="70" applyFont="1" applyFill="1" applyBorder="1" applyAlignment="1">
      <alignment vertical="center"/>
    </xf>
    <xf numFmtId="0" fontId="4" fillId="0" borderId="0" xfId="70" applyBorder="1" applyAlignment="1">
      <alignment vertical="center"/>
    </xf>
    <xf numFmtId="0" fontId="16" fillId="30" borderId="19" xfId="70" applyFont="1" applyFill="1" applyBorder="1" applyAlignment="1">
      <alignment horizontal="center" vertical="center"/>
    </xf>
    <xf numFmtId="3" fontId="5" fillId="25" borderId="22" xfId="70" applyNumberFormat="1" applyFont="1" applyFill="1" applyBorder="1" applyAlignment="1">
      <alignment horizontal="center"/>
    </xf>
    <xf numFmtId="0" fontId="5" fillId="25" borderId="22" xfId="70" applyFont="1" applyFill="1" applyBorder="1" applyAlignment="1">
      <alignment horizontal="center"/>
    </xf>
    <xf numFmtId="3" fontId="5" fillId="25" borderId="0" xfId="70" applyNumberFormat="1" applyFont="1" applyFill="1" applyBorder="1" applyAlignment="1">
      <alignment horizontal="center"/>
    </xf>
    <xf numFmtId="0" fontId="17" fillId="26" borderId="16" xfId="70" applyFont="1" applyFill="1" applyBorder="1" applyAlignment="1">
      <alignment vertical="center"/>
    </xf>
    <xf numFmtId="0" fontId="53" fillId="26" borderId="16" xfId="70" applyFont="1" applyFill="1" applyBorder="1" applyAlignment="1">
      <alignment horizontal="center" vertical="center"/>
    </xf>
    <xf numFmtId="0" fontId="53" fillId="26" borderId="17" xfId="70" applyFont="1" applyFill="1" applyBorder="1" applyAlignment="1">
      <alignment horizontal="center" vertical="center"/>
    </xf>
    <xf numFmtId="0" fontId="17" fillId="25" borderId="0" xfId="70" applyFont="1" applyFill="1" applyBorder="1" applyAlignment="1">
      <alignment vertical="center"/>
    </xf>
    <xf numFmtId="0" fontId="53" fillId="25" borderId="0" xfId="70" applyFont="1" applyFill="1" applyBorder="1" applyAlignment="1">
      <alignment horizontal="center" vertical="center"/>
    </xf>
    <xf numFmtId="0" fontId="73" fillId="25" borderId="0" xfId="70" applyFont="1" applyFill="1"/>
    <xf numFmtId="0" fontId="73" fillId="0" borderId="0" xfId="70" applyFont="1"/>
    <xf numFmtId="0" fontId="73" fillId="0" borderId="0" xfId="70" applyFont="1" applyFill="1"/>
    <xf numFmtId="165" fontId="75" fillId="26" borderId="0" xfId="70" applyNumberFormat="1" applyFont="1" applyFill="1" applyBorder="1" applyAlignment="1">
      <alignment horizontal="right" vertical="center"/>
    </xf>
    <xf numFmtId="165" fontId="14" fillId="26" borderId="0" xfId="70" applyNumberFormat="1" applyFont="1" applyFill="1" applyBorder="1" applyAlignment="1">
      <alignment horizontal="right" vertical="center"/>
    </xf>
    <xf numFmtId="165" fontId="5" fillId="25" borderId="0" xfId="70" applyNumberFormat="1" applyFont="1" applyFill="1" applyBorder="1" applyAlignment="1">
      <alignment horizontal="right" vertical="center"/>
    </xf>
    <xf numFmtId="0" fontId="72" fillId="25" borderId="0" xfId="70" applyFont="1" applyFill="1" applyBorder="1" applyAlignment="1">
      <alignment horizontal="center" vertical="center"/>
    </xf>
    <xf numFmtId="165" fontId="75" fillId="25" borderId="0" xfId="70" applyNumberFormat="1" applyFont="1" applyFill="1" applyBorder="1" applyAlignment="1">
      <alignment horizontal="center" vertical="center"/>
    </xf>
    <xf numFmtId="165" fontId="72" fillId="26" borderId="0" xfId="70" applyNumberFormat="1" applyFont="1" applyFill="1" applyBorder="1" applyAlignment="1">
      <alignment horizontal="right" vertical="center" wrapText="1"/>
    </xf>
    <xf numFmtId="0" fontId="76" fillId="25" borderId="0" xfId="70" applyFont="1" applyFill="1" applyAlignment="1">
      <alignment vertical="center"/>
    </xf>
    <xf numFmtId="0" fontId="76" fillId="25" borderId="20" xfId="70" applyFont="1" applyFill="1" applyBorder="1" applyAlignment="1">
      <alignment vertical="center"/>
    </xf>
    <xf numFmtId="0" fontId="76" fillId="0" borderId="0" xfId="70" applyFont="1" applyFill="1" applyBorder="1" applyAlignment="1">
      <alignment vertical="center"/>
    </xf>
    <xf numFmtId="165" fontId="72" fillId="26" borderId="0" xfId="70" applyNumberFormat="1" applyFont="1" applyFill="1" applyBorder="1" applyAlignment="1">
      <alignment horizontal="right" vertical="center"/>
    </xf>
    <xf numFmtId="0" fontId="76" fillId="0" borderId="0" xfId="70" applyFont="1" applyAlignment="1">
      <alignment vertical="center"/>
    </xf>
    <xf numFmtId="0" fontId="76" fillId="0" borderId="0" xfId="70" applyFont="1" applyFill="1" applyAlignment="1">
      <alignment vertical="center"/>
    </xf>
    <xf numFmtId="49" fontId="14" fillId="25" borderId="0" xfId="70" applyNumberFormat="1" applyFont="1" applyFill="1" applyBorder="1" applyAlignment="1">
      <alignment horizontal="left" indent="1"/>
    </xf>
    <xf numFmtId="165" fontId="5" fillId="25" borderId="0" xfId="70" applyNumberFormat="1" applyFont="1" applyFill="1" applyBorder="1" applyAlignment="1">
      <alignment horizontal="center" vertical="center"/>
    </xf>
    <xf numFmtId="49" fontId="75" fillId="25" borderId="0" xfId="70" applyNumberFormat="1" applyFont="1" applyFill="1" applyBorder="1" applyAlignment="1">
      <alignment horizontal="left" indent="1"/>
    </xf>
    <xf numFmtId="0" fontId="72" fillId="0" borderId="0" xfId="70" applyFont="1"/>
    <xf numFmtId="0" fontId="26" fillId="25" borderId="0" xfId="70" applyFont="1" applyFill="1"/>
    <xf numFmtId="0" fontId="26" fillId="25" borderId="20" xfId="70" applyFont="1" applyFill="1" applyBorder="1"/>
    <xf numFmtId="49" fontId="13" fillId="25" borderId="0" xfId="70" applyNumberFormat="1" applyFont="1" applyFill="1" applyBorder="1" applyAlignment="1">
      <alignment horizontal="left" indent="1"/>
    </xf>
    <xf numFmtId="0" fontId="26" fillId="0" borderId="0" xfId="70" applyFont="1"/>
    <xf numFmtId="0" fontId="26" fillId="0" borderId="0" xfId="70" applyFont="1" applyFill="1"/>
    <xf numFmtId="0" fontId="72" fillId="25" borderId="0" xfId="70" applyFont="1" applyFill="1"/>
    <xf numFmtId="0" fontId="72" fillId="25" borderId="20" xfId="70" applyFont="1" applyFill="1" applyBorder="1"/>
    <xf numFmtId="49" fontId="72" fillId="25" borderId="0" xfId="70" applyNumberFormat="1" applyFont="1" applyFill="1" applyBorder="1" applyAlignment="1">
      <alignment horizontal="left" indent="1"/>
    </xf>
    <xf numFmtId="0" fontId="72" fillId="0" borderId="0" xfId="70" applyFont="1" applyFill="1"/>
    <xf numFmtId="0" fontId="58" fillId="25" borderId="20" xfId="70" applyFont="1" applyFill="1" applyBorder="1"/>
    <xf numFmtId="0" fontId="57" fillId="25" borderId="0" xfId="70" applyFont="1" applyFill="1" applyBorder="1" applyAlignment="1">
      <alignment horizontal="left"/>
    </xf>
    <xf numFmtId="0" fontId="57" fillId="25" borderId="0" xfId="70" applyFont="1" applyFill="1" applyBorder="1" applyAlignment="1">
      <alignment horizontal="justify" vertical="center"/>
    </xf>
    <xf numFmtId="165" fontId="57" fillId="25" borderId="0" xfId="70" applyNumberFormat="1" applyFont="1" applyFill="1" applyBorder="1" applyAlignment="1">
      <alignment horizontal="center" vertical="center"/>
    </xf>
    <xf numFmtId="165" fontId="57" fillId="25" borderId="0" xfId="70" applyNumberFormat="1" applyFont="1" applyFill="1" applyBorder="1" applyAlignment="1">
      <alignment horizontal="right" vertical="center" wrapText="1"/>
    </xf>
    <xf numFmtId="0" fontId="16" fillId="30" borderId="20" xfId="70" applyFont="1" applyFill="1" applyBorder="1" applyAlignment="1">
      <alignment horizontal="center" vertical="center"/>
    </xf>
    <xf numFmtId="49" fontId="5" fillId="25" borderId="0" xfId="70" applyNumberFormat="1" applyFont="1" applyFill="1" applyBorder="1" applyAlignment="1">
      <alignment horizontal="center"/>
    </xf>
    <xf numFmtId="49" fontId="14" fillId="25" borderId="0" xfId="70" applyNumberFormat="1" applyFont="1" applyFill="1" applyBorder="1" applyAlignment="1">
      <alignment horizontal="center"/>
    </xf>
    <xf numFmtId="0" fontId="14" fillId="25" borderId="0" xfId="70" applyNumberFormat="1" applyFont="1" applyFill="1" applyBorder="1" applyAlignment="1">
      <alignment horizontal="center"/>
    </xf>
    <xf numFmtId="0" fontId="4" fillId="0" borderId="0" xfId="70" applyFont="1"/>
    <xf numFmtId="3" fontId="4" fillId="0" borderId="0" xfId="70" applyNumberFormat="1" applyFont="1" applyAlignment="1">
      <alignment horizontal="center"/>
    </xf>
    <xf numFmtId="0" fontId="4" fillId="0" borderId="0" xfId="70" applyFont="1" applyAlignment="1">
      <alignment horizontal="center"/>
    </xf>
    <xf numFmtId="3" fontId="4" fillId="0" borderId="0" xfId="70" applyNumberFormat="1" applyAlignment="1">
      <alignment horizontal="center"/>
    </xf>
    <xf numFmtId="0" fontId="72" fillId="25" borderId="0" xfId="70" applyFont="1" applyFill="1" applyBorder="1" applyAlignment="1">
      <alignment horizontal="left"/>
    </xf>
    <xf numFmtId="0" fontId="32" fillId="25" borderId="0" xfId="70" applyFont="1" applyFill="1" applyAlignment="1">
      <alignment vertical="center"/>
    </xf>
    <xf numFmtId="0" fontId="32" fillId="25" borderId="20" xfId="70" applyFont="1" applyFill="1" applyBorder="1" applyAlignment="1">
      <alignment vertical="center"/>
    </xf>
    <xf numFmtId="0" fontId="72" fillId="25" borderId="0" xfId="70" applyFont="1" applyFill="1" applyBorder="1" applyAlignment="1">
      <alignment horizontal="left" vertical="center"/>
    </xf>
    <xf numFmtId="0" fontId="81" fillId="25" borderId="0" xfId="70" applyFont="1" applyFill="1" applyBorder="1" applyAlignment="1">
      <alignment horizontal="left" vertical="center"/>
    </xf>
    <xf numFmtId="0" fontId="32" fillId="0" borderId="0" xfId="70" applyFont="1" applyAlignment="1">
      <alignment vertical="center"/>
    </xf>
    <xf numFmtId="0" fontId="32" fillId="26" borderId="0" xfId="70" applyFont="1" applyFill="1" applyBorder="1" applyAlignment="1">
      <alignment vertical="center"/>
    </xf>
    <xf numFmtId="0" fontId="34" fillId="26" borderId="0" xfId="70" applyFont="1" applyFill="1" applyBorder="1" applyAlignment="1">
      <alignment vertical="center"/>
    </xf>
    <xf numFmtId="0" fontId="32" fillId="0" borderId="0" xfId="70" applyFont="1" applyBorder="1" applyAlignment="1">
      <alignment vertical="center"/>
    </xf>
    <xf numFmtId="164" fontId="4" fillId="26" borderId="0" xfId="70" applyNumberFormat="1" applyFill="1" applyBorder="1"/>
    <xf numFmtId="0" fontId="15" fillId="25" borderId="0" xfId="70" applyFont="1" applyFill="1" applyBorder="1" applyAlignment="1">
      <alignment vertical="center"/>
    </xf>
    <xf numFmtId="0" fontId="6" fillId="25" borderId="0" xfId="70" applyFont="1" applyFill="1" applyBorder="1" applyAlignment="1">
      <alignment vertical="center"/>
    </xf>
    <xf numFmtId="0" fontId="32" fillId="25" borderId="20" xfId="70" applyFont="1" applyFill="1" applyBorder="1"/>
    <xf numFmtId="0" fontId="34" fillId="25" borderId="0" xfId="70" applyFont="1" applyFill="1" applyBorder="1"/>
    <xf numFmtId="3" fontId="14" fillId="25" borderId="0" xfId="70" applyNumberFormat="1" applyFont="1" applyFill="1" applyBorder="1"/>
    <xf numFmtId="0" fontId="11" fillId="25" borderId="0" xfId="70" applyFont="1" applyFill="1" applyAlignment="1"/>
    <xf numFmtId="0" fontId="11" fillId="25" borderId="20" xfId="70" applyFont="1" applyFill="1" applyBorder="1" applyAlignment="1"/>
    <xf numFmtId="0" fontId="11" fillId="0" borderId="0" xfId="70" applyFont="1" applyAlignment="1"/>
    <xf numFmtId="3" fontId="5" fillId="25" borderId="0" xfId="70" applyNumberFormat="1" applyFont="1" applyFill="1" applyBorder="1"/>
    <xf numFmtId="0" fontId="4" fillId="0" borderId="20" xfId="70" applyBorder="1"/>
    <xf numFmtId="0" fontId="18" fillId="25" borderId="0" xfId="70" applyFont="1" applyFill="1" applyBorder="1" applyAlignment="1">
      <alignment vertical="center"/>
    </xf>
    <xf numFmtId="0" fontId="14" fillId="25" borderId="0" xfId="70" applyFont="1" applyFill="1" applyBorder="1" applyAlignment="1">
      <alignment horizontal="left" vertical="center"/>
    </xf>
    <xf numFmtId="0" fontId="16" fillId="38" borderId="20" xfId="70" applyFont="1" applyFill="1" applyBorder="1" applyAlignment="1">
      <alignment horizontal="center" vertical="center"/>
    </xf>
    <xf numFmtId="0" fontId="13" fillId="24" borderId="0" xfId="40" applyFont="1" applyFill="1" applyBorder="1" applyAlignment="1">
      <alignment horizontal="left" indent="2"/>
    </xf>
    <xf numFmtId="0" fontId="31" fillId="24" borderId="0" xfId="40" applyFont="1" applyFill="1" applyBorder="1" applyAlignment="1">
      <alignment horizontal="left" vertical="top" wrapText="1"/>
    </xf>
    <xf numFmtId="49" fontId="14" fillId="25" borderId="0" xfId="70" applyNumberFormat="1" applyFont="1" applyFill="1" applyBorder="1" applyAlignment="1">
      <alignment horizontal="left"/>
    </xf>
    <xf numFmtId="3" fontId="4" fillId="0" borderId="0" xfId="70" applyNumberFormat="1" applyFill="1" applyAlignment="1">
      <alignment horizontal="center"/>
    </xf>
    <xf numFmtId="3" fontId="13" fillId="26" borderId="0" xfId="40" applyNumberFormat="1" applyFont="1" applyFill="1" applyBorder="1" applyAlignment="1">
      <alignment horizontal="right" wrapText="1"/>
    </xf>
    <xf numFmtId="3" fontId="11" fillId="26" borderId="10" xfId="70" applyNumberFormat="1" applyFont="1" applyFill="1" applyBorder="1" applyAlignment="1">
      <alignment horizontal="center"/>
    </xf>
    <xf numFmtId="3" fontId="4" fillId="26" borderId="0" xfId="70" applyNumberFormat="1" applyFill="1" applyBorder="1" applyAlignment="1">
      <alignment horizontal="center"/>
    </xf>
    <xf numFmtId="164" fontId="72" fillId="26" borderId="0" xfId="40" applyNumberFormat="1" applyFont="1" applyFill="1" applyBorder="1" applyAlignment="1">
      <alignment horizontal="right" indent="1"/>
    </xf>
    <xf numFmtId="0" fontId="73" fillId="26" borderId="0" xfId="70" applyFont="1" applyFill="1"/>
    <xf numFmtId="165" fontId="73" fillId="26" borderId="0" xfId="70" applyNumberFormat="1" applyFont="1" applyFill="1" applyBorder="1" applyAlignment="1">
      <alignment horizontal="center" vertical="center"/>
    </xf>
    <xf numFmtId="165" fontId="4" fillId="26" borderId="0" xfId="70" applyNumberFormat="1" applyFont="1" applyFill="1" applyBorder="1" applyAlignment="1">
      <alignment horizontal="center" vertical="center"/>
    </xf>
    <xf numFmtId="0" fontId="76" fillId="26" borderId="0" xfId="70" applyFont="1" applyFill="1" applyAlignment="1">
      <alignment vertical="center"/>
    </xf>
    <xf numFmtId="165" fontId="26" fillId="26" borderId="0" xfId="70" applyNumberFormat="1" applyFont="1" applyFill="1" applyBorder="1" applyAlignment="1">
      <alignment horizontal="center" vertical="center"/>
    </xf>
    <xf numFmtId="165" fontId="72" fillId="26" borderId="0" xfId="70" applyNumberFormat="1" applyFont="1" applyFill="1" applyBorder="1" applyAlignment="1">
      <alignment horizontal="center" vertical="center"/>
    </xf>
    <xf numFmtId="0" fontId="14" fillId="26" borderId="0" xfId="70" applyNumberFormat="1" applyFont="1" applyFill="1" applyBorder="1" applyAlignment="1">
      <alignment horizontal="right"/>
    </xf>
    <xf numFmtId="164" fontId="4" fillId="0" borderId="0" xfId="70" applyNumberFormat="1"/>
    <xf numFmtId="0" fontId="13" fillId="25" borderId="59" xfId="62" applyFont="1" applyFill="1" applyBorder="1" applyAlignment="1">
      <alignment horizontal="center"/>
    </xf>
    <xf numFmtId="0" fontId="13" fillId="25" borderId="60" xfId="62" applyFont="1" applyFill="1" applyBorder="1" applyAlignment="1">
      <alignment horizontal="center"/>
    </xf>
    <xf numFmtId="0" fontId="14" fillId="25" borderId="0" xfId="0" applyFont="1" applyFill="1" applyBorder="1" applyAlignment="1">
      <alignment horizontal="left"/>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 fillId="25" borderId="0" xfId="0" applyFont="1" applyFill="1" applyBorder="1"/>
    <xf numFmtId="0" fontId="12" fillId="25" borderId="0" xfId="0" applyFont="1" applyFill="1" applyBorder="1"/>
    <xf numFmtId="0" fontId="26" fillId="26" borderId="0" xfId="62" applyFont="1" applyFill="1" applyBorder="1"/>
    <xf numFmtId="3" fontId="14" fillId="26" borderId="0" xfId="62" applyNumberFormat="1" applyFont="1" applyFill="1" applyBorder="1" applyAlignment="1">
      <alignment horizontal="right" indent="2"/>
    </xf>
    <xf numFmtId="0" fontId="58" fillId="26" borderId="0" xfId="62" applyFont="1" applyFill="1" applyBorder="1" applyAlignment="1"/>
    <xf numFmtId="0" fontId="15" fillId="26" borderId="0" xfId="62" applyFont="1" applyFill="1" applyBorder="1"/>
    <xf numFmtId="0" fontId="14" fillId="26" borderId="0" xfId="0" applyFont="1" applyFill="1" applyBorder="1" applyAlignment="1">
      <alignment horizontal="left"/>
    </xf>
    <xf numFmtId="0" fontId="18" fillId="26" borderId="0" xfId="70" applyFont="1" applyFill="1" applyBorder="1" applyAlignment="1">
      <alignment horizontal="left"/>
    </xf>
    <xf numFmtId="0" fontId="72" fillId="25" borderId="0" xfId="70" applyFont="1" applyFill="1" applyBorder="1" applyAlignment="1"/>
    <xf numFmtId="167" fontId="32" fillId="0" borderId="0" xfId="70" applyNumberFormat="1" applyFont="1" applyBorder="1" applyAlignment="1">
      <alignment vertical="center"/>
    </xf>
    <xf numFmtId="0" fontId="72" fillId="25" borderId="20" xfId="70" applyFont="1" applyFill="1" applyBorder="1" applyAlignment="1">
      <alignment horizontal="left" indent="1"/>
    </xf>
    <xf numFmtId="0" fontId="4" fillId="44" borderId="0" xfId="70" applyFill="1" applyBorder="1"/>
    <xf numFmtId="0" fontId="14" fillId="44" borderId="0" xfId="70" applyFont="1" applyFill="1" applyBorder="1"/>
    <xf numFmtId="164" fontId="14" fillId="45" borderId="0" xfId="40" applyNumberFormat="1" applyFont="1" applyFill="1" applyBorder="1" applyAlignment="1">
      <alignment horizontal="center" wrapText="1"/>
    </xf>
    <xf numFmtId="0" fontId="7" fillId="44" borderId="0" xfId="70" applyFont="1" applyFill="1" applyBorder="1"/>
    <xf numFmtId="0" fontId="4" fillId="35" borderId="0" xfId="70" applyFill="1" applyBorder="1"/>
    <xf numFmtId="164" fontId="4" fillId="35" borderId="0" xfId="70" applyNumberFormat="1" applyFill="1" applyBorder="1"/>
    <xf numFmtId="0" fontId="18" fillId="35" borderId="0" xfId="70" applyFont="1" applyFill="1" applyBorder="1" applyAlignment="1">
      <alignment horizontal="right"/>
    </xf>
    <xf numFmtId="0" fontId="7" fillId="35" borderId="0" xfId="70" applyFont="1" applyFill="1" applyBorder="1"/>
    <xf numFmtId="0" fontId="106" fillId="0" borderId="0" xfId="70" applyFont="1" applyBorder="1" applyAlignment="1">
      <alignment vertical="center"/>
    </xf>
    <xf numFmtId="0" fontId="106" fillId="0" borderId="0" xfId="70" applyFont="1" applyBorder="1"/>
    <xf numFmtId="0" fontId="107" fillId="0" borderId="0" xfId="70" applyFont="1" applyBorder="1" applyAlignment="1">
      <alignment wrapText="1"/>
    </xf>
    <xf numFmtId="0" fontId="106" fillId="0" borderId="0" xfId="70" applyFont="1"/>
    <xf numFmtId="167" fontId="106" fillId="0" borderId="0" xfId="70" applyNumberFormat="1" applyFont="1" applyBorder="1" applyAlignment="1">
      <alignment vertical="center"/>
    </xf>
    <xf numFmtId="165" fontId="106" fillId="0" borderId="0" xfId="70" applyNumberFormat="1" applyFont="1" applyBorder="1" applyAlignment="1">
      <alignment vertical="center"/>
    </xf>
    <xf numFmtId="0" fontId="4" fillId="0" borderId="0" xfId="70" applyFill="1" applyAlignment="1">
      <alignment vertical="center"/>
    </xf>
    <xf numFmtId="0" fontId="4" fillId="0" borderId="20" xfId="70" applyFill="1" applyBorder="1" applyAlignment="1">
      <alignment vertical="center"/>
    </xf>
    <xf numFmtId="0" fontId="4" fillId="0" borderId="0" xfId="70" applyFill="1" applyBorder="1" applyAlignment="1">
      <alignment vertical="center"/>
    </xf>
    <xf numFmtId="0" fontId="106" fillId="0" borderId="0" xfId="70" applyFont="1" applyFill="1" applyBorder="1" applyAlignment="1">
      <alignment vertical="center"/>
    </xf>
    <xf numFmtId="0" fontId="4" fillId="26" borderId="0" xfId="70" applyFill="1" applyAlignment="1">
      <alignment vertical="center"/>
    </xf>
    <xf numFmtId="0" fontId="13" fillId="26" borderId="11" xfId="62" applyFont="1" applyFill="1" applyBorder="1" applyAlignment="1">
      <alignment horizontal="center" vertical="center"/>
    </xf>
    <xf numFmtId="0" fontId="32" fillId="0" borderId="0" xfId="70" applyFont="1" applyFill="1"/>
    <xf numFmtId="0" fontId="108" fillId="46" borderId="0" xfId="70" applyFont="1" applyFill="1" applyBorder="1"/>
    <xf numFmtId="0" fontId="108" fillId="46" borderId="0" xfId="70" applyFont="1" applyFill="1" applyBorder="1" applyAlignment="1">
      <alignment vertical="center"/>
    </xf>
    <xf numFmtId="167" fontId="72" fillId="26" borderId="0" xfId="59" applyNumberFormat="1" applyFont="1" applyFill="1" applyBorder="1" applyAlignment="1">
      <alignment horizontal="right"/>
    </xf>
    <xf numFmtId="167" fontId="14" fillId="26" borderId="0" xfId="59" applyNumberFormat="1" applyFont="1" applyFill="1" applyBorder="1" applyAlignment="1">
      <alignment horizontal="right"/>
    </xf>
    <xf numFmtId="167" fontId="14" fillId="26" borderId="0" xfId="59" applyNumberFormat="1" applyFont="1" applyFill="1" applyBorder="1" applyAlignment="1">
      <alignment horizontal="right" indent="1"/>
    </xf>
    <xf numFmtId="2" fontId="11" fillId="26" borderId="0" xfId="62" applyNumberFormat="1" applyFont="1" applyFill="1" applyBorder="1" applyAlignment="1">
      <alignment horizontal="left" indent="1"/>
    </xf>
    <xf numFmtId="0" fontId="18" fillId="25" borderId="0" xfId="70" applyFont="1" applyFill="1" applyBorder="1" applyAlignment="1">
      <alignment horizontal="right"/>
    </xf>
    <xf numFmtId="0" fontId="4" fillId="25" borderId="20" xfId="70" applyFill="1" applyBorder="1" applyAlignment="1"/>
    <xf numFmtId="0" fontId="14" fillId="24" borderId="0" xfId="61" applyFont="1" applyFill="1" applyBorder="1" applyAlignment="1">
      <alignment horizontal="left"/>
    </xf>
    <xf numFmtId="0" fontId="96" fillId="27" borderId="0" xfId="61" applyFont="1" applyFill="1" applyBorder="1" applyAlignment="1">
      <alignment horizontal="left"/>
    </xf>
    <xf numFmtId="0" fontId="14" fillId="24" borderId="0" xfId="61" applyFont="1" applyFill="1" applyBorder="1" applyAlignment="1"/>
    <xf numFmtId="0" fontId="13" fillId="24" borderId="0" xfId="40" applyFont="1" applyFill="1" applyBorder="1" applyAlignment="1" applyProtection="1">
      <alignment horizontal="left" indent="1"/>
    </xf>
    <xf numFmtId="0" fontId="18" fillId="24" borderId="0" xfId="40" applyFont="1" applyFill="1" applyBorder="1" applyAlignment="1" applyProtection="1">
      <alignment horizontal="left" indent="1"/>
    </xf>
    <xf numFmtId="168" fontId="14" fillId="24" borderId="0" xfId="40" applyNumberFormat="1" applyFont="1" applyFill="1" applyBorder="1" applyAlignment="1" applyProtection="1">
      <alignment horizontal="right" wrapText="1"/>
    </xf>
    <xf numFmtId="0" fontId="13" fillId="24" borderId="0" xfId="40" applyFont="1" applyFill="1" applyBorder="1" applyProtection="1"/>
    <xf numFmtId="0" fontId="14" fillId="24" borderId="0" xfId="40" applyFont="1" applyFill="1" applyBorder="1" applyProtection="1"/>
    <xf numFmtId="0" fontId="72" fillId="24" borderId="0" xfId="40" applyFont="1" applyFill="1" applyBorder="1" applyProtection="1"/>
    <xf numFmtId="0" fontId="13" fillId="24" borderId="0" xfId="40" applyFont="1" applyFill="1" applyBorder="1" applyAlignment="1" applyProtection="1">
      <alignment horizontal="left"/>
    </xf>
    <xf numFmtId="165" fontId="73" fillId="0" borderId="0" xfId="70" applyNumberFormat="1" applyFont="1"/>
    <xf numFmtId="3" fontId="11" fillId="26" borderId="0" xfId="70" applyNumberFormat="1" applyFont="1" applyFill="1" applyBorder="1" applyAlignment="1">
      <alignment horizontal="right"/>
    </xf>
    <xf numFmtId="0" fontId="72" fillId="44" borderId="0" xfId="70" applyFont="1" applyFill="1" applyBorder="1" applyAlignment="1">
      <alignment horizontal="right"/>
    </xf>
    <xf numFmtId="167" fontId="72" fillId="25" borderId="0" xfId="59" applyNumberFormat="1" applyFont="1" applyFill="1" applyBorder="1" applyAlignment="1">
      <alignment horizontal="right" indent="1"/>
    </xf>
    <xf numFmtId="170" fontId="13" fillId="25" borderId="11" xfId="70" applyNumberFormat="1" applyFont="1" applyFill="1" applyBorder="1" applyAlignment="1">
      <alignment horizontal="center"/>
    </xf>
    <xf numFmtId="171" fontId="18" fillId="26" borderId="0" xfId="40" applyNumberFormat="1" applyFont="1" applyFill="1" applyBorder="1" applyAlignment="1">
      <alignment horizontal="right" wrapText="1"/>
    </xf>
    <xf numFmtId="171" fontId="18" fillId="25" borderId="0" xfId="40" applyNumberFormat="1" applyFont="1" applyFill="1" applyBorder="1" applyAlignment="1">
      <alignment horizontal="right" wrapText="1"/>
    </xf>
    <xf numFmtId="0" fontId="13" fillId="25" borderId="11" xfId="70" applyFont="1" applyFill="1" applyBorder="1" applyAlignment="1" applyProtection="1">
      <alignment horizontal="center"/>
    </xf>
    <xf numFmtId="0" fontId="13" fillId="25" borderId="12" xfId="70" applyFont="1" applyFill="1" applyBorder="1" applyAlignment="1" applyProtection="1">
      <alignment horizontal="center"/>
    </xf>
    <xf numFmtId="165" fontId="14" fillId="27" borderId="0" xfId="40" applyNumberFormat="1" applyFont="1" applyFill="1" applyBorder="1" applyAlignment="1">
      <alignment horizontal="right" wrapText="1" indent="1"/>
    </xf>
    <xf numFmtId="0" fontId="49" fillId="25" borderId="0" xfId="70" applyFont="1" applyFill="1" applyAlignment="1"/>
    <xf numFmtId="0" fontId="49" fillId="0" borderId="0" xfId="70" applyFont="1" applyBorder="1" applyAlignment="1"/>
    <xf numFmtId="0" fontId="86" fillId="25" borderId="0" xfId="70" applyFont="1" applyFill="1" applyBorder="1" applyAlignment="1">
      <alignment horizontal="left"/>
    </xf>
    <xf numFmtId="0" fontId="7" fillId="25" borderId="0" xfId="70" applyFont="1" applyFill="1" applyBorder="1" applyAlignment="1"/>
    <xf numFmtId="0" fontId="49" fillId="0" borderId="0" xfId="70" applyFont="1" applyAlignment="1"/>
    <xf numFmtId="167" fontId="5" fillId="26" borderId="0" xfId="70" applyNumberFormat="1" applyFont="1" applyFill="1" applyBorder="1" applyAlignment="1">
      <alignment horizontal="right" indent="3"/>
    </xf>
    <xf numFmtId="167" fontId="96"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2" fillId="0" borderId="0" xfId="70" applyNumberFormat="1" applyFont="1" applyBorder="1" applyAlignment="1">
      <alignment vertical="center"/>
    </xf>
    <xf numFmtId="165" fontId="32" fillId="0" borderId="0" xfId="70" applyNumberFormat="1" applyFont="1" applyBorder="1" applyAlignment="1">
      <alignment vertical="center"/>
    </xf>
    <xf numFmtId="0" fontId="14" fillId="0" borderId="0" xfId="0" applyFont="1" applyAlignment="1">
      <alignment readingOrder="2"/>
    </xf>
    <xf numFmtId="0" fontId="14" fillId="24" borderId="0" xfId="40" applyFont="1" applyFill="1" applyBorder="1"/>
    <xf numFmtId="0" fontId="14" fillId="36" borderId="0" xfId="62" applyFont="1" applyFill="1" applyAlignment="1">
      <alignment vertical="center" wrapText="1"/>
    </xf>
    <xf numFmtId="0" fontId="92" fillId="38" borderId="0" xfId="62" applyFont="1" applyFill="1" applyBorder="1" applyAlignment="1">
      <alignment vertical="center"/>
    </xf>
    <xf numFmtId="0" fontId="5" fillId="36" borderId="0" xfId="62" applyFont="1" applyFill="1" applyAlignment="1">
      <alignment horizontal="left" vertical="center"/>
    </xf>
    <xf numFmtId="0" fontId="12" fillId="36" borderId="0" xfId="62" applyFont="1" applyFill="1" applyBorder="1" applyAlignment="1">
      <alignment horizontal="right" vertical="top" wrapText="1"/>
    </xf>
    <xf numFmtId="0" fontId="11" fillId="32" borderId="0" xfId="62" applyFont="1" applyFill="1" applyBorder="1" applyAlignment="1">
      <alignment horizontal="right"/>
    </xf>
    <xf numFmtId="0" fontId="12" fillId="32" borderId="0" xfId="62" applyFont="1" applyFill="1" applyBorder="1" applyAlignment="1">
      <alignment horizontal="right" vertical="top" wrapText="1"/>
    </xf>
    <xf numFmtId="0" fontId="12" fillId="36" borderId="38" xfId="62" applyFont="1" applyFill="1" applyBorder="1" applyAlignment="1">
      <alignment horizontal="right" vertical="top" wrapText="1"/>
    </xf>
    <xf numFmtId="0" fontId="13" fillId="36" borderId="0" xfId="62" applyFont="1" applyFill="1" applyBorder="1" applyAlignment="1">
      <alignment horizontal="right" vertical="center"/>
    </xf>
    <xf numFmtId="0" fontId="14" fillId="36" borderId="0" xfId="62" applyFont="1" applyFill="1" applyBorder="1" applyAlignment="1">
      <alignment horizontal="right" vertical="center" wrapText="1"/>
    </xf>
    <xf numFmtId="0" fontId="13" fillId="36" borderId="0" xfId="62" applyFont="1" applyFill="1" applyBorder="1" applyAlignment="1">
      <alignment horizontal="right" vertical="center" wrapText="1"/>
    </xf>
    <xf numFmtId="0" fontId="14" fillId="36" borderId="0" xfId="62" applyFont="1" applyFill="1" applyBorder="1" applyAlignment="1">
      <alignment horizontal="right" vertical="top" wrapText="1"/>
    </xf>
    <xf numFmtId="0" fontId="14" fillId="36" borderId="0" xfId="62" applyFont="1" applyFill="1" applyBorder="1" applyAlignment="1">
      <alignment horizontal="right" vertical="center"/>
    </xf>
    <xf numFmtId="0" fontId="14" fillId="36" borderId="0" xfId="62" applyFont="1" applyFill="1" applyBorder="1" applyAlignment="1">
      <alignment horizontal="right"/>
    </xf>
    <xf numFmtId="0" fontId="14" fillId="36" borderId="0" xfId="62" applyFont="1" applyFill="1" applyBorder="1" applyAlignment="1">
      <alignment horizontal="right" wrapText="1"/>
    </xf>
    <xf numFmtId="0" fontId="14" fillId="36" borderId="38" xfId="62" applyFont="1" applyFill="1" applyBorder="1" applyAlignment="1">
      <alignment horizontal="right"/>
    </xf>
    <xf numFmtId="0" fontId="4" fillId="36" borderId="0" xfId="62" applyFill="1" applyBorder="1" applyAlignment="1">
      <alignment horizontal="right" vertical="center"/>
    </xf>
    <xf numFmtId="0" fontId="4" fillId="36" borderId="0" xfId="62" applyFill="1" applyBorder="1" applyAlignment="1">
      <alignment horizontal="right"/>
    </xf>
    <xf numFmtId="164" fontId="4" fillId="0" borderId="0" xfId="70" applyNumberFormat="1" applyFill="1"/>
    <xf numFmtId="165" fontId="4" fillId="0" borderId="0" xfId="70" applyNumberFormat="1" applyFill="1" applyAlignment="1">
      <alignment vertical="center"/>
    </xf>
    <xf numFmtId="0" fontId="58" fillId="0" borderId="0" xfId="70" applyFont="1" applyFill="1"/>
    <xf numFmtId="166" fontId="4" fillId="0" borderId="0" xfId="70" applyNumberFormat="1" applyFill="1"/>
    <xf numFmtId="1" fontId="101" fillId="26" borderId="0" xfId="70" applyNumberFormat="1" applyFont="1" applyFill="1" applyBorder="1" applyAlignment="1">
      <alignment horizontal="right"/>
    </xf>
    <xf numFmtId="0" fontId="18" fillId="27" borderId="0" xfId="40" applyFont="1" applyFill="1" applyBorder="1" applyAlignment="1"/>
    <xf numFmtId="0" fontId="13" fillId="26" borderId="12" xfId="70" applyFont="1" applyFill="1" applyBorder="1" applyAlignment="1">
      <alignment horizontal="center"/>
    </xf>
    <xf numFmtId="0" fontId="13" fillId="25" borderId="12" xfId="51" applyFont="1" applyFill="1" applyBorder="1" applyAlignment="1">
      <alignment horizontal="center" vertical="center"/>
    </xf>
    <xf numFmtId="0" fontId="4" fillId="26" borderId="0" xfId="52" applyFill="1" applyBorder="1"/>
    <xf numFmtId="0" fontId="13" fillId="25" borderId="0" xfId="52" applyFont="1" applyFill="1" applyBorder="1" applyAlignment="1">
      <alignment horizontal="left"/>
    </xf>
    <xf numFmtId="0" fontId="97" fillId="25" borderId="0" xfId="52" applyFont="1" applyFill="1" applyBorder="1" applyAlignment="1">
      <alignment horizontal="left"/>
    </xf>
    <xf numFmtId="0" fontId="13" fillId="25" borderId="0" xfId="51" applyFont="1" applyFill="1" applyBorder="1" applyAlignment="1">
      <alignment horizontal="right"/>
    </xf>
    <xf numFmtId="0" fontId="0" fillId="26" borderId="22" xfId="51" applyFont="1" applyFill="1" applyBorder="1"/>
    <xf numFmtId="0" fontId="11" fillId="25" borderId="22" xfId="51" applyFont="1" applyFill="1" applyBorder="1" applyAlignment="1">
      <alignment horizontal="left"/>
    </xf>
    <xf numFmtId="0" fontId="43" fillId="25" borderId="22" xfId="51" applyFont="1" applyFill="1" applyBorder="1" applyAlignment="1">
      <alignment horizontal="left"/>
    </xf>
    <xf numFmtId="0" fontId="0" fillId="0" borderId="22" xfId="51" applyFont="1" applyBorder="1"/>
    <xf numFmtId="0" fontId="18" fillId="0" borderId="0" xfId="51" applyFont="1" applyBorder="1" applyAlignment="1">
      <alignment vertical="top"/>
    </xf>
    <xf numFmtId="0" fontId="7" fillId="25" borderId="0" xfId="51" applyFont="1" applyFill="1" applyBorder="1"/>
    <xf numFmtId="0" fontId="13" fillId="25" borderId="11" xfId="51" applyFont="1" applyFill="1" applyBorder="1" applyAlignment="1">
      <alignment horizontal="center" vertical="center"/>
    </xf>
    <xf numFmtId="0" fontId="13" fillId="25" borderId="0" xfId="51" applyFont="1" applyFill="1" applyBorder="1" applyAlignment="1">
      <alignment horizontal="center" vertical="center"/>
    </xf>
    <xf numFmtId="49" fontId="13" fillId="25" borderId="0" xfId="51" applyNumberFormat="1" applyFont="1" applyFill="1" applyBorder="1" applyAlignment="1">
      <alignment horizontal="center" vertical="center" wrapText="1"/>
    </xf>
    <xf numFmtId="0" fontId="11" fillId="26" borderId="0" xfId="51" applyFont="1" applyFill="1" applyBorder="1" applyAlignment="1">
      <alignment horizontal="center"/>
    </xf>
    <xf numFmtId="0" fontId="18" fillId="25" borderId="0" xfId="51" applyFont="1" applyFill="1" applyBorder="1" applyAlignment="1">
      <alignment horizontal="center"/>
    </xf>
    <xf numFmtId="1" fontId="18" fillId="25" borderId="10" xfId="51" applyNumberFormat="1" applyFont="1" applyFill="1" applyBorder="1" applyAlignment="1">
      <alignment horizontal="center"/>
    </xf>
    <xf numFmtId="3" fontId="18" fillId="24" borderId="0" xfId="61" applyNumberFormat="1" applyFont="1" applyFill="1" applyBorder="1" applyAlignment="1">
      <alignment horizontal="center" wrapText="1"/>
    </xf>
    <xf numFmtId="0" fontId="11" fillId="25" borderId="19" xfId="51" applyFont="1" applyFill="1" applyBorder="1" applyAlignment="1">
      <alignment horizontal="center"/>
    </xf>
    <xf numFmtId="0" fontId="11" fillId="25" borderId="0" xfId="51" applyFont="1" applyFill="1" applyAlignment="1">
      <alignment horizontal="center"/>
    </xf>
    <xf numFmtId="0" fontId="11" fillId="0" borderId="0" xfId="51" applyFont="1" applyAlignment="1">
      <alignment horizontal="center"/>
    </xf>
    <xf numFmtId="165" fontId="14" fillId="27" borderId="0" xfId="61" applyNumberFormat="1" applyFont="1" applyFill="1" applyBorder="1" applyAlignment="1">
      <alignment horizontal="center" wrapText="1"/>
    </xf>
    <xf numFmtId="165" fontId="13" fillId="27" borderId="0" xfId="61" applyNumberFormat="1" applyFont="1" applyFill="1" applyBorder="1" applyAlignment="1">
      <alignment horizontal="center" wrapText="1"/>
    </xf>
    <xf numFmtId="0" fontId="13" fillId="40" borderId="0" xfId="61" applyFont="1" applyFill="1" applyBorder="1" applyAlignment="1">
      <alignment horizontal="left"/>
    </xf>
    <xf numFmtId="167" fontId="10" fillId="35" borderId="0" xfId="70" applyNumberFormat="1" applyFont="1" applyFill="1" applyBorder="1" applyAlignment="1">
      <alignment horizontal="right" indent="3"/>
    </xf>
    <xf numFmtId="4" fontId="13" fillId="40" borderId="0" xfId="61" applyNumberFormat="1" applyFont="1" applyFill="1" applyBorder="1" applyAlignment="1">
      <alignment horizontal="right" wrapText="1" indent="4"/>
    </xf>
    <xf numFmtId="4" fontId="96"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58" fillId="0" borderId="0" xfId="70" applyNumberFormat="1" applyFont="1" applyFill="1"/>
    <xf numFmtId="0" fontId="13" fillId="25" borderId="52" xfId="70" applyFont="1" applyFill="1" applyBorder="1" applyAlignment="1">
      <alignment horizontal="center"/>
    </xf>
    <xf numFmtId="0" fontId="13" fillId="25" borderId="11" xfId="70" applyFont="1" applyFill="1" applyBorder="1" applyAlignment="1">
      <alignment horizontal="center"/>
    </xf>
    <xf numFmtId="0" fontId="43" fillId="0" borderId="0" xfId="70" applyFont="1" applyProtection="1">
      <protection locked="0"/>
    </xf>
    <xf numFmtId="0" fontId="10" fillId="24" borderId="0" xfId="66" applyFont="1" applyFill="1" applyBorder="1" applyAlignment="1">
      <alignment horizontal="left" vertical="center"/>
    </xf>
    <xf numFmtId="0" fontId="45" fillId="25" borderId="0" xfId="63" applyFont="1" applyFill="1" applyBorder="1" applyAlignment="1">
      <alignment horizontal="left" vertical="center" wrapText="1"/>
    </xf>
    <xf numFmtId="0" fontId="14" fillId="25" borderId="0" xfId="70" applyFont="1" applyFill="1" applyBorder="1" applyAlignment="1">
      <alignment vertical="center"/>
    </xf>
    <xf numFmtId="4" fontId="5" fillId="25" borderId="0" xfId="63" applyNumberFormat="1" applyFont="1" applyFill="1" applyBorder="1" applyAlignment="1">
      <alignment horizontal="left" vertical="center" wrapText="1"/>
    </xf>
    <xf numFmtId="0" fontId="5" fillId="26" borderId="0" xfId="70" applyFont="1" applyFill="1" applyBorder="1" applyAlignment="1">
      <alignment vertical="center" wrapText="1"/>
    </xf>
    <xf numFmtId="0" fontId="5" fillId="25" borderId="0" xfId="70" applyFont="1" applyFill="1" applyBorder="1" applyAlignment="1">
      <alignment vertical="center" wrapText="1"/>
    </xf>
    <xf numFmtId="0" fontId="43" fillId="25" borderId="0" xfId="70" applyFont="1" applyFill="1" applyAlignment="1">
      <alignment vertical="center"/>
    </xf>
    <xf numFmtId="0" fontId="43" fillId="25" borderId="20" xfId="70" applyFont="1" applyFill="1" applyBorder="1" applyAlignment="1">
      <alignment vertical="center"/>
    </xf>
    <xf numFmtId="0" fontId="10" fillId="25" borderId="0" xfId="63" applyFont="1" applyFill="1" applyBorder="1" applyAlignment="1">
      <alignment horizontal="left" vertical="center" wrapText="1"/>
    </xf>
    <xf numFmtId="0" fontId="43" fillId="0" borderId="0" xfId="70" applyFont="1" applyAlignment="1">
      <alignment vertical="center"/>
    </xf>
    <xf numFmtId="0" fontId="10" fillId="24" borderId="0" xfId="40" applyFont="1" applyFill="1" applyBorder="1" applyAlignment="1">
      <alignment horizontal="left" vertical="center"/>
    </xf>
    <xf numFmtId="0" fontId="5" fillId="25" borderId="0" xfId="70" applyFont="1" applyFill="1" applyAlignment="1">
      <alignment vertical="center"/>
    </xf>
    <xf numFmtId="0" fontId="5" fillId="25" borderId="20" xfId="70" applyFont="1" applyFill="1" applyBorder="1" applyAlignment="1">
      <alignment vertical="center"/>
    </xf>
    <xf numFmtId="0" fontId="5" fillId="25" borderId="0" xfId="70" applyFont="1" applyFill="1" applyBorder="1" applyAlignment="1">
      <alignment vertical="center"/>
    </xf>
    <xf numFmtId="0" fontId="5" fillId="0" borderId="0" xfId="70" applyFont="1" applyAlignment="1">
      <alignment vertical="center"/>
    </xf>
    <xf numFmtId="0" fontId="10" fillId="27" borderId="0" xfId="40" applyFont="1" applyFill="1" applyBorder="1" applyAlignment="1">
      <alignment vertical="center"/>
    </xf>
    <xf numFmtId="4" fontId="5" fillId="26" borderId="0" xfId="63" applyNumberFormat="1" applyFont="1" applyFill="1" applyBorder="1" applyAlignment="1">
      <alignment horizontal="left" vertical="center" wrapText="1"/>
    </xf>
    <xf numFmtId="0" fontId="10" fillId="27" borderId="0" xfId="66" applyFont="1" applyFill="1" applyBorder="1" applyAlignment="1">
      <alignment horizontal="left" vertical="center"/>
    </xf>
    <xf numFmtId="0" fontId="5" fillId="26" borderId="0" xfId="70" applyFont="1" applyFill="1" applyAlignment="1">
      <alignment vertical="center" wrapText="1"/>
    </xf>
    <xf numFmtId="0" fontId="5" fillId="26" borderId="0" xfId="63" applyFont="1" applyFill="1" applyBorder="1" applyAlignment="1">
      <alignment horizontal="left" vertical="center" wrapText="1"/>
    </xf>
    <xf numFmtId="0" fontId="5" fillId="26" borderId="0" xfId="70" quotePrefix="1" applyFont="1" applyFill="1" applyBorder="1" applyAlignment="1">
      <alignment vertical="center" wrapText="1"/>
    </xf>
    <xf numFmtId="0" fontId="5" fillId="25" borderId="0" xfId="70" quotePrefix="1" applyFont="1" applyFill="1" applyBorder="1" applyAlignment="1">
      <alignment vertical="center" wrapText="1"/>
    </xf>
    <xf numFmtId="0" fontId="14" fillId="40" borderId="0" xfId="61" applyFont="1" applyFill="1" applyBorder="1" applyAlignment="1">
      <alignment horizontal="left" indent="1"/>
    </xf>
    <xf numFmtId="3" fontId="18" fillId="40" borderId="0" xfId="61" applyNumberFormat="1" applyFont="1" applyFill="1" applyBorder="1" applyAlignment="1">
      <alignment horizontal="center" wrapText="1"/>
    </xf>
    <xf numFmtId="0" fontId="14" fillId="40" borderId="0" xfId="61" applyFont="1" applyFill="1" applyBorder="1" applyAlignment="1"/>
    <xf numFmtId="1" fontId="47" fillId="0" borderId="0" xfId="70" applyNumberFormat="1" applyFont="1"/>
    <xf numFmtId="0" fontId="43" fillId="25" borderId="0" xfId="70" applyFont="1" applyFill="1" applyProtection="1">
      <protection locked="0"/>
    </xf>
    <xf numFmtId="0" fontId="13" fillId="26" borderId="63" xfId="70" applyFont="1" applyFill="1" applyBorder="1" applyAlignment="1"/>
    <xf numFmtId="0" fontId="4" fillId="26" borderId="0" xfId="62" applyFill="1"/>
    <xf numFmtId="0" fontId="47" fillId="26" borderId="0" xfId="62" applyFont="1" applyFill="1"/>
    <xf numFmtId="0" fontId="43" fillId="25" borderId="19" xfId="70" applyFont="1" applyFill="1" applyBorder="1" applyProtection="1">
      <protection locked="0"/>
    </xf>
    <xf numFmtId="0" fontId="43" fillId="25" borderId="0" xfId="70" applyFont="1" applyFill="1" applyBorder="1" applyProtection="1">
      <protection locked="0"/>
    </xf>
    <xf numFmtId="0" fontId="18" fillId="24" borderId="0" xfId="40" applyFont="1" applyFill="1" applyBorder="1" applyProtection="1">
      <protection locked="0"/>
    </xf>
    <xf numFmtId="0" fontId="14" fillId="24" borderId="0" xfId="40" applyFont="1" applyFill="1" applyBorder="1" applyProtection="1">
      <protection locked="0"/>
    </xf>
    <xf numFmtId="167" fontId="14" fillId="25" borderId="0" xfId="70" applyNumberFormat="1" applyFont="1" applyFill="1" applyBorder="1" applyAlignment="1" applyProtection="1">
      <alignment horizontal="right"/>
      <protection locked="0"/>
    </xf>
    <xf numFmtId="0" fontId="8" fillId="25" borderId="0" xfId="70" applyFont="1" applyFill="1" applyBorder="1" applyProtection="1">
      <protection locked="0"/>
    </xf>
    <xf numFmtId="0" fontId="11" fillId="25" borderId="0" xfId="0" applyFont="1" applyFill="1" applyBorder="1" applyAlignment="1">
      <alignment horizontal="left" vertical="center"/>
    </xf>
    <xf numFmtId="2" fontId="44" fillId="26" borderId="0" xfId="70" applyNumberFormat="1" applyFont="1" applyFill="1" applyBorder="1" applyAlignment="1">
      <alignment horizontal="center"/>
    </xf>
    <xf numFmtId="0" fontId="13" fillId="25" borderId="0" xfId="0" applyFont="1" applyFill="1" applyBorder="1" applyAlignment="1">
      <alignment horizontal="center"/>
    </xf>
    <xf numFmtId="0" fontId="13" fillId="25" borderId="0" xfId="0" applyFont="1" applyFill="1" applyBorder="1" applyAlignment="1">
      <alignment horizontal="center"/>
    </xf>
    <xf numFmtId="3" fontId="15" fillId="0" borderId="0" xfId="70" applyNumberFormat="1" applyFont="1"/>
    <xf numFmtId="0" fontId="82" fillId="26" borderId="0" xfId="62" applyFont="1" applyFill="1" applyBorder="1" applyAlignment="1">
      <alignment horizontal="center" vertical="center"/>
    </xf>
    <xf numFmtId="1" fontId="72" fillId="25" borderId="0" xfId="62" applyNumberFormat="1" applyFont="1" applyFill="1" applyBorder="1" applyAlignment="1">
      <alignment horizontal="right"/>
    </xf>
    <xf numFmtId="3" fontId="72" fillId="25" borderId="0" xfId="62" applyNumberFormat="1" applyFont="1" applyFill="1" applyBorder="1" applyAlignment="1">
      <alignment horizontal="right"/>
    </xf>
    <xf numFmtId="0" fontId="47" fillId="0" borderId="0" xfId="62" applyFont="1" applyFill="1" applyBorder="1"/>
    <xf numFmtId="0" fontId="58" fillId="0" borderId="0" xfId="62" applyFont="1" applyFill="1" applyBorder="1" applyAlignment="1"/>
    <xf numFmtId="0" fontId="47" fillId="26" borderId="0" xfId="62" applyFont="1" applyFill="1" applyBorder="1"/>
    <xf numFmtId="0" fontId="13" fillId="26" borderId="0" xfId="62" applyFont="1" applyFill="1" applyBorder="1" applyAlignment="1">
      <alignment horizontal="left" indent="1"/>
    </xf>
    <xf numFmtId="0" fontId="4" fillId="26" borderId="0" xfId="62" applyFill="1" applyBorder="1"/>
    <xf numFmtId="0" fontId="72" fillId="26" borderId="0" xfId="62" applyFont="1" applyFill="1" applyBorder="1" applyAlignment="1">
      <alignment horizontal="left"/>
    </xf>
    <xf numFmtId="3" fontId="42" fillId="26" borderId="0" xfId="62" applyNumberFormat="1" applyFont="1" applyFill="1" applyBorder="1" applyAlignment="1">
      <alignment horizontal="right"/>
    </xf>
    <xf numFmtId="0" fontId="31" fillId="26" borderId="0" xfId="40" applyFont="1" applyFill="1" applyBorder="1"/>
    <xf numFmtId="0" fontId="18" fillId="26" borderId="0" xfId="62" applyFont="1" applyFill="1" applyBorder="1" applyAlignment="1">
      <alignment horizontal="justify" wrapText="1"/>
    </xf>
    <xf numFmtId="0" fontId="61" fillId="26" borderId="0" xfId="62" applyFont="1" applyFill="1" applyBorder="1" applyAlignment="1">
      <alignment horizontal="left" vertical="center" indent="1"/>
    </xf>
    <xf numFmtId="0" fontId="59" fillId="26" borderId="0" xfId="62" applyFont="1" applyFill="1" applyBorder="1" applyAlignment="1">
      <alignment vertical="center"/>
    </xf>
    <xf numFmtId="0" fontId="58" fillId="26" borderId="0" xfId="62" applyFont="1" applyFill="1" applyBorder="1" applyAlignment="1">
      <alignment vertical="center"/>
    </xf>
    <xf numFmtId="1" fontId="13" fillId="26" borderId="0" xfId="40" applyNumberFormat="1" applyFont="1" applyFill="1" applyBorder="1" applyAlignment="1">
      <alignment horizontal="center" wrapText="1"/>
    </xf>
    <xf numFmtId="164" fontId="13" fillId="26" borderId="0" xfId="40" applyNumberFormat="1" applyFont="1" applyFill="1" applyBorder="1" applyAlignment="1">
      <alignment horizontal="right" wrapText="1" indent="2"/>
    </xf>
    <xf numFmtId="0" fontId="58" fillId="26" borderId="0" xfId="62" applyFont="1" applyFill="1" applyBorder="1"/>
    <xf numFmtId="1" fontId="72" fillId="25" borderId="0" xfId="62" applyNumberFormat="1" applyFont="1" applyFill="1" applyBorder="1" applyAlignment="1">
      <alignment horizontal="center"/>
    </xf>
    <xf numFmtId="3" fontId="72" fillId="25" borderId="0" xfId="62" applyNumberFormat="1" applyFont="1" applyFill="1" applyBorder="1" applyAlignment="1">
      <alignment horizontal="center"/>
    </xf>
    <xf numFmtId="3" fontId="13" fillId="25" borderId="0" xfId="62" applyNumberFormat="1" applyFont="1" applyFill="1" applyBorder="1" applyAlignment="1">
      <alignment horizontal="center"/>
    </xf>
    <xf numFmtId="0" fontId="13" fillId="26" borderId="0" xfId="0" applyFont="1" applyFill="1" applyBorder="1" applyAlignment="1">
      <alignment horizontal="center"/>
    </xf>
    <xf numFmtId="1" fontId="72" fillId="26" borderId="0" xfId="62" applyNumberFormat="1" applyFont="1" applyFill="1" applyBorder="1" applyAlignment="1">
      <alignment horizontal="right"/>
    </xf>
    <xf numFmtId="3" fontId="13" fillId="26" borderId="0" xfId="62" applyNumberFormat="1" applyFont="1" applyFill="1" applyBorder="1" applyAlignment="1">
      <alignment horizontal="right" indent="2"/>
    </xf>
    <xf numFmtId="3" fontId="72" fillId="26" borderId="0" xfId="62" applyNumberFormat="1" applyFont="1" applyFill="1" applyBorder="1" applyAlignment="1">
      <alignment horizontal="right"/>
    </xf>
    <xf numFmtId="3" fontId="13" fillId="26" borderId="0" xfId="62" applyNumberFormat="1" applyFont="1" applyFill="1" applyBorder="1" applyAlignment="1">
      <alignment horizontal="right"/>
    </xf>
    <xf numFmtId="1" fontId="13" fillId="26" borderId="64" xfId="0" applyNumberFormat="1" applyFont="1" applyFill="1" applyBorder="1" applyAlignment="1"/>
    <xf numFmtId="1" fontId="72" fillId="26" borderId="0" xfId="62" applyNumberFormat="1" applyFont="1" applyFill="1" applyBorder="1" applyAlignment="1"/>
    <xf numFmtId="3" fontId="72" fillId="26" borderId="0" xfId="62" applyNumberFormat="1" applyFont="1" applyFill="1" applyBorder="1" applyAlignment="1"/>
    <xf numFmtId="1" fontId="13" fillId="26" borderId="64" xfId="0" applyNumberFormat="1" applyFont="1" applyFill="1" applyBorder="1" applyAlignment="1">
      <alignment horizontal="center"/>
    </xf>
    <xf numFmtId="1" fontId="72" fillId="26" borderId="0" xfId="62" applyNumberFormat="1" applyFont="1" applyFill="1" applyBorder="1" applyAlignment="1">
      <alignment horizontal="center"/>
    </xf>
    <xf numFmtId="3" fontId="13" fillId="26" borderId="0" xfId="62" applyNumberFormat="1" applyFont="1" applyFill="1" applyBorder="1" applyAlignment="1">
      <alignment horizontal="center"/>
    </xf>
    <xf numFmtId="3" fontId="72" fillId="26" borderId="0" xfId="62" applyNumberFormat="1" applyFont="1" applyFill="1" applyBorder="1" applyAlignment="1">
      <alignment horizontal="center"/>
    </xf>
    <xf numFmtId="1" fontId="13" fillId="25" borderId="64" xfId="0" applyNumberFormat="1" applyFont="1" applyFill="1" applyBorder="1" applyAlignment="1">
      <alignment horizontal="center"/>
    </xf>
    <xf numFmtId="3" fontId="72" fillId="25" borderId="0" xfId="62" applyNumberFormat="1" applyFont="1" applyFill="1" applyBorder="1" applyAlignment="1"/>
    <xf numFmtId="1" fontId="13" fillId="25" borderId="64" xfId="0" applyNumberFormat="1" applyFont="1" applyFill="1" applyBorder="1" applyAlignment="1">
      <alignment horizontal="right"/>
    </xf>
    <xf numFmtId="0" fontId="13" fillId="25" borderId="0" xfId="0" applyFont="1" applyFill="1" applyBorder="1" applyAlignment="1">
      <alignment horizontal="right"/>
    </xf>
    <xf numFmtId="3" fontId="5" fillId="26" borderId="0" xfId="70" applyNumberFormat="1" applyFont="1" applyFill="1" applyBorder="1"/>
    <xf numFmtId="0" fontId="78" fillId="26" borderId="0" xfId="70" applyFont="1" applyFill="1" applyBorder="1" applyAlignment="1">
      <alignment horizontal="left" vertical="center"/>
    </xf>
    <xf numFmtId="3" fontId="14" fillId="26" borderId="0" xfId="70" applyNumberFormat="1" applyFont="1" applyFill="1" applyBorder="1" applyAlignment="1">
      <alignment horizontal="right"/>
    </xf>
    <xf numFmtId="0" fontId="18" fillId="25" borderId="65" xfId="62" applyFont="1" applyFill="1" applyBorder="1" applyAlignment="1">
      <alignment vertical="top"/>
    </xf>
    <xf numFmtId="0" fontId="77" fillId="26" borderId="66" xfId="0" applyFont="1" applyFill="1" applyBorder="1" applyAlignment="1">
      <alignment horizontal="left" vertical="center" wrapText="1"/>
    </xf>
    <xf numFmtId="0" fontId="77" fillId="26" borderId="0" xfId="0" applyFont="1" applyFill="1" applyBorder="1" applyAlignment="1">
      <alignment horizontal="left" vertical="center" wrapText="1"/>
    </xf>
    <xf numFmtId="1" fontId="13" fillId="26" borderId="64" xfId="0" applyNumberFormat="1" applyFont="1" applyFill="1" applyBorder="1" applyAlignment="1">
      <alignment horizontal="right"/>
    </xf>
    <xf numFmtId="0" fontId="13" fillId="26" borderId="0" xfId="0" applyFont="1" applyFill="1" applyBorder="1" applyAlignment="1">
      <alignment horizontal="right"/>
    </xf>
    <xf numFmtId="0" fontId="85" fillId="26" borderId="0" xfId="62" applyFont="1" applyFill="1" applyAlignment="1">
      <alignment horizontal="center"/>
    </xf>
    <xf numFmtId="0" fontId="72" fillId="26" borderId="0" xfId="62" applyFont="1" applyFill="1"/>
    <xf numFmtId="0" fontId="89" fillId="25" borderId="24" xfId="62" applyFont="1" applyFill="1" applyBorder="1" applyAlignment="1">
      <alignment horizontal="left" vertical="center" indent="1"/>
    </xf>
    <xf numFmtId="0" fontId="100" fillId="25" borderId="26" xfId="62" applyFont="1" applyFill="1" applyBorder="1" applyAlignment="1">
      <alignment vertical="center"/>
    </xf>
    <xf numFmtId="0" fontId="100" fillId="25" borderId="25" xfId="62" applyFont="1" applyFill="1" applyBorder="1" applyAlignment="1">
      <alignment vertical="center"/>
    </xf>
    <xf numFmtId="3" fontId="14" fillId="25" borderId="0" xfId="62" applyNumberFormat="1" applyFont="1" applyFill="1" applyBorder="1" applyAlignment="1">
      <alignment horizontal="center"/>
    </xf>
    <xf numFmtId="3" fontId="14" fillId="25" borderId="0" xfId="62" applyNumberFormat="1" applyFont="1" applyFill="1" applyBorder="1" applyAlignment="1">
      <alignment horizontal="right"/>
    </xf>
    <xf numFmtId="3" fontId="14" fillId="26" borderId="0" xfId="62" applyNumberFormat="1" applyFont="1" applyFill="1" applyBorder="1" applyAlignment="1"/>
    <xf numFmtId="3" fontId="14" fillId="26" borderId="0" xfId="62" applyNumberFormat="1" applyFont="1" applyFill="1" applyBorder="1" applyAlignment="1">
      <alignment horizontal="center"/>
    </xf>
    <xf numFmtId="3" fontId="14" fillId="26" borderId="0" xfId="62" applyNumberFormat="1" applyFont="1" applyFill="1" applyBorder="1" applyAlignment="1">
      <alignment horizontal="right"/>
    </xf>
    <xf numFmtId="3" fontId="14" fillId="25" borderId="0" xfId="62" applyNumberFormat="1" applyFont="1" applyFill="1" applyBorder="1" applyAlignment="1"/>
    <xf numFmtId="165" fontId="4" fillId="0" borderId="0" xfId="70" applyNumberFormat="1" applyFill="1"/>
    <xf numFmtId="0" fontId="13" fillId="26" borderId="11" xfId="0" applyFont="1" applyFill="1" applyBorder="1" applyAlignment="1">
      <alignment horizontal="center"/>
    </xf>
    <xf numFmtId="0" fontId="14" fillId="25" borderId="0" xfId="70" applyNumberFormat="1" applyFont="1" applyFill="1" applyBorder="1" applyAlignment="1">
      <alignment horizontal="right"/>
    </xf>
    <xf numFmtId="0" fontId="4" fillId="26" borderId="0" xfId="62" applyFill="1" applyBorder="1" applyAlignment="1">
      <alignment vertical="center"/>
    </xf>
    <xf numFmtId="0" fontId="4" fillId="25" borderId="19" xfId="62" applyFill="1" applyBorder="1" applyAlignment="1">
      <alignment vertical="center"/>
    </xf>
    <xf numFmtId="0" fontId="4" fillId="0" borderId="0" xfId="62" applyFill="1" applyBorder="1" applyAlignment="1">
      <alignment vertical="center"/>
    </xf>
    <xf numFmtId="0" fontId="58" fillId="25" borderId="0" xfId="62" applyFont="1" applyFill="1" applyAlignment="1">
      <alignment vertical="center"/>
    </xf>
    <xf numFmtId="0" fontId="13" fillId="25" borderId="0" xfId="62" applyFont="1" applyFill="1" applyBorder="1" applyAlignment="1">
      <alignment horizontal="left" vertical="center"/>
    </xf>
    <xf numFmtId="0" fontId="13" fillId="25" borderId="0" xfId="62" applyFont="1" applyFill="1" applyBorder="1" applyAlignment="1">
      <alignment horizontal="justify" vertical="center"/>
    </xf>
    <xf numFmtId="3" fontId="14" fillId="25" borderId="0" xfId="62" applyNumberFormat="1" applyFont="1" applyFill="1" applyBorder="1" applyAlignment="1">
      <alignment vertical="center"/>
    </xf>
    <xf numFmtId="0" fontId="13" fillId="25" borderId="0" xfId="62" applyFont="1" applyFill="1" applyBorder="1" applyAlignment="1">
      <alignment horizontal="left"/>
    </xf>
    <xf numFmtId="0" fontId="85" fillId="26" borderId="0" xfId="62" applyFont="1" applyFill="1" applyAlignment="1">
      <alignment horizontal="center" vertical="center"/>
    </xf>
    <xf numFmtId="3" fontId="14" fillId="25" borderId="0" xfId="62" applyNumberFormat="1" applyFont="1" applyFill="1" applyBorder="1" applyAlignment="1">
      <alignment horizontal="center" vertical="center"/>
    </xf>
    <xf numFmtId="3" fontId="14" fillId="25" borderId="0" xfId="62" applyNumberFormat="1" applyFont="1" applyFill="1" applyBorder="1" applyAlignment="1">
      <alignment horizontal="right" vertical="center"/>
    </xf>
    <xf numFmtId="3" fontId="14" fillId="26" borderId="0" xfId="62" applyNumberFormat="1" applyFont="1" applyFill="1" applyBorder="1" applyAlignment="1">
      <alignment vertical="center"/>
    </xf>
    <xf numFmtId="3" fontId="14" fillId="26" borderId="0" xfId="62" applyNumberFormat="1" applyFont="1" applyFill="1" applyBorder="1" applyAlignment="1">
      <alignment horizontal="center" vertical="center"/>
    </xf>
    <xf numFmtId="3" fontId="14" fillId="26" borderId="0" xfId="62" applyNumberFormat="1" applyFont="1" applyFill="1" applyBorder="1" applyAlignment="1">
      <alignment horizontal="right" vertical="center"/>
    </xf>
    <xf numFmtId="164" fontId="14" fillId="27" borderId="20" xfId="40" applyNumberFormat="1" applyFont="1" applyFill="1" applyBorder="1" applyAlignment="1">
      <alignment horizontal="center" readingOrder="1"/>
    </xf>
    <xf numFmtId="164" fontId="14" fillId="27" borderId="0" xfId="40" applyNumberFormat="1" applyFont="1" applyFill="1" applyBorder="1" applyAlignment="1">
      <alignment horizontal="center" readingOrder="1"/>
    </xf>
    <xf numFmtId="0" fontId="72" fillId="25" borderId="0" xfId="70" applyFont="1" applyFill="1" applyBorder="1" applyAlignment="1">
      <alignment horizontal="left"/>
    </xf>
    <xf numFmtId="0" fontId="72" fillId="26" borderId="0" xfId="70" applyFont="1" applyFill="1" applyBorder="1" applyAlignment="1">
      <alignment horizontal="left"/>
    </xf>
    <xf numFmtId="0" fontId="13" fillId="25" borderId="0" xfId="70" applyFont="1" applyFill="1" applyBorder="1" applyAlignment="1">
      <alignment horizontal="left"/>
    </xf>
    <xf numFmtId="0" fontId="11" fillId="25" borderId="22" xfId="70" applyFont="1" applyFill="1" applyBorder="1" applyAlignment="1">
      <alignment horizontal="left"/>
    </xf>
    <xf numFmtId="1" fontId="15" fillId="0" borderId="0" xfId="70" applyNumberFormat="1" applyFont="1"/>
    <xf numFmtId="0" fontId="18" fillId="24" borderId="0" xfId="40" applyFont="1" applyFill="1" applyBorder="1" applyAlignment="1" applyProtection="1">
      <alignment horizontal="left"/>
    </xf>
    <xf numFmtId="0" fontId="18" fillId="26" borderId="0" xfId="70" applyFont="1" applyFill="1" applyBorder="1" applyAlignment="1">
      <alignment vertical="top"/>
    </xf>
    <xf numFmtId="49" fontId="13" fillId="25" borderId="12" xfId="62" applyNumberFormat="1" applyFont="1" applyFill="1" applyBorder="1" applyAlignment="1">
      <alignment horizontal="center" vertical="center" wrapText="1"/>
    </xf>
    <xf numFmtId="0" fontId="13" fillId="25" borderId="57" xfId="62" applyFont="1" applyFill="1" applyBorder="1" applyAlignment="1">
      <alignment horizontal="center"/>
    </xf>
    <xf numFmtId="49" fontId="80" fillId="36" borderId="0" xfId="62" applyNumberFormat="1" applyFont="1" applyFill="1" applyBorder="1" applyAlignment="1">
      <alignment horizontal="left" vertical="center"/>
    </xf>
    <xf numFmtId="0" fontId="4" fillId="26" borderId="0" xfId="63" applyFill="1" applyAlignment="1"/>
    <xf numFmtId="0" fontId="18" fillId="25" borderId="48" xfId="63" applyFont="1" applyFill="1" applyBorder="1" applyAlignment="1">
      <alignment horizontal="right"/>
    </xf>
    <xf numFmtId="0" fontId="4" fillId="25" borderId="0" xfId="63" applyFont="1" applyFill="1" applyAlignment="1">
      <alignment vertical="center"/>
    </xf>
    <xf numFmtId="0" fontId="4" fillId="25" borderId="0" xfId="63" applyFont="1" applyFill="1" applyBorder="1" applyAlignment="1">
      <alignment vertical="center"/>
    </xf>
    <xf numFmtId="0" fontId="4" fillId="26" borderId="0" xfId="63" applyFont="1" applyFill="1" applyAlignment="1">
      <alignment vertical="center"/>
    </xf>
    <xf numFmtId="0" fontId="4" fillId="0" borderId="0" xfId="63" applyFont="1" applyAlignment="1">
      <alignment vertical="center"/>
    </xf>
    <xf numFmtId="0" fontId="4" fillId="25" borderId="0" xfId="63" applyFont="1" applyFill="1"/>
    <xf numFmtId="0" fontId="12" fillId="25" borderId="0" xfId="63" applyFont="1" applyFill="1" applyBorder="1"/>
    <xf numFmtId="0" fontId="4" fillId="26" borderId="0" xfId="63" applyFont="1" applyFill="1"/>
    <xf numFmtId="0" fontId="4" fillId="0" borderId="0" xfId="63" applyFont="1"/>
    <xf numFmtId="0" fontId="12" fillId="26" borderId="0" xfId="63" applyFont="1" applyFill="1" applyBorder="1"/>
    <xf numFmtId="0" fontId="73" fillId="0" borderId="0" xfId="63" applyFont="1" applyAlignment="1"/>
    <xf numFmtId="0" fontId="81" fillId="25" borderId="19" xfId="63" applyFont="1" applyFill="1" applyBorder="1"/>
    <xf numFmtId="0" fontId="73" fillId="25" borderId="0" xfId="63" applyFont="1" applyFill="1" applyAlignment="1"/>
    <xf numFmtId="0" fontId="73" fillId="25" borderId="0" xfId="63" applyFont="1" applyFill="1" applyBorder="1" applyAlignment="1"/>
    <xf numFmtId="0" fontId="72" fillId="24" borderId="0" xfId="66" applyFont="1" applyFill="1" applyBorder="1" applyAlignment="1">
      <alignment horizontal="left"/>
    </xf>
    <xf numFmtId="0" fontId="72" fillId="27" borderId="0" xfId="40" applyFont="1" applyFill="1" applyBorder="1" applyAlignment="1"/>
    <xf numFmtId="4" fontId="83" fillId="27" borderId="0" xfId="40" applyNumberFormat="1" applyFont="1" applyFill="1" applyBorder="1" applyAlignment="1">
      <alignment horizontal="right" wrapText="1"/>
    </xf>
    <xf numFmtId="0" fontId="73" fillId="26" borderId="0" xfId="63" applyFont="1" applyFill="1" applyAlignment="1"/>
    <xf numFmtId="1" fontId="14" fillId="26" borderId="0" xfId="63" applyNumberFormat="1" applyFont="1" applyFill="1" applyBorder="1" applyAlignment="1">
      <alignment horizontal="center" vertical="center" wrapText="1"/>
    </xf>
    <xf numFmtId="0" fontId="44" fillId="27" borderId="0" xfId="66" applyFont="1" applyFill="1" applyBorder="1" applyAlignment="1">
      <alignment horizontal="left"/>
    </xf>
    <xf numFmtId="0" fontId="13" fillId="25" borderId="0" xfId="70" applyFont="1" applyFill="1" applyBorder="1" applyAlignment="1">
      <alignment horizontal="left"/>
    </xf>
    <xf numFmtId="165" fontId="11" fillId="26" borderId="0" xfId="70" applyNumberFormat="1" applyFont="1" applyFill="1" applyBorder="1" applyAlignment="1">
      <alignment horizontal="center" vertical="center"/>
    </xf>
    <xf numFmtId="0" fontId="13" fillId="25" borderId="12" xfId="70" applyFont="1" applyFill="1" applyBorder="1" applyAlignment="1">
      <alignment horizontal="center"/>
    </xf>
    <xf numFmtId="0" fontId="49" fillId="25" borderId="0" xfId="70" applyFont="1" applyFill="1" applyAlignment="1">
      <alignment vertical="center"/>
    </xf>
    <xf numFmtId="0" fontId="49" fillId="25" borderId="20" xfId="70" applyFont="1" applyFill="1" applyBorder="1" applyAlignment="1">
      <alignment vertical="center"/>
    </xf>
    <xf numFmtId="0" fontId="8" fillId="25" borderId="0" xfId="70" applyFont="1" applyFill="1" applyBorder="1" applyAlignment="1">
      <alignment vertical="center"/>
    </xf>
    <xf numFmtId="0" fontId="49" fillId="25" borderId="0" xfId="70" applyFont="1" applyFill="1" applyBorder="1" applyAlignment="1">
      <alignment vertical="center"/>
    </xf>
    <xf numFmtId="0" fontId="49" fillId="0" borderId="0" xfId="70" applyFont="1" applyAlignment="1">
      <alignment vertical="center"/>
    </xf>
    <xf numFmtId="1" fontId="83" fillId="26" borderId="0" xfId="70" applyNumberFormat="1" applyFont="1" applyFill="1" applyBorder="1" applyAlignment="1">
      <alignment horizontal="right" vertical="center"/>
    </xf>
    <xf numFmtId="167" fontId="4" fillId="0" borderId="0" xfId="70" applyNumberFormat="1" applyFill="1"/>
    <xf numFmtId="1" fontId="13" fillId="26" borderId="12" xfId="63" applyNumberFormat="1" applyFont="1" applyFill="1" applyBorder="1" applyAlignment="1">
      <alignment horizontal="center" vertical="center"/>
    </xf>
    <xf numFmtId="0" fontId="72" fillId="25" borderId="0" xfId="70" applyFont="1" applyFill="1" applyBorder="1" applyAlignment="1">
      <alignment horizontal="left"/>
    </xf>
    <xf numFmtId="0" fontId="13" fillId="25"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15" fillId="0" borderId="0" xfId="70" applyFont="1" applyAlignment="1"/>
    <xf numFmtId="164" fontId="58" fillId="0" borderId="0" xfId="70" applyNumberFormat="1" applyFont="1" applyFill="1"/>
    <xf numFmtId="168" fontId="4" fillId="0" borderId="0" xfId="70" applyNumberFormat="1" applyFill="1"/>
    <xf numFmtId="0" fontId="7" fillId="25" borderId="0" xfId="72" applyFont="1" applyFill="1" applyBorder="1"/>
    <xf numFmtId="0" fontId="4" fillId="0" borderId="0" xfId="219" applyFont="1"/>
    <xf numFmtId="0" fontId="7" fillId="25" borderId="0" xfId="0" applyFont="1" applyFill="1" applyBorder="1"/>
    <xf numFmtId="0" fontId="43" fillId="26" borderId="31" xfId="63" applyFont="1" applyFill="1" applyBorder="1" applyAlignment="1">
      <alignment horizontal="left" vertical="center"/>
    </xf>
    <xf numFmtId="0" fontId="43" fillId="26" borderId="32" xfId="63" applyFont="1" applyFill="1" applyBorder="1" applyAlignment="1">
      <alignment horizontal="left" vertical="center"/>
    </xf>
    <xf numFmtId="0" fontId="13" fillId="25" borderId="59" xfId="0" applyFont="1" applyFill="1" applyBorder="1" applyAlignment="1">
      <alignment horizontal="center"/>
    </xf>
    <xf numFmtId="0" fontId="31" fillId="25" borderId="0" xfId="62" applyFont="1" applyFill="1" applyBorder="1"/>
    <xf numFmtId="0" fontId="13" fillId="26" borderId="52" xfId="70" applyFont="1" applyFill="1" applyBorder="1" applyAlignment="1">
      <alignment horizontal="center"/>
    </xf>
    <xf numFmtId="0" fontId="13" fillId="25" borderId="18" xfId="70" applyFont="1" applyFill="1" applyBorder="1" applyAlignment="1">
      <alignment horizontal="right"/>
    </xf>
    <xf numFmtId="0" fontId="81" fillId="26" borderId="0" xfId="70" applyFont="1" applyFill="1" applyBorder="1" applyAlignment="1">
      <alignment horizontal="left"/>
    </xf>
    <xf numFmtId="3" fontId="81" fillId="26" borderId="0" xfId="70" applyNumberFormat="1" applyFont="1" applyFill="1" applyBorder="1" applyAlignment="1">
      <alignment horizontal="left"/>
    </xf>
    <xf numFmtId="0" fontId="13" fillId="25" borderId="0" xfId="0" applyFont="1" applyFill="1" applyBorder="1" applyAlignment="1">
      <alignment horizontal="center"/>
    </xf>
    <xf numFmtId="0" fontId="4" fillId="25" borderId="0" xfId="70" applyFill="1" applyBorder="1" applyProtection="1"/>
    <xf numFmtId="0" fontId="4" fillId="0" borderId="0" xfId="70" applyProtection="1">
      <protection locked="0"/>
    </xf>
    <xf numFmtId="0" fontId="4" fillId="25" borderId="0" xfId="70" applyFill="1" applyProtection="1"/>
    <xf numFmtId="0" fontId="4" fillId="25" borderId="22" xfId="70" applyFill="1" applyBorder="1" applyProtection="1"/>
    <xf numFmtId="0" fontId="4" fillId="25" borderId="20" xfId="70" applyFill="1" applyBorder="1" applyProtection="1"/>
    <xf numFmtId="0" fontId="4" fillId="0" borderId="0" xfId="70" applyBorder="1" applyProtection="1"/>
    <xf numFmtId="0" fontId="62" fillId="25" borderId="0" xfId="70" applyFont="1" applyFill="1" applyBorder="1" applyProtection="1"/>
    <xf numFmtId="0" fontId="4" fillId="25" borderId="0" xfId="70" applyFill="1" applyAlignment="1" applyProtection="1">
      <alignment vertical="center"/>
    </xf>
    <xf numFmtId="0" fontId="4" fillId="25" borderId="20" xfId="70" applyFill="1" applyBorder="1" applyAlignment="1" applyProtection="1">
      <alignment vertical="center"/>
    </xf>
    <xf numFmtId="0" fontId="4" fillId="0" borderId="0" xfId="70" applyAlignment="1" applyProtection="1">
      <alignment vertical="center"/>
      <protection locked="0"/>
    </xf>
    <xf numFmtId="0" fontId="15" fillId="25" borderId="20" xfId="70" applyFont="1" applyFill="1" applyBorder="1" applyProtection="1"/>
    <xf numFmtId="0" fontId="13" fillId="25" borderId="0" xfId="70" applyFont="1" applyFill="1" applyBorder="1" applyAlignment="1" applyProtection="1">
      <alignment horizontal="center" vertical="center"/>
    </xf>
    <xf numFmtId="0" fontId="12" fillId="25" borderId="0" xfId="70" applyFont="1" applyFill="1" applyBorder="1" applyProtection="1"/>
    <xf numFmtId="0" fontId="58" fillId="25" borderId="0" xfId="70" applyFont="1" applyFill="1" applyProtection="1"/>
    <xf numFmtId="0" fontId="58" fillId="25" borderId="20" xfId="70" applyFont="1" applyFill="1" applyBorder="1" applyProtection="1"/>
    <xf numFmtId="0" fontId="58" fillId="0" borderId="0" xfId="70" applyFont="1" applyProtection="1">
      <protection locked="0"/>
    </xf>
    <xf numFmtId="0" fontId="15" fillId="25" borderId="0" xfId="70" applyFont="1" applyFill="1" applyBorder="1" applyProtection="1"/>
    <xf numFmtId="0" fontId="7" fillId="25" borderId="0" xfId="70" applyFont="1" applyFill="1" applyBorder="1" applyProtection="1"/>
    <xf numFmtId="0" fontId="15" fillId="0" borderId="0" xfId="70" applyFont="1" applyBorder="1" applyProtection="1"/>
    <xf numFmtId="0" fontId="61" fillId="25" borderId="0" xfId="70" applyFont="1" applyFill="1" applyBorder="1" applyProtection="1"/>
    <xf numFmtId="0" fontId="59" fillId="25" borderId="0" xfId="70" applyFont="1" applyFill="1" applyProtection="1"/>
    <xf numFmtId="0" fontId="65" fillId="25" borderId="0" xfId="70" applyFont="1" applyFill="1" applyBorder="1" applyProtection="1"/>
    <xf numFmtId="0" fontId="59" fillId="0" borderId="0" xfId="70" applyFont="1" applyProtection="1">
      <protection locked="0"/>
    </xf>
    <xf numFmtId="0" fontId="18" fillId="0" borderId="0" xfId="70" applyFont="1" applyBorder="1" applyAlignment="1" applyProtection="1"/>
    <xf numFmtId="0" fontId="4" fillId="25" borderId="0" xfId="70" applyFill="1" applyBorder="1" applyAlignment="1" applyProtection="1"/>
    <xf numFmtId="0" fontId="8" fillId="25" borderId="0" xfId="70" applyFont="1" applyFill="1" applyBorder="1" applyProtection="1"/>
    <xf numFmtId="167" fontId="72" fillId="26" borderId="0" xfId="70" applyNumberFormat="1" applyFont="1" applyFill="1" applyBorder="1" applyAlignment="1" applyProtection="1">
      <alignment horizontal="right"/>
    </xf>
    <xf numFmtId="0" fontId="57" fillId="25" borderId="0" xfId="70" applyFont="1" applyFill="1" applyBorder="1" applyAlignment="1" applyProtection="1">
      <alignment horizontal="left"/>
    </xf>
    <xf numFmtId="0" fontId="43" fillId="25" borderId="0" xfId="70" applyFont="1" applyFill="1" applyProtection="1"/>
    <xf numFmtId="0" fontId="43" fillId="25" borderId="20" xfId="70" applyFont="1" applyFill="1" applyBorder="1" applyProtection="1"/>
    <xf numFmtId="167" fontId="13" fillId="26" borderId="0" xfId="70" applyNumberFormat="1" applyFont="1" applyFill="1" applyBorder="1" applyAlignment="1" applyProtection="1">
      <alignment horizontal="right"/>
    </xf>
    <xf numFmtId="167" fontId="14" fillId="26" borderId="0" xfId="70" applyNumberFormat="1" applyFont="1" applyFill="1" applyBorder="1" applyAlignment="1" applyProtection="1">
      <alignment horizontal="right"/>
    </xf>
    <xf numFmtId="0" fontId="31" fillId="25" borderId="0" xfId="70" applyFont="1" applyFill="1" applyBorder="1" applyProtection="1"/>
    <xf numFmtId="0" fontId="78" fillId="25" borderId="0" xfId="70" applyFont="1" applyFill="1" applyBorder="1" applyAlignment="1" applyProtection="1">
      <alignment horizontal="left" vertical="center"/>
    </xf>
    <xf numFmtId="1" fontId="14" fillId="25" borderId="0" xfId="70" applyNumberFormat="1" applyFont="1" applyFill="1" applyBorder="1" applyAlignment="1" applyProtection="1">
      <alignment horizontal="center"/>
    </xf>
    <xf numFmtId="3" fontId="14" fillId="25" borderId="0" xfId="70" applyNumberFormat="1" applyFont="1" applyFill="1" applyBorder="1" applyAlignment="1" applyProtection="1">
      <alignment horizontal="center"/>
    </xf>
    <xf numFmtId="0" fontId="13" fillId="25" borderId="12" xfId="62" applyFont="1" applyFill="1" applyBorder="1" applyAlignment="1">
      <alignment horizontal="center"/>
    </xf>
    <xf numFmtId="3" fontId="83" fillId="27" borderId="0" xfId="40" applyNumberFormat="1" applyFont="1" applyFill="1" applyBorder="1" applyAlignment="1">
      <alignment horizontal="right" wrapText="1"/>
    </xf>
    <xf numFmtId="0" fontId="72" fillId="24" borderId="0" xfId="66" applyFont="1" applyFill="1" applyBorder="1" applyAlignment="1">
      <alignment horizontal="left" indent="1"/>
    </xf>
    <xf numFmtId="0" fontId="55" fillId="26" borderId="0" xfId="62" applyFont="1" applyFill="1" applyBorder="1"/>
    <xf numFmtId="0" fontId="13" fillId="26" borderId="51" xfId="70" applyFont="1" applyFill="1" applyBorder="1" applyAlignment="1"/>
    <xf numFmtId="0" fontId="13" fillId="25" borderId="69" xfId="62" applyFont="1" applyFill="1" applyBorder="1" applyAlignment="1">
      <alignment horizontal="center"/>
    </xf>
    <xf numFmtId="167" fontId="14" fillId="27" borderId="69" xfId="40" applyNumberFormat="1" applyFont="1" applyFill="1" applyBorder="1" applyAlignment="1">
      <alignment horizontal="right" wrapText="1" indent="1"/>
    </xf>
    <xf numFmtId="167" fontId="72" fillId="26" borderId="0" xfId="62" applyNumberFormat="1" applyFont="1" applyFill="1" applyBorder="1" applyAlignment="1">
      <alignment horizontal="right" indent="1"/>
    </xf>
    <xf numFmtId="165" fontId="5" fillId="25" borderId="0" xfId="0" applyNumberFormat="1" applyFont="1" applyFill="1" applyBorder="1" applyAlignment="1">
      <alignment horizontal="right" indent="1"/>
    </xf>
    <xf numFmtId="167" fontId="72" fillId="27" borderId="70" xfId="40" applyNumberFormat="1" applyFont="1" applyFill="1" applyBorder="1" applyAlignment="1">
      <alignment horizontal="right" wrapText="1" indent="1"/>
    </xf>
    <xf numFmtId="167" fontId="14" fillId="27" borderId="70" xfId="40" applyNumberFormat="1" applyFont="1" applyFill="1" applyBorder="1" applyAlignment="1">
      <alignment horizontal="right" wrapText="1" indent="1"/>
    </xf>
    <xf numFmtId="167" fontId="14" fillId="27" borderId="70" xfId="40" applyNumberFormat="1" applyFont="1" applyFill="1" applyBorder="1" applyAlignment="1">
      <alignment horizontal="center" wrapText="1"/>
    </xf>
    <xf numFmtId="165" fontId="72" fillId="27" borderId="70" xfId="58" applyNumberFormat="1" applyFont="1" applyFill="1" applyBorder="1" applyAlignment="1">
      <alignment horizontal="right" wrapText="1" indent="1"/>
    </xf>
    <xf numFmtId="165" fontId="14" fillId="27" borderId="70" xfId="40" applyNumberFormat="1" applyFont="1" applyFill="1" applyBorder="1" applyAlignment="1">
      <alignment horizontal="right" wrapText="1" indent="1"/>
    </xf>
    <xf numFmtId="2" fontId="14" fillId="27" borderId="70" xfId="40" applyNumberFormat="1" applyFont="1" applyFill="1" applyBorder="1" applyAlignment="1">
      <alignment horizontal="right" wrapText="1" indent="1"/>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1" fillId="25" borderId="23" xfId="70" applyFont="1" applyFill="1" applyBorder="1" applyAlignment="1">
      <alignment horizontal="left"/>
    </xf>
    <xf numFmtId="0" fontId="11" fillId="25" borderId="0" xfId="70" applyFont="1" applyFill="1" applyBorder="1" applyAlignment="1">
      <alignment horizontal="left"/>
    </xf>
    <xf numFmtId="167" fontId="72" fillId="27" borderId="69" xfId="40" applyNumberFormat="1" applyFont="1" applyFill="1" applyBorder="1" applyAlignment="1">
      <alignment horizontal="right" wrapText="1" indent="1"/>
    </xf>
    <xf numFmtId="0" fontId="31" fillId="25" borderId="13" xfId="70" applyFont="1" applyFill="1" applyBorder="1" applyAlignment="1">
      <alignment horizontal="center" vertical="center" wrapText="1"/>
    </xf>
    <xf numFmtId="0" fontId="31" fillId="25" borderId="49" xfId="70" applyFont="1" applyFill="1" applyBorder="1" applyAlignment="1">
      <alignment horizontal="center" vertical="center" wrapText="1"/>
    </xf>
    <xf numFmtId="0" fontId="72" fillId="25" borderId="0" xfId="78" applyFont="1" applyFill="1" applyBorder="1" applyAlignment="1">
      <alignment horizontal="left"/>
    </xf>
    <xf numFmtId="0" fontId="14" fillId="25" borderId="0" xfId="70" applyFont="1" applyFill="1" applyBorder="1" applyAlignment="1"/>
    <xf numFmtId="0" fontId="10" fillId="24" borderId="0" xfId="40" applyFont="1" applyFill="1" applyBorder="1" applyAlignment="1">
      <alignment vertical="center"/>
    </xf>
    <xf numFmtId="0" fontId="5" fillId="26" borderId="0" xfId="70" applyFont="1" applyFill="1" applyAlignment="1">
      <alignment vertical="center"/>
    </xf>
    <xf numFmtId="0" fontId="5" fillId="25" borderId="0" xfId="63" applyFont="1" applyFill="1" applyBorder="1" applyAlignment="1">
      <alignment horizontal="left" vertical="center" wrapText="1"/>
    </xf>
    <xf numFmtId="177" fontId="72" fillId="26" borderId="49" xfId="70" applyNumberFormat="1" applyFont="1" applyFill="1" applyBorder="1" applyAlignment="1">
      <alignment horizontal="right" wrapText="1" indent="1"/>
    </xf>
    <xf numFmtId="177" fontId="72" fillId="26" borderId="49" xfId="70" applyNumberFormat="1" applyFont="1" applyFill="1" applyBorder="1" applyAlignment="1">
      <alignment horizontal="right" wrapText="1" indent="2"/>
    </xf>
    <xf numFmtId="177" fontId="72" fillId="25" borderId="0" xfId="70" applyNumberFormat="1" applyFont="1" applyFill="1" applyBorder="1" applyAlignment="1">
      <alignment horizontal="right" vertical="center" wrapText="1" indent="2"/>
    </xf>
    <xf numFmtId="177" fontId="10" fillId="26" borderId="0" xfId="70" applyNumberFormat="1" applyFont="1" applyFill="1" applyBorder="1" applyAlignment="1">
      <alignment horizontal="right" vertical="center" wrapText="1" indent="1"/>
    </xf>
    <xf numFmtId="177" fontId="10" fillId="26" borderId="0" xfId="70" applyNumberFormat="1" applyFont="1" applyFill="1" applyBorder="1" applyAlignment="1">
      <alignment horizontal="right" vertical="center" wrapText="1" indent="2"/>
    </xf>
    <xf numFmtId="177" fontId="10" fillId="25" borderId="0" xfId="70" applyNumberFormat="1" applyFont="1" applyFill="1" applyBorder="1" applyAlignment="1">
      <alignment horizontal="right" vertical="center" wrapText="1" indent="2"/>
    </xf>
    <xf numFmtId="177" fontId="5" fillId="26" borderId="0" xfId="70" applyNumberFormat="1" applyFont="1" applyFill="1" applyBorder="1" applyAlignment="1">
      <alignment horizontal="right" vertical="center" wrapText="1" indent="1"/>
    </xf>
    <xf numFmtId="177" fontId="5" fillId="26" borderId="0" xfId="70" applyNumberFormat="1" applyFont="1" applyFill="1" applyBorder="1" applyAlignment="1">
      <alignment horizontal="right" vertical="center" wrapText="1" indent="2"/>
    </xf>
    <xf numFmtId="177" fontId="5" fillId="25" borderId="0" xfId="70" applyNumberFormat="1" applyFont="1" applyFill="1" applyBorder="1" applyAlignment="1">
      <alignment horizontal="right" vertical="center" wrapText="1" indent="2"/>
    </xf>
    <xf numFmtId="177" fontId="10" fillId="26" borderId="0" xfId="70" applyNumberFormat="1" applyFont="1" applyFill="1" applyBorder="1" applyAlignment="1">
      <alignment horizontal="right" vertical="center" indent="1"/>
    </xf>
    <xf numFmtId="177" fontId="10" fillId="26" borderId="0" xfId="70" applyNumberFormat="1" applyFont="1" applyFill="1" applyBorder="1" applyAlignment="1">
      <alignment horizontal="right" vertical="center" indent="2"/>
    </xf>
    <xf numFmtId="177" fontId="5" fillId="26" borderId="0" xfId="70" applyNumberFormat="1" applyFont="1" applyFill="1" applyBorder="1" applyAlignment="1">
      <alignment horizontal="right" vertical="center" indent="1"/>
    </xf>
    <xf numFmtId="177" fontId="5" fillId="26" borderId="0" xfId="70" applyNumberFormat="1" applyFont="1" applyFill="1" applyBorder="1" applyAlignment="1">
      <alignment horizontal="right" vertical="center" indent="2"/>
    </xf>
    <xf numFmtId="178" fontId="72" fillId="26" borderId="0" xfId="70" applyNumberFormat="1" applyFont="1" applyFill="1" applyBorder="1" applyAlignment="1">
      <alignment horizontal="right" vertical="center" wrapText="1" indent="2"/>
    </xf>
    <xf numFmtId="178" fontId="10" fillId="26" borderId="0" xfId="70" applyNumberFormat="1" applyFont="1" applyFill="1" applyBorder="1" applyAlignment="1">
      <alignment horizontal="right" vertical="center" wrapText="1" indent="2"/>
    </xf>
    <xf numFmtId="178" fontId="5" fillId="26" borderId="0" xfId="70" applyNumberFormat="1" applyFont="1" applyFill="1" applyBorder="1" applyAlignment="1">
      <alignment horizontal="right" vertical="center" wrapText="1" indent="2"/>
    </xf>
    <xf numFmtId="0" fontId="13" fillId="26" borderId="13" xfId="70" applyFont="1" applyFill="1" applyBorder="1" applyAlignment="1"/>
    <xf numFmtId="0" fontId="81" fillId="25" borderId="19" xfId="63" applyFont="1" applyFill="1" applyBorder="1" applyAlignment="1">
      <alignment horizontal="right"/>
    </xf>
    <xf numFmtId="0" fontId="81" fillId="25" borderId="19" xfId="63" applyFont="1" applyFill="1" applyBorder="1" applyAlignment="1"/>
    <xf numFmtId="0" fontId="73" fillId="25" borderId="0" xfId="63" applyFont="1" applyFill="1" applyAlignment="1">
      <alignment horizontal="left" vertical="top"/>
    </xf>
    <xf numFmtId="0" fontId="73" fillId="25" borderId="0" xfId="63" applyFont="1" applyFill="1" applyBorder="1" applyAlignment="1">
      <alignment horizontal="left" vertical="top"/>
    </xf>
    <xf numFmtId="0" fontId="18" fillId="26" borderId="0" xfId="63" applyFont="1" applyFill="1" applyBorder="1" applyAlignment="1">
      <alignment horizontal="left" vertical="top"/>
    </xf>
    <xf numFmtId="0" fontId="72" fillId="27" borderId="0" xfId="40" applyFont="1" applyFill="1" applyBorder="1" applyAlignment="1">
      <alignment horizontal="left" vertical="top"/>
    </xf>
    <xf numFmtId="0" fontId="73" fillId="26" borderId="0" xfId="63" applyFont="1" applyFill="1" applyAlignment="1">
      <alignment horizontal="left" vertical="top"/>
    </xf>
    <xf numFmtId="0" fontId="81" fillId="25" borderId="19" xfId="63" applyFont="1" applyFill="1" applyBorder="1" applyAlignment="1">
      <alignment horizontal="left" vertical="top"/>
    </xf>
    <xf numFmtId="0" fontId="73" fillId="0" borderId="0" xfId="63" applyFont="1" applyAlignment="1">
      <alignment horizontal="left" vertical="top"/>
    </xf>
    <xf numFmtId="1" fontId="13" fillId="26" borderId="12" xfId="63" applyNumberFormat="1" applyFont="1" applyFill="1" applyBorder="1" applyAlignment="1">
      <alignment horizontal="center" vertical="center" wrapText="1"/>
    </xf>
    <xf numFmtId="0" fontId="44" fillId="24" borderId="0" xfId="40" applyFont="1" applyFill="1" applyBorder="1" applyAlignment="1">
      <alignment horizontal="left" vertical="center"/>
    </xf>
    <xf numFmtId="0" fontId="13" fillId="25" borderId="0" xfId="70" applyFont="1" applyFill="1" applyBorder="1" applyAlignment="1">
      <alignment horizontal="center" vertical="center" wrapText="1"/>
    </xf>
    <xf numFmtId="0" fontId="43" fillId="25" borderId="0" xfId="70" applyFont="1" applyFill="1" applyBorder="1"/>
    <xf numFmtId="0" fontId="13" fillId="0" borderId="0" xfId="70" applyFont="1" applyBorder="1" applyAlignment="1">
      <alignment horizontal="center" vertical="center" wrapText="1"/>
    </xf>
    <xf numFmtId="0" fontId="13" fillId="26" borderId="19" xfId="70" applyFont="1" applyFill="1" applyBorder="1" applyAlignment="1">
      <alignment vertical="center" wrapText="1"/>
    </xf>
    <xf numFmtId="0" fontId="69" fillId="0" borderId="0" xfId="70" applyFont="1"/>
    <xf numFmtId="1" fontId="69" fillId="0" borderId="0" xfId="70" applyNumberFormat="1" applyFont="1"/>
    <xf numFmtId="3" fontId="69" fillId="0" borderId="0" xfId="70" applyNumberFormat="1" applyFont="1"/>
    <xf numFmtId="0" fontId="69" fillId="0" borderId="0" xfId="70" applyFont="1" applyAlignment="1">
      <alignment vertical="center"/>
    </xf>
    <xf numFmtId="0" fontId="69" fillId="0" borderId="0" xfId="70" applyFont="1" applyAlignment="1"/>
    <xf numFmtId="0" fontId="69" fillId="0" borderId="0" xfId="62" applyFont="1"/>
    <xf numFmtId="0" fontId="19" fillId="25" borderId="0" xfId="0" applyFont="1" applyFill="1" applyBorder="1" applyAlignment="1"/>
    <xf numFmtId="164" fontId="14" fillId="24" borderId="0" xfId="40" applyNumberFormat="1" applyFont="1" applyFill="1" applyBorder="1" applyAlignment="1">
      <alignment wrapText="1"/>
    </xf>
    <xf numFmtId="0" fontId="14" fillId="25" borderId="0" xfId="0" applyFont="1" applyFill="1" applyBorder="1" applyAlignment="1">
      <alignment horizontal="left" indent="4"/>
    </xf>
    <xf numFmtId="0" fontId="14" fillId="26" borderId="0" xfId="0" applyFont="1" applyFill="1" applyBorder="1"/>
    <xf numFmtId="0" fontId="13" fillId="25" borderId="0" xfId="0" applyFont="1" applyFill="1" applyBorder="1" applyAlignment="1"/>
    <xf numFmtId="0" fontId="13" fillId="25" borderId="0" xfId="0" applyFont="1" applyFill="1" applyBorder="1" applyAlignment="1">
      <alignment horizontal="center"/>
    </xf>
    <xf numFmtId="0" fontId="12" fillId="25" borderId="0" xfId="0" applyFont="1" applyFill="1" applyBorder="1"/>
    <xf numFmtId="1" fontId="13" fillId="26" borderId="0" xfId="70" applyNumberFormat="1" applyFont="1" applyFill="1" applyBorder="1" applyAlignment="1">
      <alignment horizontal="center" vertical="center" wrapText="1"/>
    </xf>
    <xf numFmtId="0" fontId="42" fillId="26" borderId="0" xfId="70" applyFont="1" applyFill="1" applyBorder="1" applyAlignment="1"/>
    <xf numFmtId="0" fontId="4" fillId="25" borderId="18" xfId="70" applyFill="1" applyBorder="1" applyProtection="1"/>
    <xf numFmtId="0" fontId="15" fillId="25" borderId="18" xfId="70" applyFont="1" applyFill="1" applyBorder="1" applyAlignment="1" applyProtection="1">
      <alignment horizontal="left"/>
    </xf>
    <xf numFmtId="0" fontId="4" fillId="26" borderId="0" xfId="70" applyFill="1" applyBorder="1" applyProtection="1"/>
    <xf numFmtId="0" fontId="13" fillId="25" borderId="13" xfId="70" applyFont="1" applyFill="1" applyBorder="1" applyAlignment="1" applyProtection="1">
      <alignment horizontal="right" vertical="center"/>
    </xf>
    <xf numFmtId="0" fontId="13" fillId="25" borderId="13" xfId="70" applyFont="1" applyFill="1" applyBorder="1" applyAlignment="1" applyProtection="1">
      <alignment horizontal="center" vertical="center"/>
    </xf>
    <xf numFmtId="0" fontId="13" fillId="25" borderId="13" xfId="70" applyFont="1" applyFill="1" applyBorder="1" applyAlignment="1" applyProtection="1">
      <alignment vertical="center"/>
    </xf>
    <xf numFmtId="0" fontId="13" fillId="25" borderId="13" xfId="70" applyFont="1" applyFill="1" applyBorder="1" applyAlignment="1" applyProtection="1">
      <alignment horizontal="center"/>
    </xf>
    <xf numFmtId="0" fontId="13" fillId="25" borderId="13" xfId="70" applyFont="1" applyFill="1" applyBorder="1" applyAlignment="1" applyProtection="1">
      <alignment horizontal="right"/>
    </xf>
    <xf numFmtId="0" fontId="13" fillId="25" borderId="13" xfId="70" applyFont="1" applyFill="1" applyBorder="1" applyAlignment="1" applyProtection="1"/>
    <xf numFmtId="0" fontId="4" fillId="25" borderId="0" xfId="70" applyFill="1" applyBorder="1" applyAlignment="1" applyProtection="1">
      <alignment vertical="center"/>
    </xf>
    <xf numFmtId="167" fontId="14" fillId="26" borderId="0" xfId="70" applyNumberFormat="1" applyFont="1" applyFill="1" applyBorder="1" applyAlignment="1" applyProtection="1">
      <alignment horizontal="right"/>
      <protection locked="0"/>
    </xf>
    <xf numFmtId="0" fontId="16" fillId="30" borderId="20" xfId="62" applyFont="1" applyFill="1" applyBorder="1" applyAlignment="1" applyProtection="1">
      <alignment horizontal="center" vertical="center"/>
    </xf>
    <xf numFmtId="0" fontId="11" fillId="25" borderId="22" xfId="70" applyFont="1" applyFill="1" applyBorder="1" applyAlignment="1" applyProtection="1">
      <alignment horizontal="left"/>
    </xf>
    <xf numFmtId="0" fontId="18" fillId="25" borderId="22" xfId="70" applyFont="1" applyFill="1" applyBorder="1" applyProtection="1"/>
    <xf numFmtId="0" fontId="43" fillId="25" borderId="22" xfId="70" applyFont="1" applyFill="1" applyBorder="1" applyAlignment="1" applyProtection="1">
      <alignment horizontal="left"/>
    </xf>
    <xf numFmtId="0" fontId="4" fillId="25" borderId="21" xfId="70" applyFill="1" applyBorder="1" applyProtection="1"/>
    <xf numFmtId="0" fontId="4" fillId="25" borderId="19" xfId="70" applyFill="1" applyBorder="1" applyProtection="1"/>
    <xf numFmtId="0" fontId="13" fillId="25" borderId="0" xfId="70" applyFont="1" applyFill="1" applyBorder="1" applyAlignment="1" applyProtection="1">
      <alignment horizontal="center"/>
    </xf>
    <xf numFmtId="0" fontId="4" fillId="25" borderId="0" xfId="70" applyFill="1" applyBorder="1" applyAlignment="1" applyProtection="1">
      <alignment vertical="justify"/>
    </xf>
    <xf numFmtId="0" fontId="7" fillId="25" borderId="19" xfId="70" applyFont="1" applyFill="1" applyBorder="1" applyProtection="1"/>
    <xf numFmtId="0" fontId="60" fillId="25" borderId="0" xfId="70" applyFont="1" applyFill="1" applyBorder="1" applyProtection="1"/>
    <xf numFmtId="0" fontId="61" fillId="25" borderId="19" xfId="70" applyFont="1" applyFill="1" applyBorder="1" applyProtection="1"/>
    <xf numFmtId="0" fontId="5" fillId="25" borderId="0" xfId="70" applyFont="1" applyFill="1" applyBorder="1" applyProtection="1"/>
    <xf numFmtId="0" fontId="15" fillId="25" borderId="0" xfId="70" applyFont="1" applyFill="1" applyProtection="1"/>
    <xf numFmtId="0" fontId="14" fillId="25" borderId="0" xfId="70" applyFont="1" applyFill="1" applyBorder="1" applyProtection="1"/>
    <xf numFmtId="0" fontId="12" fillId="25" borderId="19" xfId="70" applyFont="1" applyFill="1" applyBorder="1" applyProtection="1"/>
    <xf numFmtId="0" fontId="15" fillId="0" borderId="0" xfId="70" applyFont="1" applyProtection="1">
      <protection locked="0"/>
    </xf>
    <xf numFmtId="0" fontId="13" fillId="25" borderId="0" xfId="70" applyFont="1" applyFill="1" applyBorder="1" applyAlignment="1" applyProtection="1">
      <alignment horizontal="left"/>
    </xf>
    <xf numFmtId="0" fontId="8" fillId="25" borderId="19" xfId="70" applyFont="1" applyFill="1" applyBorder="1" applyProtection="1"/>
    <xf numFmtId="165" fontId="14" fillId="25" borderId="0" xfId="70" applyNumberFormat="1" applyFont="1" applyFill="1" applyBorder="1" applyAlignment="1" applyProtection="1">
      <alignment horizontal="center"/>
    </xf>
    <xf numFmtId="165" fontId="5" fillId="25" borderId="0" xfId="70" applyNumberFormat="1" applyFont="1" applyFill="1" applyBorder="1" applyAlignment="1" applyProtection="1">
      <alignment horizontal="center"/>
    </xf>
    <xf numFmtId="0" fontId="58" fillId="25" borderId="0" xfId="70" applyFont="1" applyFill="1" applyBorder="1" applyProtection="1"/>
    <xf numFmtId="169" fontId="57" fillId="25" borderId="0" xfId="70" applyNumberFormat="1" applyFont="1" applyFill="1" applyBorder="1" applyAlignment="1" applyProtection="1">
      <alignment horizontal="center"/>
    </xf>
    <xf numFmtId="165" fontId="115" fillId="25" borderId="0" xfId="70" applyNumberFormat="1" applyFont="1" applyFill="1" applyBorder="1" applyAlignment="1" applyProtection="1">
      <alignment horizontal="center"/>
    </xf>
    <xf numFmtId="165" fontId="18" fillId="25" borderId="0" xfId="70" applyNumberFormat="1" applyFont="1" applyFill="1" applyBorder="1" applyAlignment="1" applyProtection="1">
      <alignment horizontal="right"/>
    </xf>
    <xf numFmtId="0" fontId="43" fillId="25" borderId="0" xfId="70" applyFont="1" applyFill="1" applyBorder="1" applyProtection="1"/>
    <xf numFmtId="0" fontId="16" fillId="30" borderId="19" xfId="70" applyFont="1" applyFill="1" applyBorder="1" applyAlignment="1" applyProtection="1">
      <alignment horizontal="center" vertical="center"/>
    </xf>
    <xf numFmtId="0" fontId="4" fillId="0" borderId="0" xfId="70" applyProtection="1"/>
    <xf numFmtId="0" fontId="11" fillId="25" borderId="23" xfId="70" applyFont="1" applyFill="1" applyBorder="1" applyAlignment="1" applyProtection="1">
      <alignment horizontal="left"/>
    </xf>
    <xf numFmtId="0" fontId="11" fillId="25" borderId="20" xfId="70" applyFont="1" applyFill="1" applyBorder="1" applyAlignment="1" applyProtection="1">
      <alignment horizontal="left"/>
    </xf>
    <xf numFmtId="0" fontId="18" fillId="0" borderId="0" xfId="70" applyFont="1" applyBorder="1" applyAlignment="1" applyProtection="1">
      <alignment vertical="center"/>
    </xf>
    <xf numFmtId="0" fontId="11" fillId="25" borderId="0" xfId="70" applyFont="1" applyFill="1" applyBorder="1" applyAlignment="1" applyProtection="1">
      <alignment horizontal="left"/>
    </xf>
    <xf numFmtId="0" fontId="43" fillId="25" borderId="0" xfId="70" applyFont="1" applyFill="1" applyBorder="1" applyAlignment="1" applyProtection="1">
      <alignment horizontal="left"/>
    </xf>
    <xf numFmtId="0" fontId="13" fillId="25" borderId="0" xfId="70" applyFont="1" applyFill="1" applyBorder="1" applyAlignment="1" applyProtection="1">
      <alignment horizontal="center" vertical="distributed"/>
    </xf>
    <xf numFmtId="0" fontId="25" fillId="25" borderId="0" xfId="70" applyFont="1" applyFill="1" applyProtection="1"/>
    <xf numFmtId="0" fontId="25" fillId="25" borderId="20" xfId="70" applyFont="1" applyFill="1" applyBorder="1" applyProtection="1"/>
    <xf numFmtId="0" fontId="25" fillId="25" borderId="0" xfId="70" applyFont="1" applyFill="1" applyBorder="1" applyProtection="1"/>
    <xf numFmtId="0" fontId="25" fillId="0" borderId="0" xfId="70" applyFont="1" applyProtection="1">
      <protection locked="0"/>
    </xf>
    <xf numFmtId="0" fontId="23" fillId="25" borderId="0" xfId="70" applyFont="1" applyFill="1" applyProtection="1"/>
    <xf numFmtId="0" fontId="23" fillId="0" borderId="0" xfId="70" applyFont="1" applyProtection="1">
      <protection locked="0"/>
    </xf>
    <xf numFmtId="0" fontId="23" fillId="25" borderId="20" xfId="70" applyFont="1" applyFill="1" applyBorder="1" applyProtection="1"/>
    <xf numFmtId="0" fontId="26" fillId="25" borderId="20" xfId="70" applyFont="1" applyFill="1" applyBorder="1" applyProtection="1"/>
    <xf numFmtId="0" fontId="116" fillId="25" borderId="0" xfId="70" applyFont="1" applyFill="1" applyProtection="1"/>
    <xf numFmtId="164" fontId="64" fillId="25" borderId="0" xfId="70" applyNumberFormat="1" applyFont="1" applyFill="1" applyBorder="1" applyAlignment="1" applyProtection="1">
      <alignment horizontal="center"/>
    </xf>
    <xf numFmtId="0" fontId="116" fillId="0" borderId="0" xfId="70" applyFont="1" applyProtection="1">
      <protection locked="0"/>
    </xf>
    <xf numFmtId="0" fontId="16" fillId="30" borderId="20" xfId="70" applyFont="1" applyFill="1" applyBorder="1" applyAlignment="1" applyProtection="1">
      <alignment horizontal="center" vertical="center"/>
    </xf>
    <xf numFmtId="0" fontId="95" fillId="35" borderId="0" xfId="68" applyFill="1" applyAlignment="1" applyProtection="1"/>
    <xf numFmtId="174" fontId="14" fillId="36" borderId="0" xfId="62" applyNumberFormat="1" applyFont="1" applyFill="1" applyAlignment="1">
      <alignment horizontal="right" vertical="center" wrapText="1"/>
    </xf>
    <xf numFmtId="174" fontId="14" fillId="26" borderId="0" xfId="62" applyNumberFormat="1" applyFont="1" applyFill="1" applyBorder="1" applyAlignment="1">
      <alignment horizontal="right" vertical="center" wrapText="1"/>
    </xf>
    <xf numFmtId="167" fontId="72" fillId="25" borderId="0" xfId="0" applyNumberFormat="1" applyFont="1" applyFill="1" applyBorder="1" applyAlignment="1">
      <alignment horizontal="right" vertical="center" indent="2"/>
    </xf>
    <xf numFmtId="167" fontId="72" fillId="26" borderId="10" xfId="0" applyNumberFormat="1" applyFont="1" applyFill="1" applyBorder="1" applyAlignment="1">
      <alignment horizontal="right" vertical="center" indent="2"/>
    </xf>
    <xf numFmtId="167" fontId="5" fillId="25" borderId="0" xfId="0" applyNumberFormat="1" applyFont="1" applyFill="1" applyBorder="1" applyAlignment="1">
      <alignment horizontal="right" indent="2"/>
    </xf>
    <xf numFmtId="167" fontId="5" fillId="26" borderId="0" xfId="0" applyNumberFormat="1" applyFont="1" applyFill="1" applyBorder="1" applyAlignment="1">
      <alignment horizontal="right" indent="2"/>
    </xf>
    <xf numFmtId="165" fontId="72" fillId="25" borderId="0" xfId="0" applyNumberFormat="1" applyFont="1" applyFill="1" applyBorder="1" applyAlignment="1">
      <alignment horizontal="right" vertical="center" indent="2"/>
    </xf>
    <xf numFmtId="165" fontId="72" fillId="26" borderId="10" xfId="0" applyNumberFormat="1" applyFont="1" applyFill="1" applyBorder="1" applyAlignment="1">
      <alignment horizontal="right" vertical="center" indent="2"/>
    </xf>
    <xf numFmtId="165" fontId="5" fillId="25" borderId="0" xfId="0" applyNumberFormat="1" applyFont="1" applyFill="1" applyBorder="1" applyAlignment="1">
      <alignment horizontal="right" indent="2"/>
    </xf>
    <xf numFmtId="165" fontId="5" fillId="26" borderId="0" xfId="0" applyNumberFormat="1" applyFont="1" applyFill="1" applyBorder="1" applyAlignment="1">
      <alignment horizontal="right" indent="2"/>
    </xf>
    <xf numFmtId="0" fontId="13" fillId="26" borderId="11" xfId="70" applyFont="1" applyFill="1" applyBorder="1" applyAlignment="1">
      <alignment horizontal="center"/>
    </xf>
    <xf numFmtId="167" fontId="5" fillId="25" borderId="0" xfId="0" applyNumberFormat="1" applyFont="1" applyFill="1" applyBorder="1" applyAlignment="1">
      <alignment horizontal="right" indent="1"/>
    </xf>
    <xf numFmtId="0" fontId="4" fillId="25" borderId="19" xfId="70" applyFill="1" applyBorder="1" applyAlignment="1" applyProtection="1">
      <alignment vertical="center"/>
    </xf>
    <xf numFmtId="0" fontId="58" fillId="25" borderId="19" xfId="70" applyFont="1" applyFill="1" applyBorder="1" applyProtection="1"/>
    <xf numFmtId="0" fontId="59" fillId="25" borderId="19" xfId="70" applyFont="1" applyFill="1" applyBorder="1" applyProtection="1"/>
    <xf numFmtId="0" fontId="59" fillId="25" borderId="0" xfId="70" applyFont="1" applyFill="1" applyBorder="1" applyProtection="1"/>
    <xf numFmtId="0" fontId="43" fillId="25" borderId="19" xfId="70" applyFont="1" applyFill="1" applyBorder="1" applyProtection="1"/>
    <xf numFmtId="167" fontId="72" fillId="25" borderId="0" xfId="70" applyNumberFormat="1" applyFont="1" applyFill="1" applyBorder="1" applyAlignment="1" applyProtection="1">
      <alignment horizontal="right"/>
    </xf>
    <xf numFmtId="167" fontId="14" fillId="25" borderId="0" xfId="70" applyNumberFormat="1" applyFont="1" applyFill="1" applyBorder="1" applyAlignment="1" applyProtection="1">
      <alignment horizontal="right"/>
    </xf>
    <xf numFmtId="167" fontId="13" fillId="25" borderId="0" xfId="70" applyNumberFormat="1" applyFont="1" applyFill="1" applyBorder="1" applyAlignment="1" applyProtection="1">
      <alignment horizontal="right"/>
    </xf>
    <xf numFmtId="0" fontId="63" fillId="25" borderId="0" xfId="70" applyFont="1" applyFill="1" applyBorder="1" applyAlignment="1" applyProtection="1">
      <alignment horizontal="center"/>
    </xf>
    <xf numFmtId="0" fontId="78" fillId="25" borderId="0" xfId="70" applyFont="1" applyFill="1" applyBorder="1" applyAlignment="1" applyProtection="1">
      <alignment horizontal="left"/>
    </xf>
    <xf numFmtId="0" fontId="4" fillId="26" borderId="18" xfId="70" applyFill="1" applyBorder="1" applyProtection="1"/>
    <xf numFmtId="0" fontId="13" fillId="25" borderId="18" xfId="70" applyFont="1" applyFill="1" applyBorder="1" applyAlignment="1" applyProtection="1">
      <alignment horizontal="right"/>
    </xf>
    <xf numFmtId="0" fontId="73" fillId="25" borderId="0" xfId="70" applyFont="1" applyFill="1" applyBorder="1" applyProtection="1"/>
    <xf numFmtId="168" fontId="72" fillId="25" borderId="0" xfId="70" applyNumberFormat="1" applyFont="1" applyFill="1" applyBorder="1" applyAlignment="1" applyProtection="1">
      <alignment horizontal="right"/>
    </xf>
    <xf numFmtId="168" fontId="72" fillId="26" borderId="0" xfId="70" applyNumberFormat="1" applyFont="1" applyFill="1" applyBorder="1" applyAlignment="1" applyProtection="1">
      <alignment horizontal="right"/>
    </xf>
    <xf numFmtId="168" fontId="14" fillId="25" borderId="0" xfId="70" applyNumberFormat="1" applyFont="1" applyFill="1" applyBorder="1" applyAlignment="1" applyProtection="1">
      <alignment horizontal="right"/>
    </xf>
    <xf numFmtId="168" fontId="14" fillId="26" borderId="0" xfId="70" applyNumberFormat="1" applyFont="1" applyFill="1" applyBorder="1" applyAlignment="1" applyProtection="1">
      <alignment horizontal="right"/>
    </xf>
    <xf numFmtId="168" fontId="13" fillId="25" borderId="0" xfId="70" applyNumberFormat="1" applyFont="1" applyFill="1" applyBorder="1" applyAlignment="1" applyProtection="1">
      <alignment horizontal="right"/>
    </xf>
    <xf numFmtId="168" fontId="13" fillId="26" borderId="0" xfId="70" applyNumberFormat="1" applyFont="1" applyFill="1" applyBorder="1" applyAlignment="1" applyProtection="1">
      <alignment horizontal="right"/>
    </xf>
    <xf numFmtId="0" fontId="14" fillId="25" borderId="0" xfId="70" applyFont="1" applyFill="1" applyBorder="1" applyAlignment="1" applyProtection="1">
      <alignment horizontal="left" indent="1"/>
    </xf>
    <xf numFmtId="0" fontId="30" fillId="25" borderId="19" xfId="70" applyFont="1" applyFill="1" applyBorder="1" applyProtection="1"/>
    <xf numFmtId="0" fontId="4" fillId="25" borderId="18" xfId="70" applyFill="1" applyBorder="1" applyAlignment="1" applyProtection="1">
      <alignment horizontal="left"/>
    </xf>
    <xf numFmtId="0" fontId="115" fillId="0" borderId="0" xfId="40" applyFont="1" applyFill="1" applyBorder="1" applyAlignment="1" applyProtection="1">
      <alignment horizontal="left" indent="1"/>
    </xf>
    <xf numFmtId="165" fontId="13" fillId="25" borderId="0" xfId="70" applyNumberFormat="1" applyFont="1" applyFill="1" applyBorder="1" applyAlignment="1" applyProtection="1">
      <alignment horizontal="center"/>
    </xf>
    <xf numFmtId="0" fontId="15" fillId="0" borderId="0" xfId="70" applyFont="1" applyProtection="1"/>
    <xf numFmtId="167" fontId="72" fillId="25" borderId="0" xfId="70" applyNumberFormat="1" applyFont="1" applyFill="1" applyBorder="1" applyAlignment="1" applyProtection="1">
      <alignment horizontal="right" indent="1"/>
    </xf>
    <xf numFmtId="167" fontId="72" fillId="26" borderId="0" xfId="70" applyNumberFormat="1" applyFont="1" applyFill="1" applyBorder="1" applyAlignment="1" applyProtection="1">
      <alignment horizontal="right" indent="1"/>
    </xf>
    <xf numFmtId="0" fontId="60" fillId="25" borderId="0" xfId="70" applyFont="1" applyFill="1" applyBorder="1" applyAlignment="1" applyProtection="1">
      <alignment horizontal="left"/>
    </xf>
    <xf numFmtId="167" fontId="14" fillId="25" borderId="0" xfId="70" applyNumberFormat="1" applyFont="1" applyFill="1" applyBorder="1" applyAlignment="1" applyProtection="1">
      <alignment horizontal="right" indent="1"/>
    </xf>
    <xf numFmtId="167" fontId="14" fillId="26" borderId="0" xfId="70" applyNumberFormat="1" applyFont="1" applyFill="1" applyBorder="1" applyAlignment="1" applyProtection="1">
      <alignment horizontal="right" indent="1"/>
    </xf>
    <xf numFmtId="168" fontId="13" fillId="25" borderId="0" xfId="70" applyNumberFormat="1" applyFont="1" applyFill="1" applyBorder="1" applyAlignment="1" applyProtection="1">
      <alignment horizontal="right" wrapText="1" indent="1"/>
    </xf>
    <xf numFmtId="168" fontId="13" fillId="26" borderId="0" xfId="70" applyNumberFormat="1" applyFont="1" applyFill="1" applyBorder="1" applyAlignment="1" applyProtection="1">
      <alignment horizontal="right" wrapText="1" indent="1"/>
    </xf>
    <xf numFmtId="168" fontId="14" fillId="25" borderId="0" xfId="70" applyNumberFormat="1" applyFont="1" applyFill="1" applyBorder="1" applyAlignment="1" applyProtection="1">
      <alignment horizontal="right" wrapText="1" indent="1"/>
    </xf>
    <xf numFmtId="168" fontId="14" fillId="26" borderId="0" xfId="70" applyNumberFormat="1" applyFont="1" applyFill="1" applyBorder="1" applyAlignment="1" applyProtection="1">
      <alignment horizontal="right" wrapText="1" indent="1"/>
    </xf>
    <xf numFmtId="1" fontId="10" fillId="26" borderId="12" xfId="63" applyNumberFormat="1" applyFont="1" applyFill="1" applyBorder="1" applyAlignment="1">
      <alignment horizontal="center" vertical="center"/>
    </xf>
    <xf numFmtId="0" fontId="73" fillId="0" borderId="0" xfId="63" applyFont="1" applyAlignment="1">
      <alignment horizontal="right"/>
    </xf>
    <xf numFmtId="4" fontId="83" fillId="27" borderId="0" xfId="40" applyNumberFormat="1" applyFont="1" applyFill="1" applyBorder="1" applyAlignment="1">
      <alignment horizontal="right" vertical="top" wrapText="1"/>
    </xf>
    <xf numFmtId="0" fontId="18" fillId="25" borderId="0" xfId="63" applyFont="1" applyFill="1" applyBorder="1" applyAlignment="1">
      <alignment horizontal="right" vertical="top"/>
    </xf>
    <xf numFmtId="0" fontId="31" fillId="25" borderId="0" xfId="63" applyFont="1" applyFill="1" applyBorder="1" applyAlignment="1">
      <alignment horizontal="left" vertical="center"/>
    </xf>
    <xf numFmtId="0" fontId="4" fillId="26" borderId="0" xfId="63" applyFill="1" applyBorder="1" applyAlignment="1"/>
    <xf numFmtId="0" fontId="43" fillId="25" borderId="0" xfId="70" applyFont="1" applyFill="1" applyBorder="1" applyAlignment="1">
      <alignment vertical="center"/>
    </xf>
    <xf numFmtId="0" fontId="72" fillId="24" borderId="0" xfId="66" applyFont="1" applyFill="1" applyBorder="1" applyAlignment="1">
      <alignment horizontal="left" vertical="center"/>
    </xf>
    <xf numFmtId="3" fontId="83" fillId="27" borderId="0" xfId="40" applyNumberFormat="1" applyFont="1" applyFill="1" applyBorder="1" applyAlignment="1">
      <alignment horizontal="right" vertical="center" wrapText="1"/>
    </xf>
    <xf numFmtId="4" fontId="83" fillId="27" borderId="0" xfId="40" applyNumberFormat="1" applyFont="1" applyFill="1" applyBorder="1" applyAlignment="1">
      <alignment horizontal="right" vertical="center" wrapText="1"/>
    </xf>
    <xf numFmtId="0" fontId="81" fillId="25" borderId="19" xfId="63" applyFont="1" applyFill="1" applyBorder="1" applyAlignment="1">
      <alignment vertical="center"/>
    </xf>
    <xf numFmtId="0" fontId="75" fillId="24" borderId="0" xfId="66" applyFont="1" applyFill="1" applyBorder="1" applyAlignment="1">
      <alignment horizontal="left" vertical="center"/>
    </xf>
    <xf numFmtId="3" fontId="85" fillId="27" borderId="0" xfId="40" applyNumberFormat="1" applyFont="1" applyFill="1" applyBorder="1" applyAlignment="1">
      <alignment horizontal="right" vertical="center" wrapText="1"/>
    </xf>
    <xf numFmtId="4" fontId="85" fillId="27" borderId="0" xfId="40" applyNumberFormat="1" applyFont="1" applyFill="1" applyBorder="1" applyAlignment="1">
      <alignment horizontal="right" vertical="center" wrapText="1"/>
    </xf>
    <xf numFmtId="0" fontId="20" fillId="25" borderId="0" xfId="63" applyFont="1" applyFill="1" applyBorder="1" applyAlignment="1">
      <alignment horizontal="center" vertical="center" wrapText="1"/>
    </xf>
    <xf numFmtId="0" fontId="49" fillId="25" borderId="0" xfId="63" applyFont="1" applyFill="1" applyBorder="1" applyAlignment="1">
      <alignment vertical="center"/>
    </xf>
    <xf numFmtId="3" fontId="83" fillId="25" borderId="0" xfId="63" applyNumberFormat="1" applyFont="1" applyFill="1" applyBorder="1" applyAlignment="1">
      <alignment vertical="center"/>
    </xf>
    <xf numFmtId="0" fontId="20" fillId="0" borderId="0" xfId="63" applyFont="1" applyBorder="1" applyAlignment="1">
      <alignment horizontal="center" vertical="center" wrapText="1"/>
    </xf>
    <xf numFmtId="0" fontId="13" fillId="25" borderId="0" xfId="63" applyFont="1" applyFill="1" applyBorder="1" applyAlignment="1">
      <alignment horizontal="left" vertical="center" wrapText="1"/>
    </xf>
    <xf numFmtId="0" fontId="43" fillId="25" borderId="0" xfId="63" applyFont="1" applyFill="1" applyBorder="1" applyAlignment="1">
      <alignment horizontal="left" vertical="center"/>
    </xf>
    <xf numFmtId="0" fontId="81" fillId="25" borderId="19" xfId="63" applyFont="1" applyFill="1" applyBorder="1" applyAlignment="1">
      <alignment horizontal="left" vertical="center"/>
    </xf>
    <xf numFmtId="3" fontId="83" fillId="25" borderId="0" xfId="63" applyNumberFormat="1" applyFont="1" applyFill="1" applyBorder="1" applyAlignment="1">
      <alignment horizontal="left" vertical="center"/>
    </xf>
    <xf numFmtId="0" fontId="13" fillId="0" borderId="0" xfId="63" applyFont="1" applyBorder="1" applyAlignment="1">
      <alignment horizontal="left" vertical="center" wrapText="1"/>
    </xf>
    <xf numFmtId="0" fontId="13" fillId="26" borderId="0" xfId="63" applyFont="1" applyFill="1" applyBorder="1" applyAlignment="1">
      <alignment horizontal="left" vertical="center" wrapText="1"/>
    </xf>
    <xf numFmtId="0" fontId="43" fillId="26" borderId="0" xfId="63" applyFont="1" applyFill="1" applyBorder="1" applyAlignment="1">
      <alignment horizontal="left" vertical="center"/>
    </xf>
    <xf numFmtId="0" fontId="13" fillId="26" borderId="0" xfId="70" applyFont="1" applyFill="1" applyBorder="1" applyAlignment="1">
      <alignment horizontal="left" vertical="center"/>
    </xf>
    <xf numFmtId="0" fontId="43" fillId="26" borderId="0" xfId="70" applyFont="1" applyFill="1" applyBorder="1" applyAlignment="1">
      <alignment horizontal="left" vertical="center"/>
    </xf>
    <xf numFmtId="0" fontId="13" fillId="0" borderId="0" xfId="70" applyFont="1" applyBorder="1" applyAlignment="1">
      <alignment horizontal="left" vertical="center"/>
    </xf>
    <xf numFmtId="0" fontId="4" fillId="26" borderId="0" xfId="63" applyFill="1" applyAlignment="1">
      <alignment horizontal="left" vertical="center"/>
    </xf>
    <xf numFmtId="0" fontId="4" fillId="26" borderId="0" xfId="63" applyFill="1" applyBorder="1" applyAlignment="1">
      <alignment horizontal="left" vertical="center"/>
    </xf>
    <xf numFmtId="0" fontId="4" fillId="0" borderId="0" xfId="63" applyAlignment="1">
      <alignment horizontal="left" vertical="center"/>
    </xf>
    <xf numFmtId="0" fontId="4" fillId="26" borderId="0" xfId="63" applyFill="1" applyAlignment="1">
      <alignment vertical="center"/>
    </xf>
    <xf numFmtId="0" fontId="4" fillId="0" borderId="0" xfId="63" applyAlignment="1">
      <alignment vertical="center"/>
    </xf>
    <xf numFmtId="0" fontId="13" fillId="25" borderId="0" xfId="70" applyFont="1" applyFill="1" applyBorder="1" applyAlignment="1">
      <alignment horizontal="center" vertical="top" wrapText="1"/>
    </xf>
    <xf numFmtId="0" fontId="43" fillId="25" borderId="0" xfId="70" applyFont="1" applyFill="1" applyBorder="1" applyAlignment="1">
      <alignment vertical="top"/>
    </xf>
    <xf numFmtId="0" fontId="44" fillId="24" borderId="0" xfId="40" applyFont="1" applyFill="1" applyBorder="1" applyAlignment="1">
      <alignment horizontal="left" vertical="top"/>
    </xf>
    <xf numFmtId="3" fontId="121" fillId="26" borderId="0" xfId="63" applyNumberFormat="1" applyFont="1" applyFill="1" applyBorder="1" applyAlignment="1">
      <alignment horizontal="center" vertical="top"/>
    </xf>
    <xf numFmtId="3" fontId="121" fillId="26" borderId="0" xfId="63" applyNumberFormat="1" applyFont="1" applyFill="1" applyBorder="1" applyAlignment="1">
      <alignment horizontal="right" vertical="top"/>
    </xf>
    <xf numFmtId="1" fontId="13" fillId="26" borderId="0" xfId="70" applyNumberFormat="1" applyFont="1" applyFill="1" applyBorder="1" applyAlignment="1">
      <alignment horizontal="center" vertical="top" wrapText="1"/>
    </xf>
    <xf numFmtId="3" fontId="120" fillId="48" borderId="0" xfId="63" applyNumberFormat="1" applyFont="1" applyFill="1" applyBorder="1" applyAlignment="1">
      <alignment vertical="top"/>
    </xf>
    <xf numFmtId="0" fontId="81" fillId="25" borderId="19" xfId="63" applyFont="1" applyFill="1" applyBorder="1" applyAlignment="1">
      <alignment vertical="top"/>
    </xf>
    <xf numFmtId="0" fontId="4" fillId="25" borderId="0" xfId="63" applyFont="1" applyFill="1" applyAlignment="1">
      <alignment vertical="top"/>
    </xf>
    <xf numFmtId="0" fontId="13" fillId="0" borderId="0" xfId="70" applyFont="1" applyBorder="1" applyAlignment="1">
      <alignment horizontal="center" vertical="top" wrapText="1"/>
    </xf>
    <xf numFmtId="0" fontId="18" fillId="25" borderId="0" xfId="63" applyFont="1" applyFill="1" applyBorder="1" applyAlignment="1">
      <alignment vertical="center"/>
    </xf>
    <xf numFmtId="3" fontId="121" fillId="26" borderId="0" xfId="63" applyNumberFormat="1" applyFont="1" applyFill="1" applyBorder="1" applyAlignment="1">
      <alignment horizontal="center" vertical="center"/>
    </xf>
    <xf numFmtId="3" fontId="121" fillId="26" borderId="0" xfId="63" applyNumberFormat="1" applyFont="1" applyFill="1" applyBorder="1" applyAlignment="1">
      <alignment horizontal="right" vertical="center"/>
    </xf>
    <xf numFmtId="0" fontId="18" fillId="26" borderId="0" xfId="63" applyFont="1" applyFill="1" applyBorder="1" applyAlignment="1">
      <alignment horizontal="left" vertical="center"/>
    </xf>
    <xf numFmtId="0" fontId="18" fillId="25" borderId="0" xfId="70" applyFont="1" applyFill="1" applyBorder="1" applyAlignment="1" applyProtection="1">
      <alignment horizontal="right"/>
    </xf>
    <xf numFmtId="0" fontId="14" fillId="24" borderId="0" xfId="40" applyFont="1" applyFill="1" applyBorder="1" applyAlignment="1" applyProtection="1">
      <alignment horizontal="left" indent="1"/>
    </xf>
    <xf numFmtId="167" fontId="13" fillId="25" borderId="0" xfId="70" applyNumberFormat="1" applyFont="1" applyFill="1" applyBorder="1" applyAlignment="1" applyProtection="1">
      <alignment horizontal="right" wrapText="1" indent="1"/>
    </xf>
    <xf numFmtId="167" fontId="14" fillId="25" borderId="0" xfId="70" applyNumberFormat="1" applyFont="1" applyFill="1" applyBorder="1" applyAlignment="1" applyProtection="1">
      <alignment horizontal="right" wrapText="1" indent="1"/>
    </xf>
    <xf numFmtId="0" fontId="11" fillId="25" borderId="22" xfId="62" applyFont="1" applyFill="1" applyBorder="1" applyAlignment="1">
      <alignment horizontal="left"/>
    </xf>
    <xf numFmtId="3" fontId="72" fillId="27" borderId="0" xfId="40" applyNumberFormat="1" applyFont="1" applyFill="1" applyBorder="1" applyAlignment="1">
      <alignment horizontal="left" vertical="center" wrapText="1"/>
    </xf>
    <xf numFmtId="0" fontId="4" fillId="0" borderId="0" xfId="62" applyFont="1"/>
    <xf numFmtId="0" fontId="4" fillId="26" borderId="0" xfId="72" applyFill="1" applyBorder="1"/>
    <xf numFmtId="0" fontId="4" fillId="25" borderId="0" xfId="53" applyFill="1"/>
    <xf numFmtId="0" fontId="11" fillId="25" borderId="0" xfId="53" applyFont="1" applyFill="1" applyBorder="1" applyAlignment="1">
      <alignment horizontal="left"/>
    </xf>
    <xf numFmtId="0" fontId="12" fillId="25" borderId="0" xfId="72" applyFont="1" applyFill="1" applyBorder="1"/>
    <xf numFmtId="0" fontId="13" fillId="25" borderId="0" xfId="72" applyFont="1" applyFill="1" applyBorder="1" applyAlignment="1">
      <alignment horizontal="center"/>
    </xf>
    <xf numFmtId="0" fontId="4" fillId="26" borderId="0" xfId="53" applyFill="1"/>
    <xf numFmtId="0" fontId="4" fillId="0" borderId="0" xfId="53"/>
    <xf numFmtId="0" fontId="4" fillId="0" borderId="0" xfId="53" applyFont="1"/>
    <xf numFmtId="0" fontId="13" fillId="25" borderId="0" xfId="78" applyFont="1" applyFill="1" applyBorder="1" applyAlignment="1">
      <alignment vertical="center" wrapText="1"/>
    </xf>
    <xf numFmtId="0" fontId="13" fillId="25" borderId="12" xfId="78" applyFont="1" applyFill="1" applyBorder="1" applyAlignment="1">
      <alignment horizontal="center" vertical="center"/>
    </xf>
    <xf numFmtId="0" fontId="13" fillId="25" borderId="0" xfId="78" applyFont="1" applyFill="1" applyBorder="1" applyAlignment="1">
      <alignment vertical="center"/>
    </xf>
    <xf numFmtId="0" fontId="13" fillId="25" borderId="79" xfId="78" applyFont="1" applyFill="1" applyBorder="1" applyAlignment="1">
      <alignment horizontal="center" vertical="center"/>
    </xf>
    <xf numFmtId="0" fontId="13" fillId="25" borderId="0" xfId="78" applyFont="1" applyFill="1" applyBorder="1" applyAlignment="1">
      <alignment horizontal="center" vertical="center"/>
    </xf>
    <xf numFmtId="0" fontId="13" fillId="25" borderId="0" xfId="70" applyFont="1" applyFill="1" applyBorder="1" applyAlignment="1">
      <alignment horizontal="center" vertical="center"/>
    </xf>
    <xf numFmtId="0" fontId="43" fillId="25" borderId="0" xfId="70" applyFont="1" applyFill="1" applyBorder="1" applyAlignment="1"/>
    <xf numFmtId="179" fontId="72" fillId="25" borderId="0" xfId="59" applyNumberFormat="1" applyFont="1" applyFill="1" applyBorder="1" applyAlignment="1">
      <alignment horizontal="right" indent="1"/>
    </xf>
    <xf numFmtId="1" fontId="4" fillId="0" borderId="0" xfId="53" applyNumberFormat="1" applyFont="1"/>
    <xf numFmtId="0" fontId="13" fillId="0" borderId="0" xfId="70" applyFont="1" applyBorder="1" applyAlignment="1">
      <alignment horizontal="center" vertical="center"/>
    </xf>
    <xf numFmtId="0" fontId="43" fillId="25" borderId="0" xfId="53" applyFont="1" applyFill="1"/>
    <xf numFmtId="0" fontId="45" fillId="25" borderId="0" xfId="53" applyFont="1" applyFill="1" applyBorder="1" applyAlignment="1">
      <alignment horizontal="left"/>
    </xf>
    <xf numFmtId="0" fontId="81" fillId="25" borderId="0" xfId="72" applyFont="1" applyFill="1" applyBorder="1"/>
    <xf numFmtId="0" fontId="43" fillId="26" borderId="0" xfId="53" applyFont="1" applyFill="1"/>
    <xf numFmtId="0" fontId="43" fillId="0" borderId="0" xfId="53" applyFont="1"/>
    <xf numFmtId="3" fontId="72" fillId="24" borderId="0" xfId="40" applyNumberFormat="1" applyFont="1" applyFill="1" applyBorder="1" applyAlignment="1">
      <alignment horizontal="left" vertical="center"/>
    </xf>
    <xf numFmtId="0" fontId="4" fillId="25" borderId="0" xfId="53" applyFont="1" applyFill="1"/>
    <xf numFmtId="3" fontId="10" fillId="24" borderId="0" xfId="40" applyNumberFormat="1" applyFont="1" applyFill="1" applyBorder="1" applyAlignment="1">
      <alignment horizontal="left" vertical="center"/>
    </xf>
    <xf numFmtId="3" fontId="5" fillId="27" borderId="0" xfId="40" applyNumberFormat="1" applyFont="1" applyFill="1" applyBorder="1" applyAlignment="1">
      <alignment horizontal="left" vertical="center" wrapText="1"/>
    </xf>
    <xf numFmtId="179" fontId="14" fillId="25" borderId="0" xfId="59" applyNumberFormat="1" applyFont="1" applyFill="1" applyBorder="1" applyAlignment="1">
      <alignment horizontal="right" indent="1"/>
    </xf>
    <xf numFmtId="0" fontId="4" fillId="26" borderId="0" xfId="53" applyFont="1" applyFill="1"/>
    <xf numFmtId="0" fontId="7" fillId="25" borderId="0" xfId="72" applyFont="1" applyFill="1" applyBorder="1" applyAlignment="1">
      <alignment vertical="center"/>
    </xf>
    <xf numFmtId="3" fontId="5" fillId="24" borderId="0" xfId="40" applyNumberFormat="1" applyFont="1" applyFill="1" applyBorder="1" applyAlignment="1">
      <alignment horizontal="center" wrapText="1"/>
    </xf>
    <xf numFmtId="0" fontId="4" fillId="25" borderId="0" xfId="72" applyFont="1" applyFill="1" applyBorder="1"/>
    <xf numFmtId="0" fontId="83" fillId="25" borderId="0" xfId="70" applyFont="1" applyFill="1" applyBorder="1" applyAlignment="1"/>
    <xf numFmtId="0" fontId="83" fillId="25" borderId="0" xfId="70" quotePrefix="1" applyFont="1" applyFill="1" applyBorder="1" applyAlignment="1"/>
    <xf numFmtId="3" fontId="72" fillId="24" borderId="0" xfId="40" applyNumberFormat="1" applyFont="1" applyFill="1" applyBorder="1" applyAlignment="1">
      <alignment horizontal="center" wrapText="1"/>
    </xf>
    <xf numFmtId="0" fontId="76" fillId="25" borderId="0" xfId="72" applyFont="1" applyFill="1" applyBorder="1"/>
    <xf numFmtId="0" fontId="72" fillId="25" borderId="0" xfId="70" quotePrefix="1" applyFont="1" applyFill="1" applyBorder="1" applyAlignment="1">
      <alignment horizontal="left"/>
    </xf>
    <xf numFmtId="0" fontId="14" fillId="25" borderId="0" xfId="78" applyFont="1" applyFill="1" applyBorder="1" applyAlignment="1">
      <alignment horizontal="left" wrapText="1" indent="1"/>
    </xf>
    <xf numFmtId="0" fontId="4" fillId="25" borderId="0" xfId="78" applyFill="1" applyBorder="1"/>
    <xf numFmtId="0" fontId="11" fillId="25" borderId="0" xfId="72" applyFont="1" applyFill="1" applyBorder="1" applyAlignment="1">
      <alignment vertical="center"/>
    </xf>
    <xf numFmtId="1" fontId="18" fillId="25" borderId="0" xfId="70" applyNumberFormat="1" applyFont="1" applyFill="1" applyBorder="1" applyAlignment="1">
      <alignment horizontal="right"/>
    </xf>
    <xf numFmtId="0" fontId="18" fillId="26" borderId="0" xfId="78" applyFont="1" applyFill="1" applyBorder="1" applyAlignment="1">
      <alignment horizontal="right"/>
    </xf>
    <xf numFmtId="0" fontId="4" fillId="26" borderId="0" xfId="78" applyFill="1"/>
    <xf numFmtId="0" fontId="4" fillId="0" borderId="0" xfId="78"/>
    <xf numFmtId="0" fontId="4" fillId="0" borderId="0" xfId="78" applyFont="1"/>
    <xf numFmtId="0" fontId="7" fillId="0" borderId="0" xfId="62" applyFont="1" applyAlignment="1">
      <alignment vertical="center"/>
    </xf>
    <xf numFmtId="0" fontId="4" fillId="0" borderId="0" xfId="62" applyFont="1" applyAlignment="1">
      <alignment vertical="center"/>
    </xf>
    <xf numFmtId="0" fontId="17" fillId="25" borderId="0" xfId="72" applyFont="1" applyFill="1" applyBorder="1" applyAlignment="1">
      <alignment vertical="center"/>
    </xf>
    <xf numFmtId="0" fontId="15" fillId="25" borderId="0" xfId="72" applyFont="1" applyFill="1" applyBorder="1" applyAlignment="1">
      <alignment vertical="center"/>
    </xf>
    <xf numFmtId="0" fontId="18" fillId="25" borderId="0" xfId="78" applyFont="1" applyFill="1" applyBorder="1" applyAlignment="1">
      <alignment horizontal="right"/>
    </xf>
    <xf numFmtId="0" fontId="4" fillId="25" borderId="0" xfId="78" applyFill="1"/>
    <xf numFmtId="0" fontId="72" fillId="25" borderId="80" xfId="78" applyFont="1" applyFill="1" applyBorder="1" applyAlignment="1">
      <alignment vertical="center"/>
    </xf>
    <xf numFmtId="0" fontId="72" fillId="25" borderId="0" xfId="78" applyFont="1" applyFill="1" applyBorder="1" applyAlignment="1">
      <alignment horizontal="left" vertical="center"/>
    </xf>
    <xf numFmtId="0" fontId="20" fillId="25" borderId="0" xfId="72" applyFont="1" applyFill="1" applyBorder="1" applyAlignment="1">
      <alignment horizontal="left" vertical="center"/>
    </xf>
    <xf numFmtId="0" fontId="5" fillId="25" borderId="0" xfId="78" applyFont="1" applyFill="1" applyBorder="1" applyAlignment="1">
      <alignment horizontal="left" wrapText="1" indent="1"/>
    </xf>
    <xf numFmtId="0" fontId="4" fillId="25" borderId="0" xfId="78" applyFont="1" applyFill="1" applyBorder="1"/>
    <xf numFmtId="3" fontId="5" fillId="24" borderId="0" xfId="40" applyNumberFormat="1" applyFont="1" applyFill="1" applyBorder="1" applyAlignment="1">
      <alignment horizontal="left" vertical="center" wrapText="1" indent="1"/>
    </xf>
    <xf numFmtId="0" fontId="4" fillId="25" borderId="19" xfId="72" applyFont="1" applyFill="1" applyBorder="1"/>
    <xf numFmtId="0" fontId="4" fillId="26" borderId="0" xfId="78" applyFont="1" applyFill="1"/>
    <xf numFmtId="3" fontId="5" fillId="24" borderId="0" xfId="40" applyNumberFormat="1" applyFont="1" applyFill="1" applyBorder="1" applyAlignment="1">
      <alignment horizontal="left" vertical="center" indent="1"/>
    </xf>
    <xf numFmtId="0" fontId="5" fillId="25" borderId="0" xfId="78" applyFont="1" applyFill="1" applyBorder="1" applyAlignment="1">
      <alignment horizontal="left" vertical="center" indent="1"/>
    </xf>
    <xf numFmtId="0" fontId="4" fillId="25" borderId="0" xfId="72" applyFont="1" applyFill="1"/>
    <xf numFmtId="0" fontId="86" fillId="25" borderId="0" xfId="62" applyFont="1" applyFill="1" applyBorder="1" applyAlignment="1">
      <alignment horizontal="left"/>
    </xf>
    <xf numFmtId="0" fontId="126" fillId="26" borderId="0" xfId="68" applyFont="1" applyFill="1" applyBorder="1" applyAlignment="1" applyProtection="1"/>
    <xf numFmtId="0" fontId="5" fillId="26" borderId="0" xfId="62" applyFont="1" applyFill="1" applyBorder="1"/>
    <xf numFmtId="49" fontId="14" fillId="26" borderId="0" xfId="62" applyNumberFormat="1" applyFont="1" applyFill="1" applyBorder="1" applyAlignment="1">
      <alignment horizontal="right"/>
    </xf>
    <xf numFmtId="0" fontId="7" fillId="26" borderId="0" xfId="72" applyFont="1" applyFill="1" applyBorder="1"/>
    <xf numFmtId="0" fontId="16" fillId="26" borderId="0" xfId="71" applyFont="1" applyFill="1" applyBorder="1" applyAlignment="1">
      <alignment horizontal="center" vertical="center"/>
    </xf>
    <xf numFmtId="0" fontId="86" fillId="0" borderId="0" xfId="62" applyFont="1"/>
    <xf numFmtId="0" fontId="86" fillId="26" borderId="0" xfId="70" applyFont="1" applyFill="1" applyBorder="1" applyAlignment="1"/>
    <xf numFmtId="0" fontId="126" fillId="0" borderId="0" xfId="68" applyFont="1" applyAlignment="1" applyProtection="1"/>
    <xf numFmtId="0" fontId="126" fillId="26" borderId="0" xfId="68" applyFont="1" applyFill="1" applyAlignment="1" applyProtection="1"/>
    <xf numFmtId="165" fontId="58" fillId="0" borderId="0" xfId="70" applyNumberFormat="1" applyFont="1" applyProtection="1">
      <protection locked="0"/>
    </xf>
    <xf numFmtId="167" fontId="58" fillId="0" borderId="0" xfId="70" applyNumberFormat="1" applyFont="1" applyProtection="1">
      <protection locked="0"/>
    </xf>
    <xf numFmtId="165" fontId="15" fillId="0" borderId="0" xfId="70" applyNumberFormat="1" applyFont="1" applyProtection="1">
      <protection locked="0"/>
    </xf>
    <xf numFmtId="0" fontId="4" fillId="0" borderId="0" xfId="70" applyFill="1" applyBorder="1"/>
    <xf numFmtId="0" fontId="13" fillId="0" borderId="0" xfId="0" applyFont="1" applyFill="1" applyBorder="1" applyAlignment="1">
      <alignment horizontal="center"/>
    </xf>
    <xf numFmtId="164" fontId="4" fillId="0" borderId="0" xfId="70" applyNumberFormat="1" applyFill="1" applyBorder="1"/>
    <xf numFmtId="165" fontId="4" fillId="26" borderId="0" xfId="70" applyNumberFormat="1" applyFill="1" applyBorder="1"/>
    <xf numFmtId="0" fontId="73" fillId="26" borderId="0" xfId="70" applyFont="1" applyFill="1" applyBorder="1"/>
    <xf numFmtId="0" fontId="111" fillId="26" borderId="0" xfId="70" applyFont="1" applyFill="1" applyBorder="1"/>
    <xf numFmtId="0" fontId="18" fillId="24" borderId="19" xfId="61" applyFont="1" applyFill="1" applyBorder="1" applyAlignment="1">
      <alignment horizontal="left" wrapText="1"/>
    </xf>
    <xf numFmtId="2" fontId="52" fillId="24" borderId="0" xfId="40" applyNumberFormat="1" applyFont="1" applyFill="1" applyBorder="1" applyAlignment="1">
      <alignment horizontal="left" readingOrder="1"/>
    </xf>
    <xf numFmtId="0" fontId="43" fillId="0" borderId="0" xfId="51" applyFont="1" applyAlignment="1">
      <alignment horizontal="left"/>
    </xf>
    <xf numFmtId="167" fontId="43" fillId="0" borderId="0" xfId="51" applyNumberFormat="1" applyFont="1" applyAlignment="1">
      <alignment horizontal="right"/>
    </xf>
    <xf numFmtId="165" fontId="12" fillId="0" borderId="0" xfId="51" applyNumberFormat="1" applyFont="1" applyAlignment="1">
      <alignment horizontal="right"/>
    </xf>
    <xf numFmtId="167" fontId="15" fillId="0" borderId="0" xfId="51" applyNumberFormat="1" applyFont="1"/>
    <xf numFmtId="165" fontId="7" fillId="0" borderId="0" xfId="51" applyNumberFormat="1" applyFont="1" applyAlignment="1">
      <alignment horizontal="right"/>
    </xf>
    <xf numFmtId="165" fontId="8" fillId="0" borderId="0" xfId="51" applyNumberFormat="1" applyFont="1" applyAlignment="1">
      <alignment horizontal="right"/>
    </xf>
    <xf numFmtId="0" fontId="59" fillId="0" borderId="0" xfId="51" applyFont="1" applyAlignment="1">
      <alignment horizontal="left"/>
    </xf>
    <xf numFmtId="0" fontId="0" fillId="0" borderId="0" xfId="51" applyFont="1" applyAlignment="1">
      <alignment vertical="top"/>
    </xf>
    <xf numFmtId="0" fontId="58" fillId="0" borderId="0" xfId="51" applyFont="1" applyAlignment="1">
      <alignment vertical="top"/>
    </xf>
    <xf numFmtId="0" fontId="0" fillId="0" borderId="0" xfId="51" applyFont="1" applyFill="1"/>
    <xf numFmtId="2" fontId="0" fillId="0" borderId="0" xfId="51" applyNumberFormat="1" applyFont="1" applyFill="1"/>
    <xf numFmtId="0" fontId="15" fillId="0" borderId="0" xfId="51" applyFont="1" applyFill="1"/>
    <xf numFmtId="165" fontId="7" fillId="0" borderId="0" xfId="51" applyNumberFormat="1" applyFont="1" applyFill="1" applyAlignment="1">
      <alignment horizontal="right"/>
    </xf>
    <xf numFmtId="0" fontId="4" fillId="0" borderId="0" xfId="51" applyFont="1" applyFill="1"/>
    <xf numFmtId="0" fontId="26" fillId="0" borderId="0" xfId="51" applyFont="1" applyFill="1"/>
    <xf numFmtId="165" fontId="30" fillId="0" borderId="0" xfId="51" applyNumberFormat="1" applyFont="1" applyFill="1" applyAlignment="1">
      <alignment horizontal="right"/>
    </xf>
    <xf numFmtId="0" fontId="45" fillId="0" borderId="0" xfId="51" applyFont="1" applyFill="1" applyAlignment="1">
      <alignment horizontal="center"/>
    </xf>
    <xf numFmtId="165" fontId="8" fillId="0" borderId="0" xfId="51" applyNumberFormat="1" applyFont="1" applyFill="1" applyAlignment="1">
      <alignment horizontal="right"/>
    </xf>
    <xf numFmtId="0" fontId="45" fillId="36" borderId="0" xfId="62" applyFont="1" applyFill="1" applyAlignment="1">
      <alignment horizontal="center" vertical="center"/>
    </xf>
    <xf numFmtId="172" fontId="110" fillId="33" borderId="0" xfId="62" applyNumberFormat="1" applyFont="1" applyFill="1" applyBorder="1" applyAlignment="1">
      <alignment horizontal="center" vertical="center" wrapText="1"/>
    </xf>
    <xf numFmtId="172" fontId="110" fillId="33" borderId="0" xfId="62" applyNumberFormat="1" applyFont="1" applyFill="1" applyBorder="1" applyAlignment="1">
      <alignment horizontal="center" vertical="center"/>
    </xf>
    <xf numFmtId="164" fontId="14" fillId="36" borderId="0" xfId="40" applyNumberFormat="1" applyFont="1" applyFill="1" applyBorder="1" applyAlignment="1">
      <alignment horizontal="justify" wrapText="1"/>
    </xf>
    <xf numFmtId="164" fontId="30" fillId="36" borderId="61" xfId="40" applyNumberFormat="1" applyFont="1" applyFill="1" applyBorder="1" applyAlignment="1">
      <alignment horizontal="left" vertical="center" wrapText="1"/>
    </xf>
    <xf numFmtId="164" fontId="30" fillId="36" borderId="0" xfId="40" applyNumberFormat="1" applyFont="1" applyFill="1" applyBorder="1" applyAlignment="1">
      <alignment horizontal="left" vertical="center" wrapText="1"/>
    </xf>
    <xf numFmtId="0" fontId="14" fillId="36" borderId="0" xfId="62" applyFont="1" applyFill="1" applyBorder="1" applyAlignment="1"/>
    <xf numFmtId="164" fontId="30" fillId="36" borderId="68" xfId="40" applyNumberFormat="1" applyFont="1" applyFill="1" applyBorder="1" applyAlignment="1">
      <alignment horizontal="left" vertical="center" wrapText="1"/>
    </xf>
    <xf numFmtId="0" fontId="14" fillId="36" borderId="0" xfId="62" applyFont="1" applyFill="1" applyBorder="1" applyAlignment="1">
      <alignment vertical="center"/>
    </xf>
    <xf numFmtId="0" fontId="14" fillId="36" borderId="0" xfId="62" applyFont="1" applyFill="1" applyBorder="1" applyAlignment="1">
      <alignment vertical="center" wrapText="1"/>
    </xf>
    <xf numFmtId="164" fontId="44" fillId="36" borderId="0" xfId="62" applyNumberFormat="1" applyFont="1" applyFill="1" applyBorder="1" applyAlignment="1">
      <alignment horizontal="justify" vertical="center"/>
    </xf>
    <xf numFmtId="164" fontId="30" fillId="36" borderId="62" xfId="40" applyNumberFormat="1" applyFont="1" applyFill="1" applyBorder="1" applyAlignment="1">
      <alignment horizontal="left" vertical="center" wrapText="1"/>
    </xf>
    <xf numFmtId="164" fontId="14" fillId="36" borderId="0" xfId="40" applyNumberFormat="1" applyFont="1" applyFill="1" applyBorder="1" applyAlignment="1">
      <alignment horizontal="justify" vertical="center" wrapText="1"/>
    </xf>
    <xf numFmtId="0" fontId="12" fillId="25" borderId="0" xfId="0" applyFont="1" applyFill="1" applyBorder="1" applyAlignment="1">
      <alignment horizontal="justify" vertical="top" wrapText="1"/>
    </xf>
    <xf numFmtId="0" fontId="21" fillId="25" borderId="0" xfId="0" applyFont="1" applyFill="1" applyBorder="1" applyAlignment="1">
      <alignment horizontal="justify" vertical="top" wrapText="1"/>
    </xf>
    <xf numFmtId="0" fontId="19" fillId="25" borderId="18" xfId="0" applyFont="1" applyFill="1" applyBorder="1" applyAlignment="1">
      <alignment horizontal="right" indent="6"/>
    </xf>
    <xf numFmtId="0" fontId="13" fillId="25" borderId="0" xfId="0" applyFont="1" applyFill="1" applyBorder="1" applyAlignment="1"/>
    <xf numFmtId="0" fontId="19" fillId="25" borderId="0" xfId="0" applyFont="1" applyFill="1" applyBorder="1" applyAlignment="1"/>
    <xf numFmtId="172" fontId="14" fillId="24" borderId="0" xfId="40" applyNumberFormat="1" applyFont="1" applyFill="1" applyBorder="1" applyAlignment="1">
      <alignment horizontal="left" wrapText="1"/>
    </xf>
    <xf numFmtId="172" fontId="24" fillId="24" borderId="0" xfId="40" applyNumberFormat="1" applyFont="1" applyFill="1" applyBorder="1" applyAlignment="1">
      <alignment horizontal="left" wrapText="1"/>
    </xf>
    <xf numFmtId="0" fontId="11" fillId="25" borderId="0" xfId="0" applyFont="1" applyFill="1" applyBorder="1" applyAlignment="1"/>
    <xf numFmtId="173" fontId="14" fillId="25" borderId="0" xfId="0" applyNumberFormat="1" applyFont="1" applyFill="1" applyBorder="1" applyAlignment="1">
      <alignment horizontal="left"/>
    </xf>
    <xf numFmtId="164" fontId="19" fillId="27" borderId="0" xfId="40" applyNumberFormat="1" applyFont="1" applyFill="1" applyBorder="1" applyAlignment="1">
      <alignment horizontal="left" wrapText="1"/>
    </xf>
    <xf numFmtId="164" fontId="19" fillId="24" borderId="0" xfId="40" applyNumberFormat="1" applyFont="1" applyFill="1" applyBorder="1" applyAlignment="1">
      <alignment wrapText="1"/>
    </xf>
    <xf numFmtId="164" fontId="25" fillId="24" borderId="0" xfId="40" applyNumberFormat="1" applyFont="1" applyFill="1" applyBorder="1" applyAlignment="1">
      <alignment horizontal="left" wrapText="1"/>
    </xf>
    <xf numFmtId="164" fontId="13" fillId="24" borderId="0" xfId="40" applyNumberFormat="1" applyFont="1" applyFill="1" applyBorder="1" applyAlignment="1">
      <alignment horizontal="left" wrapText="1"/>
    </xf>
    <xf numFmtId="164" fontId="14" fillId="24" borderId="0" xfId="40" applyNumberFormat="1" applyFont="1" applyFill="1" applyBorder="1" applyAlignment="1">
      <alignment wrapText="1"/>
    </xf>
    <xf numFmtId="164" fontId="14" fillId="27" borderId="0" xfId="40" applyNumberFormat="1" applyFont="1" applyFill="1" applyBorder="1" applyAlignment="1">
      <alignment wrapText="1"/>
    </xf>
    <xf numFmtId="0" fontId="13" fillId="25" borderId="18" xfId="0" applyFont="1" applyFill="1" applyBorder="1" applyAlignment="1">
      <alignment horizontal="left" indent="5" readingOrder="1"/>
    </xf>
    <xf numFmtId="0" fontId="19" fillId="25" borderId="18" xfId="0" applyFont="1" applyFill="1" applyBorder="1" applyAlignment="1">
      <alignment horizontal="left" indent="5" readingOrder="1"/>
    </xf>
    <xf numFmtId="0" fontId="14" fillId="0" borderId="0" xfId="0" applyFont="1" applyBorder="1" applyAlignment="1">
      <alignment horizontal="justify" readingOrder="1"/>
    </xf>
    <xf numFmtId="0" fontId="13" fillId="25" borderId="0" xfId="0" applyFont="1" applyFill="1" applyBorder="1" applyAlignment="1">
      <alignment horizontal="justify" vertical="center" readingOrder="1"/>
    </xf>
    <xf numFmtId="0" fontId="13" fillId="25" borderId="0" xfId="0" applyNumberFormat="1" applyFont="1" applyFill="1" applyBorder="1" applyAlignment="1">
      <alignment horizontal="justify" vertical="center" readingOrder="1"/>
    </xf>
    <xf numFmtId="0" fontId="13" fillId="25" borderId="0" xfId="0" applyFont="1" applyFill="1" applyBorder="1" applyAlignment="1">
      <alignment horizontal="justify" vertical="center" wrapText="1" readingOrder="1"/>
    </xf>
    <xf numFmtId="173" fontId="14" fillId="25" borderId="0" xfId="0" applyNumberFormat="1" applyFont="1" applyFill="1" applyBorder="1" applyAlignment="1">
      <alignment horizontal="right"/>
    </xf>
    <xf numFmtId="173" fontId="14" fillId="25" borderId="19" xfId="0" applyNumberFormat="1" applyFont="1" applyFill="1" applyBorder="1" applyAlignment="1">
      <alignment horizontal="right"/>
    </xf>
    <xf numFmtId="0" fontId="13" fillId="26" borderId="0" xfId="0" applyFont="1" applyFill="1" applyBorder="1" applyAlignment="1">
      <alignment horizontal="justify" vertical="center" wrapText="1" readingOrder="1"/>
    </xf>
    <xf numFmtId="0" fontId="14" fillId="25" borderId="0" xfId="0" applyFont="1" applyFill="1" applyBorder="1" applyAlignment="1">
      <alignment horizontal="justify" vertical="center" readingOrder="1"/>
    </xf>
    <xf numFmtId="164" fontId="117" fillId="26" borderId="20" xfId="0" applyNumberFormat="1" applyFont="1" applyFill="1" applyBorder="1" applyAlignment="1">
      <alignment horizontal="justify" readingOrder="1"/>
    </xf>
    <xf numFmtId="164" fontId="117" fillId="26" borderId="0" xfId="0" applyNumberFormat="1" applyFont="1" applyFill="1" applyBorder="1" applyAlignment="1">
      <alignment horizontal="justify" readingOrder="1"/>
    </xf>
    <xf numFmtId="0" fontId="72" fillId="25" borderId="0" xfId="70" applyFont="1" applyFill="1" applyBorder="1" applyAlignment="1" applyProtection="1">
      <alignment horizontal="left"/>
    </xf>
    <xf numFmtId="173" fontId="14" fillId="25" borderId="0" xfId="70" applyNumberFormat="1" applyFont="1" applyFill="1" applyBorder="1" applyAlignment="1" applyProtection="1">
      <alignment horizontal="left"/>
    </xf>
    <xf numFmtId="0" fontId="77" fillId="26" borderId="15" xfId="70" applyFont="1" applyFill="1" applyBorder="1" applyAlignment="1" applyProtection="1">
      <alignment horizontal="left" vertical="center"/>
    </xf>
    <xf numFmtId="0" fontId="77" fillId="26" borderId="16" xfId="70" applyFont="1" applyFill="1" applyBorder="1" applyAlignment="1" applyProtection="1">
      <alignment horizontal="left" vertical="center"/>
    </xf>
    <xf numFmtId="0" fontId="77" fillId="26" borderId="17" xfId="70" applyFont="1" applyFill="1" applyBorder="1" applyAlignment="1" applyProtection="1">
      <alignment horizontal="left" vertical="center"/>
    </xf>
    <xf numFmtId="0" fontId="18" fillId="0" borderId="0" xfId="70" applyFont="1" applyBorder="1" applyAlignment="1" applyProtection="1">
      <alignment vertical="justify" wrapText="1"/>
    </xf>
    <xf numFmtId="0" fontId="4" fillId="0" borderId="0" xfId="70" applyBorder="1" applyAlignment="1" applyProtection="1">
      <alignment vertical="justify" wrapText="1"/>
    </xf>
    <xf numFmtId="0" fontId="4" fillId="0" borderId="0" xfId="70" applyAlignment="1" applyProtection="1">
      <alignment vertical="justify" wrapText="1"/>
    </xf>
    <xf numFmtId="0" fontId="13" fillId="26" borderId="52" xfId="70" applyFont="1" applyFill="1" applyBorder="1" applyAlignment="1" applyProtection="1">
      <alignment horizontal="center"/>
    </xf>
    <xf numFmtId="168" fontId="14" fillId="27" borderId="0" xfId="40" applyNumberFormat="1" applyFont="1" applyFill="1" applyBorder="1" applyAlignment="1" applyProtection="1">
      <alignment horizontal="right" wrapText="1" indent="2"/>
    </xf>
    <xf numFmtId="0" fontId="18" fillId="25" borderId="0" xfId="70" applyFont="1" applyFill="1" applyBorder="1" applyAlignment="1" applyProtection="1">
      <alignment horizontal="right"/>
    </xf>
    <xf numFmtId="167" fontId="14" fillId="27" borderId="0" xfId="40" applyNumberFormat="1" applyFont="1" applyFill="1" applyBorder="1" applyAlignment="1" applyProtection="1">
      <alignment horizontal="right" wrapText="1" indent="2"/>
    </xf>
    <xf numFmtId="167" fontId="72" fillId="27" borderId="0" xfId="40" applyNumberFormat="1" applyFont="1" applyFill="1" applyBorder="1" applyAlignment="1" applyProtection="1">
      <alignment horizontal="right" wrapText="1" indent="2"/>
    </xf>
    <xf numFmtId="167" fontId="72" fillId="26" borderId="0" xfId="70" applyNumberFormat="1" applyFont="1" applyFill="1" applyBorder="1" applyAlignment="1" applyProtection="1">
      <alignment horizontal="right" indent="2"/>
    </xf>
    <xf numFmtId="0" fontId="13" fillId="25" borderId="18" xfId="70" applyFont="1" applyFill="1" applyBorder="1" applyAlignment="1" applyProtection="1">
      <alignment horizontal="right" indent="5"/>
    </xf>
    <xf numFmtId="0" fontId="43" fillId="26" borderId="15" xfId="70" applyFont="1" applyFill="1" applyBorder="1" applyAlignment="1" applyProtection="1">
      <alignment horizontal="left" vertical="center"/>
    </xf>
    <xf numFmtId="0" fontId="43" fillId="26" borderId="16" xfId="70" applyFont="1" applyFill="1" applyBorder="1" applyAlignment="1" applyProtection="1">
      <alignment horizontal="left" vertical="center"/>
    </xf>
    <xf numFmtId="0" fontId="43" fillId="26" borderId="17" xfId="70" applyFont="1" applyFill="1" applyBorder="1" applyAlignment="1" applyProtection="1">
      <alignment horizontal="left" vertical="center"/>
    </xf>
    <xf numFmtId="173" fontId="14" fillId="25" borderId="0" xfId="70" applyNumberFormat="1" applyFont="1" applyFill="1" applyBorder="1" applyAlignment="1" applyProtection="1">
      <alignment horizontal="right"/>
    </xf>
    <xf numFmtId="0" fontId="14" fillId="24" borderId="0" xfId="40" applyFont="1" applyFill="1" applyBorder="1" applyAlignment="1" applyProtection="1">
      <alignment horizontal="left" indent="1"/>
    </xf>
    <xf numFmtId="165" fontId="14" fillId="25" borderId="0" xfId="70" applyNumberFormat="1" applyFont="1" applyFill="1" applyBorder="1" applyAlignment="1" applyProtection="1">
      <alignment horizontal="right" indent="2"/>
    </xf>
    <xf numFmtId="165" fontId="14" fillId="26" borderId="0" xfId="70" applyNumberFormat="1" applyFont="1" applyFill="1" applyBorder="1" applyAlignment="1" applyProtection="1">
      <alignment horizontal="right" indent="2"/>
    </xf>
    <xf numFmtId="169" fontId="14" fillId="27" borderId="0" xfId="40" applyNumberFormat="1" applyFont="1" applyFill="1" applyBorder="1" applyAlignment="1" applyProtection="1">
      <alignment horizontal="right" wrapText="1" indent="2"/>
    </xf>
    <xf numFmtId="168" fontId="14" fillId="24"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wrapText="1"/>
    </xf>
    <xf numFmtId="169" fontId="14" fillId="24"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indent="2"/>
    </xf>
    <xf numFmtId="168" fontId="13" fillId="24" borderId="0" xfId="40" applyNumberFormat="1" applyFont="1" applyFill="1" applyBorder="1" applyAlignment="1" applyProtection="1">
      <alignment horizontal="right" wrapText="1" indent="2"/>
    </xf>
    <xf numFmtId="168" fontId="13" fillId="27" borderId="0" xfId="40" applyNumberFormat="1" applyFont="1" applyFill="1" applyBorder="1" applyAlignment="1" applyProtection="1">
      <alignment horizontal="right" wrapText="1" indent="2"/>
    </xf>
    <xf numFmtId="168" fontId="75" fillId="24" borderId="0" xfId="40" applyNumberFormat="1" applyFont="1" applyFill="1" applyBorder="1" applyAlignment="1" applyProtection="1">
      <alignment horizontal="right" wrapText="1" indent="2"/>
    </xf>
    <xf numFmtId="168" fontId="75" fillId="27" borderId="0" xfId="40" applyNumberFormat="1" applyFont="1" applyFill="1" applyBorder="1" applyAlignment="1" applyProtection="1">
      <alignment horizontal="right" wrapText="1" indent="2"/>
    </xf>
    <xf numFmtId="167" fontId="14" fillId="24" borderId="0" xfId="40" applyNumberFormat="1" applyFont="1" applyFill="1" applyBorder="1" applyAlignment="1" applyProtection="1">
      <alignment horizontal="right" wrapText="1" indent="2"/>
    </xf>
    <xf numFmtId="167" fontId="14" fillId="47" borderId="0" xfId="60" applyNumberFormat="1" applyFont="1" applyFill="1" applyBorder="1" applyAlignment="1" applyProtection="1">
      <alignment horizontal="right" wrapText="1" indent="2"/>
    </xf>
    <xf numFmtId="167" fontId="14" fillId="43" borderId="0" xfId="60" applyNumberFormat="1" applyFont="1" applyFill="1" applyBorder="1" applyAlignment="1" applyProtection="1">
      <alignment horizontal="right" wrapText="1" indent="2"/>
    </xf>
    <xf numFmtId="167" fontId="72" fillId="25" borderId="0" xfId="70" applyNumberFormat="1" applyFont="1" applyFill="1" applyBorder="1" applyAlignment="1" applyProtection="1">
      <alignment horizontal="right" indent="2"/>
    </xf>
    <xf numFmtId="0" fontId="13" fillId="25" borderId="18" xfId="70" applyFont="1" applyFill="1" applyBorder="1" applyAlignment="1" applyProtection="1">
      <alignment horizontal="left" indent="4"/>
    </xf>
    <xf numFmtId="0" fontId="18" fillId="25" borderId="0" xfId="70" applyFont="1" applyFill="1" applyBorder="1" applyAlignment="1" applyProtection="1">
      <alignment vertical="justify" wrapText="1"/>
    </xf>
    <xf numFmtId="0" fontId="4" fillId="25" borderId="0" xfId="70" applyFill="1" applyBorder="1" applyAlignment="1" applyProtection="1">
      <alignment vertical="justify" wrapText="1"/>
    </xf>
    <xf numFmtId="0" fontId="78" fillId="25" borderId="0" xfId="70" applyFont="1" applyFill="1" applyBorder="1" applyAlignment="1" applyProtection="1">
      <alignment horizontal="center"/>
    </xf>
    <xf numFmtId="0" fontId="43" fillId="26" borderId="15" xfId="70" applyFont="1" applyFill="1" applyBorder="1" applyAlignment="1" applyProtection="1">
      <alignment horizontal="left"/>
    </xf>
    <xf numFmtId="0" fontId="43" fillId="26" borderId="16" xfId="70" applyFont="1" applyFill="1" applyBorder="1" applyAlignment="1" applyProtection="1">
      <alignment horizontal="left"/>
    </xf>
    <xf numFmtId="0" fontId="43" fillId="26" borderId="17" xfId="70" applyFont="1" applyFill="1" applyBorder="1" applyAlignment="1" applyProtection="1">
      <alignment horizontal="left"/>
    </xf>
    <xf numFmtId="0" fontId="4" fillId="25" borderId="0" xfId="70" applyFill="1" applyAlignment="1" applyProtection="1">
      <alignment vertical="justify" wrapText="1"/>
    </xf>
    <xf numFmtId="165" fontId="25" fillId="25" borderId="0" xfId="70" applyNumberFormat="1" applyFont="1" applyFill="1" applyBorder="1" applyAlignment="1" applyProtection="1">
      <alignment horizontal="right" indent="2"/>
    </xf>
    <xf numFmtId="165" fontId="25" fillId="26" borderId="0" xfId="70" applyNumberFormat="1" applyFont="1" applyFill="1" applyBorder="1" applyAlignment="1" applyProtection="1">
      <alignment horizontal="right" indent="2"/>
    </xf>
    <xf numFmtId="165" fontId="72" fillId="25" borderId="0" xfId="70" applyNumberFormat="1" applyFont="1" applyFill="1" applyBorder="1" applyAlignment="1" applyProtection="1">
      <alignment horizontal="right" indent="2"/>
    </xf>
    <xf numFmtId="165" fontId="72" fillId="26" borderId="0" xfId="70" applyNumberFormat="1" applyFont="1" applyFill="1" applyBorder="1" applyAlignment="1" applyProtection="1">
      <alignment horizontal="right" indent="2"/>
    </xf>
    <xf numFmtId="165" fontId="14" fillId="24" borderId="0" xfId="40" applyNumberFormat="1" applyFont="1" applyFill="1" applyBorder="1" applyAlignment="1" applyProtection="1">
      <alignment horizontal="right" wrapText="1" indent="2"/>
    </xf>
    <xf numFmtId="165" fontId="14" fillId="27" borderId="0" xfId="40" applyNumberFormat="1" applyFont="1" applyFill="1" applyBorder="1" applyAlignment="1" applyProtection="1">
      <alignment horizontal="right" wrapText="1" indent="2"/>
    </xf>
    <xf numFmtId="0" fontId="13" fillId="25" borderId="18" xfId="70" applyFont="1" applyFill="1" applyBorder="1" applyAlignment="1" applyProtection="1">
      <alignment horizontal="right" indent="6"/>
    </xf>
    <xf numFmtId="0" fontId="18" fillId="25" borderId="0" xfId="62" applyFont="1" applyFill="1" applyBorder="1" applyAlignment="1">
      <alignment vertical="center" wrapText="1"/>
    </xf>
    <xf numFmtId="0" fontId="82" fillId="26" borderId="0" xfId="62" applyFont="1" applyFill="1" applyBorder="1" applyAlignment="1">
      <alignment horizontal="center" vertical="center"/>
    </xf>
    <xf numFmtId="0" fontId="82" fillId="26" borderId="0" xfId="62" applyFont="1" applyFill="1" applyBorder="1" applyAlignment="1">
      <alignment horizontal="left" vertical="center"/>
    </xf>
    <xf numFmtId="0" fontId="18" fillId="26" borderId="0" xfId="62" applyFont="1" applyFill="1" applyBorder="1" applyAlignment="1">
      <alignment horizontal="justify" wrapText="1"/>
    </xf>
    <xf numFmtId="0" fontId="82" fillId="25" borderId="24" xfId="62" applyFont="1" applyFill="1" applyBorder="1" applyAlignment="1">
      <alignment horizontal="left" vertical="center"/>
    </xf>
    <xf numFmtId="0" fontId="82" fillId="25" borderId="25" xfId="62" applyFont="1" applyFill="1" applyBorder="1" applyAlignment="1">
      <alignment horizontal="left" vertical="center"/>
    </xf>
    <xf numFmtId="0" fontId="77" fillId="26" borderId="24" xfId="0" applyFont="1" applyFill="1" applyBorder="1" applyAlignment="1">
      <alignment horizontal="left" vertical="center" wrapText="1"/>
    </xf>
    <xf numFmtId="0" fontId="77" fillId="26" borderId="26" xfId="0" applyFont="1" applyFill="1" applyBorder="1" applyAlignment="1">
      <alignment horizontal="left" vertical="center" wrapText="1"/>
    </xf>
    <xf numFmtId="0" fontId="77" fillId="26" borderId="25" xfId="0" applyFont="1" applyFill="1" applyBorder="1" applyAlignment="1">
      <alignment horizontal="left" vertical="center" wrapText="1"/>
    </xf>
    <xf numFmtId="0" fontId="13" fillId="25" borderId="0" xfId="62" applyFont="1" applyFill="1" applyBorder="1" applyAlignment="1">
      <alignment horizontal="left" indent="6"/>
    </xf>
    <xf numFmtId="1" fontId="13" fillId="25" borderId="13" xfId="0" applyNumberFormat="1" applyFont="1" applyFill="1" applyBorder="1" applyAlignment="1">
      <alignment horizontal="center"/>
    </xf>
    <xf numFmtId="0" fontId="13" fillId="26" borderId="18" xfId="0" applyFont="1" applyFill="1" applyBorder="1" applyAlignment="1">
      <alignment horizontal="right" indent="6"/>
    </xf>
    <xf numFmtId="0" fontId="11" fillId="25" borderId="23" xfId="0" applyFont="1" applyFill="1" applyBorder="1" applyAlignment="1">
      <alignment horizontal="left"/>
    </xf>
    <xf numFmtId="0" fontId="11" fillId="25" borderId="22" xfId="0" applyFont="1" applyFill="1" applyBorder="1" applyAlignment="1">
      <alignment horizontal="left"/>
    </xf>
    <xf numFmtId="0" fontId="11" fillId="25" borderId="0" xfId="0" applyFont="1" applyFill="1" applyBorder="1" applyAlignment="1">
      <alignment horizontal="left"/>
    </xf>
    <xf numFmtId="0" fontId="18" fillId="25" borderId="0" xfId="0" applyFont="1" applyFill="1" applyBorder="1" applyAlignment="1">
      <alignment horizontal="left" vertical="top"/>
    </xf>
    <xf numFmtId="0" fontId="7" fillId="25" borderId="0" xfId="0" applyFont="1" applyFill="1" applyBorder="1"/>
    <xf numFmtId="0" fontId="10" fillId="26" borderId="13" xfId="0" applyFont="1" applyFill="1" applyBorder="1" applyAlignment="1">
      <alignment horizontal="center"/>
    </xf>
    <xf numFmtId="0" fontId="72" fillId="25" borderId="0" xfId="0" applyFont="1" applyFill="1" applyBorder="1" applyAlignment="1">
      <alignment horizontal="left"/>
    </xf>
    <xf numFmtId="0" fontId="31" fillId="24" borderId="0" xfId="40" applyFont="1" applyFill="1" applyBorder="1" applyAlignment="1">
      <alignment horizontal="justify" vertical="center" wrapText="1"/>
    </xf>
    <xf numFmtId="0" fontId="18" fillId="24" borderId="0" xfId="40" applyFont="1" applyFill="1" applyBorder="1" applyAlignment="1">
      <alignment horizontal="justify" vertical="center" wrapText="1"/>
    </xf>
    <xf numFmtId="0" fontId="18" fillId="24" borderId="0" xfId="40" applyFont="1" applyFill="1" applyBorder="1" applyAlignment="1">
      <alignment horizontal="justify" vertical="top" wrapText="1"/>
    </xf>
    <xf numFmtId="0" fontId="31" fillId="24" borderId="0" xfId="40" applyNumberFormat="1" applyFont="1" applyFill="1" applyBorder="1" applyAlignment="1">
      <alignment horizontal="justify" vertical="center" wrapText="1"/>
    </xf>
    <xf numFmtId="0" fontId="18" fillId="24" borderId="0" xfId="40" applyNumberFormat="1" applyFont="1" applyFill="1" applyBorder="1" applyAlignment="1">
      <alignment horizontal="justify" vertical="center" wrapText="1"/>
    </xf>
    <xf numFmtId="173" fontId="14" fillId="25" borderId="0" xfId="70" applyNumberFormat="1" applyFont="1" applyFill="1" applyBorder="1" applyAlignment="1">
      <alignment horizontal="right"/>
    </xf>
    <xf numFmtId="0" fontId="13" fillId="25" borderId="18" xfId="70" applyFont="1" applyFill="1" applyBorder="1" applyAlignment="1">
      <alignment horizontal="left" indent="6"/>
    </xf>
    <xf numFmtId="0" fontId="13" fillId="25" borderId="0" xfId="70" applyFont="1" applyFill="1" applyBorder="1" applyAlignment="1">
      <alignment horizontal="left" indent="6"/>
    </xf>
    <xf numFmtId="0" fontId="18" fillId="25" borderId="0" xfId="70" applyFont="1" applyFill="1" applyBorder="1" applyAlignment="1">
      <alignment horizontal="left" vertical="top"/>
    </xf>
    <xf numFmtId="0" fontId="72" fillId="25" borderId="0" xfId="70" applyFont="1" applyFill="1" applyBorder="1" applyAlignment="1">
      <alignment horizontal="left"/>
    </xf>
    <xf numFmtId="0" fontId="13" fillId="26" borderId="13" xfId="70" applyFont="1" applyFill="1" applyBorder="1" applyAlignment="1">
      <alignment horizontal="center"/>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3" fillId="25" borderId="18" xfId="70" applyFont="1" applyFill="1" applyBorder="1" applyAlignment="1">
      <alignment horizontal="right" indent="6"/>
    </xf>
    <xf numFmtId="0" fontId="18" fillId="25" borderId="22" xfId="70" applyFont="1" applyFill="1" applyBorder="1" applyAlignment="1">
      <alignment horizontal="center"/>
    </xf>
    <xf numFmtId="0" fontId="18" fillId="25" borderId="53" xfId="70" applyFont="1" applyFill="1" applyBorder="1" applyAlignment="1">
      <alignment horizontal="center"/>
    </xf>
    <xf numFmtId="0" fontId="43" fillId="26" borderId="27" xfId="70" applyFont="1" applyFill="1" applyBorder="1" applyAlignment="1">
      <alignment horizontal="left" vertical="center"/>
    </xf>
    <xf numFmtId="0" fontId="43" fillId="26" borderId="28" xfId="70" applyFont="1" applyFill="1" applyBorder="1" applyAlignment="1">
      <alignment horizontal="left" vertical="center"/>
    </xf>
    <xf numFmtId="0" fontId="43" fillId="26" borderId="29" xfId="70" applyFont="1" applyFill="1" applyBorder="1" applyAlignment="1">
      <alignment horizontal="left" vertical="center"/>
    </xf>
    <xf numFmtId="0" fontId="114" fillId="26" borderId="71" xfId="70" applyFont="1" applyFill="1" applyBorder="1" applyAlignment="1">
      <alignment horizontal="center" vertical="center"/>
    </xf>
    <xf numFmtId="0" fontId="114" fillId="26" borderId="72" xfId="70" applyFont="1" applyFill="1" applyBorder="1" applyAlignment="1">
      <alignment horizontal="center" vertical="center"/>
    </xf>
    <xf numFmtId="0" fontId="72" fillId="25" borderId="0" xfId="78" applyFont="1" applyFill="1" applyBorder="1" applyAlignment="1">
      <alignment horizontal="left"/>
    </xf>
    <xf numFmtId="0" fontId="125" fillId="25" borderId="0" xfId="62" applyFont="1" applyFill="1" applyBorder="1" applyAlignment="1">
      <alignment horizontal="center" wrapText="1"/>
    </xf>
    <xf numFmtId="173" fontId="5" fillId="26" borderId="0" xfId="63" applyNumberFormat="1" applyFont="1" applyFill="1" applyBorder="1" applyAlignment="1">
      <alignment horizontal="right"/>
    </xf>
    <xf numFmtId="0" fontId="13" fillId="25" borderId="18" xfId="63" applyFont="1" applyFill="1" applyBorder="1" applyAlignment="1">
      <alignment horizontal="left" indent="6"/>
    </xf>
    <xf numFmtId="0" fontId="119" fillId="28" borderId="73" xfId="63" applyFont="1" applyFill="1" applyBorder="1" applyAlignment="1">
      <alignment horizontal="center" vertical="center"/>
    </xf>
    <xf numFmtId="0" fontId="119" fillId="28" borderId="67" xfId="63" applyFont="1" applyFill="1" applyBorder="1" applyAlignment="1">
      <alignment horizontal="center" vertical="center"/>
    </xf>
    <xf numFmtId="0" fontId="119" fillId="28" borderId="74" xfId="63" applyFont="1" applyFill="1" applyBorder="1" applyAlignment="1">
      <alignment horizontal="center" vertical="center"/>
    </xf>
    <xf numFmtId="0" fontId="119" fillId="28" borderId="75" xfId="63" applyFont="1" applyFill="1" applyBorder="1" applyAlignment="1">
      <alignment horizontal="center" vertical="center"/>
    </xf>
    <xf numFmtId="0" fontId="119" fillId="28" borderId="36" xfId="63" applyFont="1" applyFill="1" applyBorder="1" applyAlignment="1">
      <alignment horizontal="center" vertical="center"/>
    </xf>
    <xf numFmtId="0" fontId="119" fillId="28" borderId="76" xfId="63" applyFont="1" applyFill="1" applyBorder="1" applyAlignment="1">
      <alignment horizontal="center" vertical="center"/>
    </xf>
    <xf numFmtId="1" fontId="13" fillId="26" borderId="12" xfId="63" applyNumberFormat="1" applyFont="1" applyFill="1" applyBorder="1" applyAlignment="1">
      <alignment horizontal="center" vertical="center"/>
    </xf>
    <xf numFmtId="1" fontId="13" fillId="26" borderId="12" xfId="63" applyNumberFormat="1" applyFont="1" applyFill="1" applyBorder="1" applyAlignment="1">
      <alignment horizontal="center" vertical="center" wrapText="1"/>
    </xf>
    <xf numFmtId="0" fontId="72" fillId="24" borderId="0" xfId="40" applyFont="1" applyFill="1" applyBorder="1" applyAlignment="1">
      <alignment vertical="center" wrapText="1"/>
    </xf>
    <xf numFmtId="173" fontId="14" fillId="25" borderId="0" xfId="62" applyNumberFormat="1" applyFont="1" applyFill="1" applyBorder="1" applyAlignment="1">
      <alignment horizontal="left"/>
    </xf>
    <xf numFmtId="0" fontId="43" fillId="26" borderId="31" xfId="62" applyFont="1" applyFill="1" applyBorder="1" applyAlignment="1">
      <alignment horizontal="left" vertical="center" wrapText="1"/>
    </xf>
    <xf numFmtId="0" fontId="43" fillId="26" borderId="32" xfId="62" applyFont="1" applyFill="1" applyBorder="1" applyAlignment="1">
      <alignment horizontal="left" vertical="center" wrapText="1"/>
    </xf>
    <xf numFmtId="0" fontId="43" fillId="26" borderId="33" xfId="62" applyFont="1" applyFill="1" applyBorder="1" applyAlignment="1">
      <alignment horizontal="left" vertical="center" wrapText="1"/>
    </xf>
    <xf numFmtId="0" fontId="18" fillId="24" borderId="51" xfId="40" applyFont="1" applyFill="1" applyBorder="1" applyAlignment="1">
      <alignment horizontal="left" vertical="top"/>
    </xf>
    <xf numFmtId="0" fontId="18" fillId="24" borderId="0" xfId="40" applyFont="1" applyFill="1" applyBorder="1" applyAlignment="1">
      <alignment horizontal="left" vertical="top"/>
    </xf>
    <xf numFmtId="0" fontId="13" fillId="0" borderId="12" xfId="53" applyFont="1" applyBorder="1" applyAlignment="1">
      <alignment horizontal="center" vertical="center" wrapText="1"/>
    </xf>
    <xf numFmtId="0" fontId="13" fillId="0" borderId="58" xfId="53" applyFont="1" applyBorder="1" applyAlignment="1">
      <alignment horizontal="center" vertical="center" wrapText="1"/>
    </xf>
    <xf numFmtId="0" fontId="13" fillId="0" borderId="57" xfId="53" applyFont="1" applyBorder="1" applyAlignment="1">
      <alignment horizontal="center" vertical="center" wrapText="1"/>
    </xf>
    <xf numFmtId="164" fontId="14" fillId="27" borderId="48" xfId="40" applyNumberFormat="1" applyFont="1" applyFill="1" applyBorder="1" applyAlignment="1">
      <alignment horizontal="center" wrapText="1"/>
    </xf>
    <xf numFmtId="164" fontId="18" fillId="27" borderId="48" xfId="40" applyNumberFormat="1" applyFont="1" applyFill="1" applyBorder="1" applyAlignment="1">
      <alignment horizontal="right" wrapText="1"/>
    </xf>
    <xf numFmtId="0" fontId="13" fillId="25" borderId="18" xfId="62" applyFont="1" applyFill="1" applyBorder="1" applyAlignment="1">
      <alignment horizontal="right" indent="6"/>
    </xf>
    <xf numFmtId="0" fontId="18" fillId="24" borderId="51" xfId="40" applyFont="1" applyFill="1" applyBorder="1" applyAlignment="1">
      <alignment vertical="justify" wrapText="1"/>
    </xf>
    <xf numFmtId="0" fontId="18" fillId="24" borderId="0" xfId="40" applyFont="1" applyFill="1" applyBorder="1" applyAlignment="1">
      <alignment vertical="justify" wrapText="1"/>
    </xf>
    <xf numFmtId="0" fontId="72" fillId="25" borderId="0" xfId="62" applyFont="1" applyFill="1" applyBorder="1" applyAlignment="1">
      <alignment horizontal="left" vertical="center"/>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2" fontId="72" fillId="24" borderId="0" xfId="40" applyNumberFormat="1" applyFont="1" applyFill="1" applyBorder="1" applyAlignment="1">
      <alignment horizontal="center" vertical="center" wrapText="1"/>
    </xf>
    <xf numFmtId="0" fontId="13" fillId="25" borderId="12" xfId="62" applyFont="1" applyFill="1" applyBorder="1" applyAlignment="1">
      <alignment horizontal="center"/>
    </xf>
    <xf numFmtId="173" fontId="14" fillId="25" borderId="0" xfId="62" applyNumberFormat="1" applyFont="1" applyFill="1" applyBorder="1" applyAlignment="1">
      <alignment horizontal="right"/>
    </xf>
    <xf numFmtId="0" fontId="13" fillId="26" borderId="12" xfId="53" applyFont="1" applyFill="1" applyBorder="1" applyAlignment="1">
      <alignment horizontal="center" vertical="center" wrapText="1"/>
    </xf>
    <xf numFmtId="0" fontId="72" fillId="25" borderId="0" xfId="0" applyFont="1" applyFill="1" applyBorder="1" applyAlignment="1">
      <alignment horizontal="left" vertical="center"/>
    </xf>
    <xf numFmtId="0" fontId="86" fillId="25" borderId="0" xfId="0" applyFont="1" applyFill="1" applyBorder="1" applyAlignment="1">
      <alignment horizontal="center"/>
    </xf>
    <xf numFmtId="0" fontId="43" fillId="26" borderId="31" xfId="0" applyFont="1" applyFill="1" applyBorder="1" applyAlignment="1">
      <alignment horizontal="left" vertical="center"/>
    </xf>
    <xf numFmtId="0" fontId="43" fillId="26" borderId="32" xfId="0" applyFont="1" applyFill="1" applyBorder="1" applyAlignment="1">
      <alignment horizontal="left" vertical="center"/>
    </xf>
    <xf numFmtId="0" fontId="43" fillId="26" borderId="33" xfId="0" applyFont="1" applyFill="1" applyBorder="1" applyAlignment="1">
      <alignment horizontal="left" vertical="center"/>
    </xf>
    <xf numFmtId="0" fontId="18" fillId="0" borderId="0" xfId="0" applyFont="1" applyBorder="1" applyAlignment="1">
      <alignment vertical="justify" wrapText="1"/>
    </xf>
    <xf numFmtId="0" fontId="0" fillId="0" borderId="0" xfId="0" applyBorder="1" applyAlignment="1">
      <alignment vertical="justify" wrapText="1"/>
    </xf>
    <xf numFmtId="0" fontId="13" fillId="25" borderId="12" xfId="0" applyFont="1" applyFill="1" applyBorder="1" applyAlignment="1">
      <alignment horizontal="center"/>
    </xf>
    <xf numFmtId="0" fontId="13" fillId="25" borderId="57" xfId="0" applyFont="1" applyFill="1" applyBorder="1" applyAlignment="1">
      <alignment horizontal="center"/>
    </xf>
    <xf numFmtId="0" fontId="13" fillId="25" borderId="18" xfId="0" applyFont="1" applyFill="1" applyBorder="1" applyAlignment="1">
      <alignment horizontal="left" indent="6"/>
    </xf>
    <xf numFmtId="0" fontId="13" fillId="25" borderId="0" xfId="70" applyFont="1" applyFill="1" applyBorder="1" applyAlignment="1">
      <alignment horizontal="left" indent="1"/>
    </xf>
    <xf numFmtId="0" fontId="14" fillId="25" borderId="0" xfId="70" applyFont="1" applyFill="1" applyBorder="1" applyAlignment="1">
      <alignment horizontal="left" indent="1"/>
    </xf>
    <xf numFmtId="0" fontId="44" fillId="25" borderId="36" xfId="70" applyFont="1" applyFill="1" applyBorder="1" applyAlignment="1">
      <alignment horizontal="justify" vertical="top" wrapText="1"/>
    </xf>
    <xf numFmtId="0" fontId="18" fillId="26" borderId="51" xfId="70" applyFont="1" applyFill="1" applyBorder="1" applyAlignment="1">
      <alignment vertical="justify" wrapText="1"/>
    </xf>
    <xf numFmtId="0" fontId="18" fillId="26" borderId="0" xfId="70" applyFont="1" applyFill="1" applyBorder="1" applyAlignment="1">
      <alignment vertical="justify" wrapText="1"/>
    </xf>
    <xf numFmtId="0" fontId="72" fillId="26" borderId="0" xfId="70" applyFont="1" applyFill="1" applyBorder="1" applyAlignment="1">
      <alignment horizontal="left"/>
    </xf>
    <xf numFmtId="0" fontId="43" fillId="26" borderId="31" xfId="70" applyFont="1" applyFill="1" applyBorder="1" applyAlignment="1">
      <alignment horizontal="left" vertical="center"/>
    </xf>
    <xf numFmtId="0" fontId="43" fillId="26" borderId="32" xfId="70" applyFont="1" applyFill="1" applyBorder="1" applyAlignment="1">
      <alignment horizontal="left" vertical="center"/>
    </xf>
    <xf numFmtId="0" fontId="43" fillId="26" borderId="33" xfId="70" applyFont="1" applyFill="1" applyBorder="1" applyAlignment="1">
      <alignment horizontal="left" vertical="center"/>
    </xf>
    <xf numFmtId="0" fontId="72" fillId="25" borderId="0" xfId="70" applyFont="1" applyFill="1" applyBorder="1" applyAlignment="1">
      <alignment horizontal="left" vertical="center"/>
    </xf>
    <xf numFmtId="0" fontId="89" fillId="26" borderId="34" xfId="70" applyFont="1" applyFill="1" applyBorder="1" applyAlignment="1">
      <alignment horizontal="left" vertical="center"/>
    </xf>
    <xf numFmtId="0" fontId="89" fillId="26" borderId="37" xfId="70" applyFont="1" applyFill="1" applyBorder="1" applyAlignment="1">
      <alignment horizontal="left" vertical="center"/>
    </xf>
    <xf numFmtId="0" fontId="89" fillId="26" borderId="35" xfId="70" applyFont="1" applyFill="1" applyBorder="1" applyAlignment="1">
      <alignment horizontal="left" vertical="center"/>
    </xf>
    <xf numFmtId="0" fontId="85" fillId="25" borderId="0" xfId="70" applyFont="1" applyFill="1" applyBorder="1" applyAlignment="1">
      <alignment horizontal="left" vertical="center"/>
    </xf>
    <xf numFmtId="0" fontId="13" fillId="26" borderId="52" xfId="70" applyFont="1" applyFill="1" applyBorder="1" applyAlignment="1">
      <alignment horizontal="center"/>
    </xf>
    <xf numFmtId="0" fontId="13" fillId="26" borderId="77" xfId="70" applyFont="1" applyFill="1" applyBorder="1" applyAlignment="1">
      <alignment horizontal="center"/>
    </xf>
    <xf numFmtId="0" fontId="13" fillId="26" borderId="49" xfId="70" applyFont="1" applyFill="1" applyBorder="1" applyAlignment="1">
      <alignment horizontal="center"/>
    </xf>
    <xf numFmtId="0" fontId="13" fillId="0" borderId="0" xfId="70" applyFont="1" applyBorder="1" applyAlignment="1">
      <alignment horizontal="left" indent="1"/>
    </xf>
    <xf numFmtId="0" fontId="13" fillId="25" borderId="0" xfId="70" applyFont="1" applyFill="1" applyBorder="1" applyAlignment="1">
      <alignment horizontal="left"/>
    </xf>
    <xf numFmtId="0" fontId="77" fillId="26" borderId="31" xfId="70" applyFont="1" applyFill="1" applyBorder="1" applyAlignment="1">
      <alignment horizontal="left" vertical="center"/>
    </xf>
    <xf numFmtId="0" fontId="77" fillId="26" borderId="32" xfId="70" applyFont="1" applyFill="1" applyBorder="1" applyAlignment="1">
      <alignment horizontal="left" vertical="center"/>
    </xf>
    <xf numFmtId="0" fontId="77" fillId="26" borderId="33" xfId="70" applyFont="1" applyFill="1" applyBorder="1" applyAlignment="1">
      <alignment horizontal="left" vertical="center"/>
    </xf>
    <xf numFmtId="0" fontId="18" fillId="0" borderId="67" xfId="70" applyFont="1" applyBorder="1" applyAlignment="1">
      <alignment vertical="justify" wrapText="1"/>
    </xf>
    <xf numFmtId="0" fontId="18" fillId="0" borderId="0" xfId="70" applyFont="1" applyBorder="1" applyAlignment="1">
      <alignment vertical="justify" wrapText="1"/>
    </xf>
    <xf numFmtId="0" fontId="13" fillId="25" borderId="49" xfId="70" applyFont="1" applyFill="1" applyBorder="1" applyAlignment="1">
      <alignment horizontal="center"/>
    </xf>
    <xf numFmtId="0" fontId="13" fillId="25" borderId="18" xfId="70" applyFont="1" applyFill="1" applyBorder="1" applyAlignment="1">
      <alignment horizontal="right"/>
    </xf>
    <xf numFmtId="0" fontId="13" fillId="25" borderId="13" xfId="70" applyFont="1" applyFill="1" applyBorder="1" applyAlignment="1">
      <alignment horizontal="center"/>
    </xf>
    <xf numFmtId="0" fontId="13" fillId="25" borderId="78" xfId="70" applyFont="1" applyFill="1" applyBorder="1" applyAlignment="1">
      <alignment horizontal="center"/>
    </xf>
    <xf numFmtId="0" fontId="86" fillId="26" borderId="0" xfId="70" applyFont="1" applyFill="1" applyAlignment="1" applyProtection="1">
      <alignment horizontal="right"/>
    </xf>
    <xf numFmtId="179" fontId="14" fillId="25" borderId="0" xfId="59" applyNumberFormat="1" applyFont="1" applyFill="1" applyBorder="1" applyAlignment="1">
      <alignment horizontal="right" indent="3"/>
    </xf>
    <xf numFmtId="179" fontId="14" fillId="25" borderId="0" xfId="59" applyNumberFormat="1" applyFont="1" applyFill="1" applyBorder="1" applyAlignment="1">
      <alignment horizontal="right" indent="4"/>
    </xf>
    <xf numFmtId="179" fontId="72" fillId="25" borderId="10" xfId="59" applyNumberFormat="1" applyFont="1" applyFill="1" applyBorder="1" applyAlignment="1">
      <alignment horizontal="right" indent="3"/>
    </xf>
    <xf numFmtId="179" fontId="72" fillId="25" borderId="10" xfId="59" applyNumberFormat="1" applyFont="1" applyFill="1" applyBorder="1" applyAlignment="1">
      <alignment horizontal="right" indent="4"/>
    </xf>
    <xf numFmtId="0" fontId="72" fillId="25" borderId="67" xfId="78" applyFont="1" applyFill="1" applyBorder="1" applyAlignment="1">
      <alignment horizontal="left" vertical="center"/>
    </xf>
    <xf numFmtId="3" fontId="72" fillId="24" borderId="0" xfId="40" applyNumberFormat="1" applyFont="1" applyFill="1" applyBorder="1" applyAlignment="1">
      <alignment horizontal="left" vertical="center" wrapText="1"/>
    </xf>
    <xf numFmtId="0" fontId="77" fillId="26" borderId="31" xfId="62" applyFont="1" applyFill="1" applyBorder="1" applyAlignment="1">
      <alignment horizontal="left" vertical="center"/>
    </xf>
    <xf numFmtId="0" fontId="77" fillId="26" borderId="32" xfId="62" applyFont="1" applyFill="1" applyBorder="1" applyAlignment="1">
      <alignment horizontal="left" vertical="center"/>
    </xf>
    <xf numFmtId="0" fontId="77" fillId="26" borderId="33" xfId="62" applyFont="1" applyFill="1" applyBorder="1" applyAlignment="1">
      <alignment horizontal="left" vertical="center"/>
    </xf>
    <xf numFmtId="0" fontId="72" fillId="25" borderId="34" xfId="78" applyFont="1" applyFill="1" applyBorder="1" applyAlignment="1">
      <alignment horizontal="center" vertical="center"/>
    </xf>
    <xf numFmtId="0" fontId="72" fillId="25" borderId="35" xfId="78" applyFont="1" applyFill="1" applyBorder="1" applyAlignment="1">
      <alignment horizontal="center" vertical="center"/>
    </xf>
    <xf numFmtId="0" fontId="13" fillId="25" borderId="12" xfId="78" applyFont="1" applyFill="1" applyBorder="1" applyAlignment="1">
      <alignment horizontal="center" vertical="center"/>
    </xf>
    <xf numFmtId="0" fontId="72" fillId="25" borderId="73" xfId="78" applyFont="1" applyFill="1" applyBorder="1" applyAlignment="1">
      <alignment horizontal="center" vertical="center"/>
    </xf>
    <xf numFmtId="0" fontId="72" fillId="25" borderId="74" xfId="78" applyFont="1" applyFill="1" applyBorder="1" applyAlignment="1">
      <alignment horizontal="center" vertical="center"/>
    </xf>
    <xf numFmtId="0" fontId="13" fillId="25" borderId="18" xfId="71" applyFont="1" applyFill="1" applyBorder="1" applyAlignment="1">
      <alignment horizontal="left" indent="6"/>
    </xf>
    <xf numFmtId="0" fontId="11" fillId="25" borderId="22" xfId="62" applyFont="1" applyFill="1" applyBorder="1" applyAlignment="1">
      <alignment horizontal="left"/>
    </xf>
    <xf numFmtId="173" fontId="14" fillId="25" borderId="0" xfId="70" applyNumberFormat="1" applyFont="1" applyFill="1" applyBorder="1" applyAlignment="1">
      <alignment horizontal="left"/>
    </xf>
    <xf numFmtId="0" fontId="43" fillId="26" borderId="44" xfId="70" applyFont="1" applyFill="1" applyBorder="1" applyAlignment="1">
      <alignment horizontal="left" vertical="center"/>
    </xf>
    <xf numFmtId="0" fontId="43" fillId="26" borderId="45" xfId="70" applyFont="1" applyFill="1" applyBorder="1" applyAlignment="1">
      <alignment horizontal="left" vertical="center"/>
    </xf>
    <xf numFmtId="0" fontId="43" fillId="26" borderId="46" xfId="70" applyFont="1" applyFill="1" applyBorder="1" applyAlignment="1">
      <alignment horizontal="left" vertical="center"/>
    </xf>
    <xf numFmtId="0" fontId="31" fillId="25" borderId="10" xfId="62" applyFont="1" applyFill="1" applyBorder="1" applyAlignment="1">
      <alignment horizontal="center" vertical="center" wrapText="1"/>
    </xf>
    <xf numFmtId="0" fontId="31" fillId="25" borderId="11" xfId="62" applyFont="1" applyFill="1" applyBorder="1" applyAlignment="1">
      <alignment horizontal="center" vertical="center" wrapText="1"/>
    </xf>
    <xf numFmtId="0" fontId="72" fillId="44" borderId="0" xfId="70" applyFont="1" applyFill="1" applyBorder="1" applyAlignment="1">
      <alignment horizontal="left"/>
    </xf>
    <xf numFmtId="0" fontId="18" fillId="27" borderId="0" xfId="40" applyFont="1" applyFill="1" applyBorder="1" applyAlignment="1">
      <alignment horizontal="left" wrapText="1"/>
    </xf>
    <xf numFmtId="0" fontId="18" fillId="24" borderId="0" xfId="40" applyFont="1" applyFill="1" applyBorder="1" applyAlignment="1">
      <alignment horizontal="left" wrapText="1"/>
    </xf>
    <xf numFmtId="0" fontId="13" fillId="26" borderId="13" xfId="62" applyFont="1" applyFill="1" applyBorder="1" applyAlignment="1">
      <alignment horizontal="center" vertical="center"/>
    </xf>
    <xf numFmtId="0" fontId="11" fillId="25" borderId="23" xfId="70" applyFont="1" applyFill="1" applyBorder="1" applyAlignment="1">
      <alignment horizontal="left"/>
    </xf>
    <xf numFmtId="0" fontId="11" fillId="25" borderId="22" xfId="70" applyFont="1" applyFill="1" applyBorder="1" applyAlignment="1">
      <alignment horizontal="left"/>
    </xf>
    <xf numFmtId="0" fontId="18" fillId="26" borderId="0" xfId="70" applyFont="1" applyFill="1" applyBorder="1" applyAlignment="1">
      <alignment horizontal="left" vertical="top"/>
    </xf>
    <xf numFmtId="0" fontId="31" fillId="26" borderId="10" xfId="62" applyFont="1" applyFill="1" applyBorder="1" applyAlignment="1">
      <alignment horizontal="center" vertical="center" wrapText="1"/>
    </xf>
    <xf numFmtId="0" fontId="31" fillId="26" borderId="11" xfId="62" applyFont="1" applyFill="1" applyBorder="1" applyAlignment="1">
      <alignment horizontal="center" vertical="center" wrapText="1"/>
    </xf>
    <xf numFmtId="0" fontId="13" fillId="27" borderId="0" xfId="40" applyFont="1" applyFill="1" applyBorder="1" applyAlignment="1">
      <alignment horizontal="left" vertical="center" wrapText="1" indent="1"/>
    </xf>
    <xf numFmtId="0" fontId="11" fillId="25" borderId="0" xfId="70" applyFont="1" applyFill="1" applyBorder="1" applyAlignment="1">
      <alignment horizontal="left"/>
    </xf>
    <xf numFmtId="0" fontId="43" fillId="0" borderId="44" xfId="70" applyFont="1" applyFill="1" applyBorder="1" applyAlignment="1">
      <alignment horizontal="left" vertical="center"/>
    </xf>
    <xf numFmtId="0" fontId="43" fillId="0" borderId="45" xfId="70" applyFont="1" applyFill="1" applyBorder="1" applyAlignment="1">
      <alignment horizontal="left" vertical="center"/>
    </xf>
    <xf numFmtId="0" fontId="43" fillId="0" borderId="46" xfId="70" applyFont="1" applyFill="1" applyBorder="1" applyAlignment="1">
      <alignment horizontal="left" vertical="center"/>
    </xf>
    <xf numFmtId="0" fontId="81" fillId="26" borderId="0" xfId="70" applyFont="1" applyFill="1" applyBorder="1" applyAlignment="1">
      <alignment horizontal="left"/>
    </xf>
    <xf numFmtId="0" fontId="18" fillId="24" borderId="0" xfId="40" applyFont="1" applyFill="1" applyBorder="1" applyAlignment="1">
      <alignment horizontal="left" vertical="top" wrapText="1"/>
    </xf>
    <xf numFmtId="0" fontId="13" fillId="24" borderId="0" xfId="40" applyFont="1" applyFill="1" applyBorder="1" applyAlignment="1">
      <alignment horizontal="left" vertical="center" wrapText="1" indent="1"/>
    </xf>
    <xf numFmtId="3" fontId="81" fillId="26" borderId="0" xfId="70" applyNumberFormat="1" applyFont="1" applyFill="1" applyBorder="1" applyAlignment="1">
      <alignment horizontal="left"/>
    </xf>
    <xf numFmtId="3" fontId="13" fillId="27" borderId="0" xfId="40" applyNumberFormat="1" applyFont="1" applyFill="1" applyBorder="1" applyAlignment="1">
      <alignment horizontal="left" vertical="center" wrapText="1" indent="1"/>
    </xf>
    <xf numFmtId="0" fontId="18" fillId="27" borderId="0" xfId="40" applyFont="1" applyFill="1" applyBorder="1" applyAlignment="1">
      <alignment horizontal="left"/>
    </xf>
    <xf numFmtId="0" fontId="18" fillId="27" borderId="19" xfId="40" applyFont="1" applyFill="1" applyBorder="1" applyAlignment="1">
      <alignment horizontal="left"/>
    </xf>
    <xf numFmtId="0" fontId="18" fillId="25" borderId="0" xfId="70" applyNumberFormat="1" applyFont="1" applyFill="1" applyBorder="1" applyAlignment="1" applyProtection="1">
      <alignment horizontal="justify" vertical="justify" wrapText="1"/>
      <protection locked="0"/>
    </xf>
    <xf numFmtId="49" fontId="18" fillId="25" borderId="0" xfId="70" applyNumberFormat="1" applyFont="1" applyFill="1" applyBorder="1" applyAlignment="1">
      <alignment wrapText="1"/>
    </xf>
    <xf numFmtId="0" fontId="13" fillId="25" borderId="18" xfId="70" applyFont="1" applyFill="1" applyBorder="1" applyAlignment="1">
      <alignment horizontal="right" indent="5"/>
    </xf>
    <xf numFmtId="3" fontId="18" fillId="25" borderId="0" xfId="70" applyNumberFormat="1" applyFont="1" applyFill="1" applyBorder="1" applyAlignment="1">
      <alignment horizontal="right"/>
    </xf>
    <xf numFmtId="0" fontId="72" fillId="25" borderId="0" xfId="70" applyFont="1" applyFill="1" applyBorder="1" applyAlignment="1">
      <alignment horizontal="justify" vertical="center"/>
    </xf>
    <xf numFmtId="0" fontId="13" fillId="25" borderId="13" xfId="70" applyFont="1" applyFill="1" applyBorder="1" applyAlignment="1">
      <alignment horizontal="center" wrapText="1"/>
    </xf>
    <xf numFmtId="1" fontId="14" fillId="35" borderId="0" xfId="51" applyNumberFormat="1" applyFont="1" applyFill="1" applyBorder="1" applyAlignment="1">
      <alignment horizontal="center"/>
    </xf>
    <xf numFmtId="0" fontId="18" fillId="24" borderId="0" xfId="61" applyFont="1" applyFill="1" applyBorder="1" applyAlignment="1">
      <alignment horizontal="left" wrapText="1"/>
    </xf>
    <xf numFmtId="0" fontId="31" fillId="24" borderId="0" xfId="61" applyFont="1" applyFill="1" applyBorder="1" applyAlignment="1">
      <alignment horizontal="left" wrapText="1"/>
    </xf>
    <xf numFmtId="0" fontId="18" fillId="24" borderId="19" xfId="61" applyFont="1" applyFill="1" applyBorder="1" applyAlignment="1">
      <alignment horizontal="left" wrapText="1"/>
    </xf>
    <xf numFmtId="49" fontId="14" fillId="25" borderId="0" xfId="51" applyNumberFormat="1" applyFont="1" applyFill="1" applyBorder="1" applyAlignment="1">
      <alignment horizontal="left"/>
    </xf>
    <xf numFmtId="0" fontId="14" fillId="25" borderId="0" xfId="51" applyNumberFormat="1" applyFont="1" applyFill="1" applyBorder="1" applyAlignment="1">
      <alignment horizontal="left"/>
    </xf>
    <xf numFmtId="173" fontId="14" fillId="25" borderId="0" xfId="52" applyNumberFormat="1" applyFont="1" applyFill="1" applyBorder="1" applyAlignment="1">
      <alignment horizontal="right"/>
    </xf>
    <xf numFmtId="0" fontId="14" fillId="27" borderId="0" xfId="61" applyFont="1" applyFill="1" applyBorder="1" applyAlignment="1">
      <alignment horizontal="justify" vertical="center" wrapText="1"/>
    </xf>
    <xf numFmtId="0" fontId="14" fillId="27" borderId="0" xfId="61" applyFont="1" applyFill="1" applyBorder="1" applyAlignment="1">
      <alignment horizontal="justify" vertical="center"/>
    </xf>
    <xf numFmtId="0" fontId="43" fillId="26" borderId="15" xfId="51" applyFont="1" applyFill="1" applyBorder="1" applyAlignment="1">
      <alignment horizontal="left" vertical="center"/>
    </xf>
    <xf numFmtId="0" fontId="43" fillId="26" borderId="16" xfId="51" applyFont="1" applyFill="1" applyBorder="1" applyAlignment="1">
      <alignment horizontal="left" vertical="center"/>
    </xf>
    <xf numFmtId="0" fontId="43" fillId="26" borderId="17" xfId="51" applyFont="1" applyFill="1" applyBorder="1" applyAlignment="1">
      <alignment horizontal="left" vertical="center"/>
    </xf>
    <xf numFmtId="0" fontId="82" fillId="26" borderId="24" xfId="51" applyNumberFormat="1" applyFont="1" applyFill="1" applyBorder="1" applyAlignment="1">
      <alignment horizontal="center" vertical="center" wrapText="1"/>
    </xf>
    <xf numFmtId="0" fontId="82" fillId="26" borderId="25" xfId="51" applyNumberFormat="1" applyFont="1" applyFill="1" applyBorder="1" applyAlignment="1">
      <alignment horizontal="center" vertical="center"/>
    </xf>
    <xf numFmtId="0" fontId="14" fillId="25" borderId="0" xfId="52" applyNumberFormat="1" applyFont="1" applyFill="1" applyAlignment="1">
      <alignment horizontal="right"/>
    </xf>
    <xf numFmtId="0" fontId="14" fillId="25" borderId="0" xfId="52" applyNumberFormat="1" applyFont="1" applyFill="1" applyBorder="1" applyAlignment="1">
      <alignment horizontal="right"/>
    </xf>
    <xf numFmtId="0" fontId="13" fillId="25" borderId="0" xfId="0" applyFont="1" applyFill="1" applyBorder="1" applyAlignment="1">
      <alignment horizontal="center"/>
    </xf>
    <xf numFmtId="173" fontId="14" fillId="25" borderId="20" xfId="52" applyNumberFormat="1" applyFont="1" applyFill="1" applyBorder="1" applyAlignment="1">
      <alignment horizontal="left"/>
    </xf>
    <xf numFmtId="173" fontId="14" fillId="25" borderId="0" xfId="52" applyNumberFormat="1" applyFont="1" applyFill="1" applyBorder="1" applyAlignment="1">
      <alignment horizontal="left"/>
    </xf>
    <xf numFmtId="0" fontId="12" fillId="25" borderId="0" xfId="0" applyFont="1" applyFill="1" applyBorder="1"/>
    <xf numFmtId="0" fontId="35" fillId="25" borderId="0" xfId="0" applyFont="1" applyFill="1" applyBorder="1" applyAlignment="1">
      <alignment horizontal="left"/>
    </xf>
  </cellXfs>
  <cellStyles count="220">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Incorrecto" xfId="35" builtinId="27" customBuiltin="1"/>
    <cellStyle name="Incorrecto 2" xfId="111"/>
    <cellStyle name="Moeda 2" xfId="164"/>
    <cellStyle name="Neutro" xfId="36" builtinId="28" customBuiltin="1"/>
    <cellStyle name="Neutro 2" xfId="112"/>
    <cellStyle name="Normal" xfId="0" builtinId="0"/>
    <cellStyle name="Normal 10" xfId="67"/>
    <cellStyle name="Normal 10 2" xfId="69"/>
    <cellStyle name="Normal 11" xfId="16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2" xfId="58"/>
    <cellStyle name="QDTITULO" xfId="76"/>
    <cellStyle name="Saída" xfId="42" builtinId="21" customBuiltin="1"/>
    <cellStyle name="Saída 2" xfId="114"/>
    <cellStyle name="Standaard_SifCdE01tableauxEN" xfId="43"/>
    <cellStyle name="style1395065383179" xfId="122"/>
    <cellStyle name="style1395065383507" xfId="123"/>
    <cellStyle name="style1395065383726" xfId="124"/>
    <cellStyle name="style1395065383835" xfId="125"/>
    <cellStyle name="style1395065383960" xfId="126"/>
    <cellStyle name="style1395065384085" xfId="127"/>
    <cellStyle name="style1395065384335" xfId="128"/>
    <cellStyle name="style1395065384476" xfId="129"/>
    <cellStyle name="style1395065384601" xfId="130"/>
    <cellStyle name="style1395065384726" xfId="131"/>
    <cellStyle name="style1395065384851" xfId="132"/>
    <cellStyle name="style1395065385007" xfId="133"/>
    <cellStyle name="style1395065385101" xfId="134"/>
    <cellStyle name="style1395065385210" xfId="135"/>
    <cellStyle name="style1395065385413" xfId="136"/>
    <cellStyle name="style1395065385507" xfId="137"/>
    <cellStyle name="style1395065385710" xfId="138"/>
    <cellStyle name="style1395065385804" xfId="139"/>
    <cellStyle name="style1395065385898" xfId="140"/>
    <cellStyle name="style1395065386007" xfId="141"/>
    <cellStyle name="style1395065386101" xfId="142"/>
    <cellStyle name="style1395065386226" xfId="143"/>
    <cellStyle name="style1395065386335" xfId="144"/>
    <cellStyle name="style1395065386476" xfId="145"/>
    <cellStyle name="style1395065386601" xfId="146"/>
    <cellStyle name="style1395065386726" xfId="147"/>
    <cellStyle name="style1395065386945" xfId="148"/>
    <cellStyle name="style1395065387054" xfId="149"/>
    <cellStyle name="style1395065387164" xfId="150"/>
    <cellStyle name="style1395065387382" xfId="151"/>
    <cellStyle name="style1395065387492" xfId="152"/>
    <cellStyle name="style1395065387601" xfId="153"/>
    <cellStyle name="style1395065387711" xfId="154"/>
    <cellStyle name="style1395065387820" xfId="155"/>
    <cellStyle name="style1395065388023" xfId="156"/>
    <cellStyle name="style1395065388429" xfId="157"/>
    <cellStyle name="style1395065388554" xfId="158"/>
    <cellStyle name="style1395065388757" xfId="159"/>
    <cellStyle name="style1421252534878" xfId="179"/>
    <cellStyle name="style1421252535081" xfId="180"/>
    <cellStyle name="style1421252535237" xfId="181"/>
    <cellStyle name="style1421252535347" xfId="182"/>
    <cellStyle name="style1421252535472" xfId="183"/>
    <cellStyle name="style1421252535597" xfId="184"/>
    <cellStyle name="style1421252535737" xfId="185"/>
    <cellStyle name="style1421252535893" xfId="186"/>
    <cellStyle name="style1421252536143" xfId="187"/>
    <cellStyle name="style1421252536268" xfId="188"/>
    <cellStyle name="style1421252536378" xfId="189"/>
    <cellStyle name="style1421252536518" xfId="190"/>
    <cellStyle name="style1421252536628" xfId="191"/>
    <cellStyle name="style1421252536737" xfId="192"/>
    <cellStyle name="style1421252536924" xfId="193"/>
    <cellStyle name="style1421252537049" xfId="194"/>
    <cellStyle name="style1421252537143" xfId="195"/>
    <cellStyle name="style1421252537253" xfId="196"/>
    <cellStyle name="style1421252537440" xfId="197"/>
    <cellStyle name="style1421252537565" xfId="198"/>
    <cellStyle name="style1421252537690" xfId="199"/>
    <cellStyle name="style1421252537815" xfId="200"/>
    <cellStyle name="style1421252537940" xfId="201"/>
    <cellStyle name="style1421252538112" xfId="202"/>
    <cellStyle name="style1421252538237" xfId="203"/>
    <cellStyle name="style1421252538362" xfId="204"/>
    <cellStyle name="style1421252538502" xfId="205"/>
    <cellStyle name="style1421252538752" xfId="206"/>
    <cellStyle name="style1421252538846" xfId="207"/>
    <cellStyle name="style1421252538955" xfId="208"/>
    <cellStyle name="style1421252539049" xfId="209"/>
    <cellStyle name="style1421252539174" xfId="210"/>
    <cellStyle name="style1421252539283" xfId="211"/>
    <cellStyle name="style1421252539393" xfId="212"/>
    <cellStyle name="style1421252539502" xfId="213"/>
    <cellStyle name="style1421252539612" xfId="214"/>
    <cellStyle name="style1421252540033" xfId="215"/>
    <cellStyle name="style1421252540158" xfId="216"/>
    <cellStyle name="style1421252540315" xfId="217"/>
    <cellStyle name="style1421252540424" xfId="218"/>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17">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numFmt numFmtId="180" formatCode="#,##0.00_);&quot;(&quot;#,##0.00&quot;)&quot;;&quot;-&quot;_)"/>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1F497D"/>
      <color rgb="FFD3EEFF"/>
      <color rgb="FFFFFFCC"/>
      <color rgb="FFFFEFF1"/>
      <color rgb="FFE5FFE5"/>
      <color rgb="FFCCFFCC"/>
      <color rgb="FFFFE7EA"/>
      <color rgb="FF525252"/>
      <color rgb="FF686868"/>
      <color rgb="FFEBF7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2014</c:v>
                  </c:pt>
                  <c:pt idx="7">
                    <c:v>2015</c:v>
                  </c:pt>
                </c:lvl>
              </c:multiLvlStrCache>
            </c:multiLvlStrRef>
          </c:cat>
          <c:val>
            <c:numRef>
              <c:f>'9lay_off'!$E$12:$Q$12</c:f>
              <c:numCache>
                <c:formatCode>0</c:formatCode>
                <c:ptCount val="13"/>
                <c:pt idx="0">
                  <c:v>104</c:v>
                </c:pt>
                <c:pt idx="1">
                  <c:v>97</c:v>
                </c:pt>
                <c:pt idx="2">
                  <c:v>86</c:v>
                </c:pt>
                <c:pt idx="3">
                  <c:v>82</c:v>
                </c:pt>
                <c:pt idx="4">
                  <c:v>72</c:v>
                </c:pt>
                <c:pt idx="5">
                  <c:v>80</c:v>
                </c:pt>
                <c:pt idx="6">
                  <c:v>106</c:v>
                </c:pt>
                <c:pt idx="7">
                  <c:v>99</c:v>
                </c:pt>
                <c:pt idx="8">
                  <c:v>108</c:v>
                </c:pt>
                <c:pt idx="9">
                  <c:v>112</c:v>
                </c:pt>
                <c:pt idx="10">
                  <c:v>118</c:v>
                </c:pt>
                <c:pt idx="11">
                  <c:v>102</c:v>
                </c:pt>
                <c:pt idx="12">
                  <c:v>95</c:v>
                </c:pt>
              </c:numCache>
            </c:numRef>
          </c:val>
        </c:ser>
        <c:dLbls>
          <c:showLegendKey val="0"/>
          <c:showVal val="0"/>
          <c:showCatName val="0"/>
          <c:showSerName val="0"/>
          <c:showPercent val="0"/>
          <c:showBubbleSize val="0"/>
        </c:dLbls>
        <c:gapWidth val="150"/>
        <c:axId val="113453696"/>
        <c:axId val="119564160"/>
      </c:barChart>
      <c:catAx>
        <c:axId val="11345369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19564160"/>
        <c:crosses val="autoZero"/>
        <c:auto val="1"/>
        <c:lblAlgn val="ctr"/>
        <c:lblOffset val="100"/>
        <c:tickLblSkip val="1"/>
        <c:tickMarkSkip val="1"/>
        <c:noMultiLvlLbl val="0"/>
      </c:catAx>
      <c:valAx>
        <c:axId val="11956416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345369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105640</c:v>
              </c:pt>
              <c:pt idx="1">
                <c:v>103334</c:v>
              </c:pt>
            </c:numLit>
          </c:val>
        </c:ser>
        <c:dLbls>
          <c:showLegendKey val="0"/>
          <c:showVal val="0"/>
          <c:showCatName val="0"/>
          <c:showSerName val="0"/>
          <c:showPercent val="0"/>
          <c:showBubbleSize val="0"/>
        </c:dLbls>
        <c:gapWidth val="120"/>
        <c:axId val="42738816"/>
        <c:axId val="42740352"/>
      </c:barChart>
      <c:catAx>
        <c:axId val="4273881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42740352"/>
        <c:crosses val="autoZero"/>
        <c:auto val="1"/>
        <c:lblAlgn val="ctr"/>
        <c:lblOffset val="100"/>
        <c:tickLblSkip val="1"/>
        <c:tickMarkSkip val="1"/>
        <c:noMultiLvlLbl val="0"/>
      </c:catAx>
      <c:valAx>
        <c:axId val="42740352"/>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4273881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68998</c:v>
              </c:pt>
              <c:pt idx="1">
                <c:v>3812</c:v>
              </c:pt>
              <c:pt idx="2">
                <c:v>3555</c:v>
              </c:pt>
              <c:pt idx="3">
                <c:v>14300</c:v>
              </c:pt>
              <c:pt idx="4">
                <c:v>11243</c:v>
              </c:pt>
              <c:pt idx="5">
                <c:v>12157</c:v>
              </c:pt>
              <c:pt idx="6">
                <c:v>14360</c:v>
              </c:pt>
              <c:pt idx="7">
                <c:v>16568</c:v>
              </c:pt>
              <c:pt idx="8">
                <c:v>17336</c:v>
              </c:pt>
              <c:pt idx="9">
                <c:v>17998</c:v>
              </c:pt>
              <c:pt idx="10">
                <c:v>16060</c:v>
              </c:pt>
              <c:pt idx="11">
                <c:v>10225</c:v>
              </c:pt>
              <c:pt idx="12">
                <c:v>2362</c:v>
              </c:pt>
            </c:numLit>
          </c:val>
        </c:ser>
        <c:dLbls>
          <c:showLegendKey val="0"/>
          <c:showVal val="0"/>
          <c:showCatName val="0"/>
          <c:showSerName val="0"/>
          <c:showPercent val="0"/>
          <c:showBubbleSize val="0"/>
        </c:dLbls>
        <c:gapWidth val="30"/>
        <c:axId val="42770816"/>
        <c:axId val="42772352"/>
      </c:barChart>
      <c:catAx>
        <c:axId val="4277081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42772352"/>
        <c:crosses val="autoZero"/>
        <c:auto val="1"/>
        <c:lblAlgn val="ctr"/>
        <c:lblOffset val="100"/>
        <c:tickLblSkip val="1"/>
        <c:tickMarkSkip val="1"/>
        <c:noMultiLvlLbl val="0"/>
      </c:catAx>
      <c:valAx>
        <c:axId val="42772352"/>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4277081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4937</c:v>
                </c:pt>
                <c:pt idx="1">
                  <c:v>1553</c:v>
                </c:pt>
                <c:pt idx="2">
                  <c:v>3300</c:v>
                </c:pt>
                <c:pt idx="3">
                  <c:v>732</c:v>
                </c:pt>
                <c:pt idx="4">
                  <c:v>1507</c:v>
                </c:pt>
                <c:pt idx="5">
                  <c:v>3385</c:v>
                </c:pt>
                <c:pt idx="6">
                  <c:v>1382</c:v>
                </c:pt>
                <c:pt idx="7">
                  <c:v>3120</c:v>
                </c:pt>
                <c:pt idx="8">
                  <c:v>1202</c:v>
                </c:pt>
                <c:pt idx="9">
                  <c:v>2178</c:v>
                </c:pt>
                <c:pt idx="10">
                  <c:v>17046</c:v>
                </c:pt>
                <c:pt idx="11">
                  <c:v>1025</c:v>
                </c:pt>
                <c:pt idx="12">
                  <c:v>26389</c:v>
                </c:pt>
                <c:pt idx="13">
                  <c:v>2389</c:v>
                </c:pt>
                <c:pt idx="14">
                  <c:v>8088</c:v>
                </c:pt>
                <c:pt idx="15">
                  <c:v>1236</c:v>
                </c:pt>
                <c:pt idx="16">
                  <c:v>2392</c:v>
                </c:pt>
                <c:pt idx="17">
                  <c:v>3208</c:v>
                </c:pt>
                <c:pt idx="18">
                  <c:v>6059</c:v>
                </c:pt>
                <c:pt idx="19">
                  <c:v>1662</c:v>
                </c:pt>
              </c:numCache>
            </c:numRef>
          </c:val>
        </c:ser>
        <c:dLbls>
          <c:showLegendKey val="0"/>
          <c:showVal val="0"/>
          <c:showCatName val="0"/>
          <c:showSerName val="0"/>
          <c:showPercent val="0"/>
          <c:showBubbleSize val="0"/>
        </c:dLbls>
        <c:gapWidth val="30"/>
        <c:axId val="42798080"/>
        <c:axId val="42812160"/>
      </c:barChart>
      <c:catAx>
        <c:axId val="42798080"/>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42812160"/>
        <c:crosses val="autoZero"/>
        <c:auto val="1"/>
        <c:lblAlgn val="ctr"/>
        <c:lblOffset val="100"/>
        <c:tickLblSkip val="1"/>
        <c:tickMarkSkip val="1"/>
        <c:noMultiLvlLbl val="0"/>
      </c:catAx>
      <c:valAx>
        <c:axId val="4281216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4279808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215.96609400324101</c:v>
                </c:pt>
                <c:pt idx="1">
                  <c:v>250.67860090264301</c:v>
                </c:pt>
                <c:pt idx="2">
                  <c:v>207.52262056414901</c:v>
                </c:pt>
                <c:pt idx="3">
                  <c:v>219.539426229508</c:v>
                </c:pt>
                <c:pt idx="4">
                  <c:v>208.84296812749</c:v>
                </c:pt>
                <c:pt idx="5">
                  <c:v>199.34705673758901</c:v>
                </c:pt>
                <c:pt idx="6">
                  <c:v>228.48</c:v>
                </c:pt>
                <c:pt idx="7">
                  <c:v>201.94239499839699</c:v>
                </c:pt>
                <c:pt idx="8">
                  <c:v>208.84024126455901</c:v>
                </c:pt>
                <c:pt idx="9">
                  <c:v>207.65229673863101</c:v>
                </c:pt>
                <c:pt idx="10">
                  <c:v>216.57850475519501</c:v>
                </c:pt>
                <c:pt idx="11">
                  <c:v>234.44816226783999</c:v>
                </c:pt>
                <c:pt idx="12">
                  <c:v>213.274911090047</c:v>
                </c:pt>
                <c:pt idx="13">
                  <c:v>216.65455993294199</c:v>
                </c:pt>
                <c:pt idx="14">
                  <c:v>225.58378448595801</c:v>
                </c:pt>
                <c:pt idx="15">
                  <c:v>193.763478964401</c:v>
                </c:pt>
                <c:pt idx="16">
                  <c:v>204.82743203680499</c:v>
                </c:pt>
                <c:pt idx="17">
                  <c:v>205.634103523542</c:v>
                </c:pt>
                <c:pt idx="18">
                  <c:v>225.98943857331599</c:v>
                </c:pt>
                <c:pt idx="19">
                  <c:v>219.47350993377501</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215.16</c:v>
                </c:pt>
                <c:pt idx="1">
                  <c:v>215.16</c:v>
                </c:pt>
                <c:pt idx="2">
                  <c:v>215.16</c:v>
                </c:pt>
                <c:pt idx="3">
                  <c:v>215.16</c:v>
                </c:pt>
                <c:pt idx="4">
                  <c:v>215.16</c:v>
                </c:pt>
                <c:pt idx="5">
                  <c:v>215.16</c:v>
                </c:pt>
                <c:pt idx="6">
                  <c:v>215.16</c:v>
                </c:pt>
                <c:pt idx="7">
                  <c:v>215.16</c:v>
                </c:pt>
                <c:pt idx="8">
                  <c:v>215.16</c:v>
                </c:pt>
                <c:pt idx="9">
                  <c:v>215.16</c:v>
                </c:pt>
                <c:pt idx="10">
                  <c:v>215.16</c:v>
                </c:pt>
                <c:pt idx="11">
                  <c:v>215.16</c:v>
                </c:pt>
                <c:pt idx="12">
                  <c:v>215.16</c:v>
                </c:pt>
                <c:pt idx="13">
                  <c:v>215.16</c:v>
                </c:pt>
                <c:pt idx="14">
                  <c:v>215.16</c:v>
                </c:pt>
                <c:pt idx="15">
                  <c:v>215.16</c:v>
                </c:pt>
                <c:pt idx="16">
                  <c:v>215.16</c:v>
                </c:pt>
                <c:pt idx="17">
                  <c:v>215.16</c:v>
                </c:pt>
                <c:pt idx="18">
                  <c:v>215.16</c:v>
                </c:pt>
                <c:pt idx="19">
                  <c:v>215.16</c:v>
                </c:pt>
              </c:numCache>
            </c:numRef>
          </c:val>
          <c:smooth val="0"/>
        </c:ser>
        <c:dLbls>
          <c:showLegendKey val="0"/>
          <c:showVal val="0"/>
          <c:showCatName val="0"/>
          <c:showSerName val="0"/>
          <c:showPercent val="0"/>
          <c:showBubbleSize val="0"/>
        </c:dLbls>
        <c:marker val="1"/>
        <c:smooth val="0"/>
        <c:axId val="42825984"/>
        <c:axId val="42852352"/>
      </c:lineChart>
      <c:catAx>
        <c:axId val="42825984"/>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42852352"/>
        <c:crosses val="autoZero"/>
        <c:auto val="1"/>
        <c:lblAlgn val="ctr"/>
        <c:lblOffset val="100"/>
        <c:tickLblSkip val="1"/>
        <c:tickMarkSkip val="1"/>
        <c:noMultiLvlLbl val="0"/>
      </c:catAx>
      <c:valAx>
        <c:axId val="42852352"/>
        <c:scaling>
          <c:orientation val="minMax"/>
          <c:min val="50"/>
        </c:scaling>
        <c:delete val="0"/>
        <c:axPos val="l"/>
        <c:numFmt formatCode="0.0" sourceLinked="1"/>
        <c:majorTickMark val="out"/>
        <c:minorTickMark val="none"/>
        <c:tickLblPos val="none"/>
        <c:spPr>
          <a:ln w="9525">
            <a:noFill/>
          </a:ln>
        </c:spPr>
        <c:crossAx val="42825984"/>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0.1337386018237082"/>
          <c:y val="2.7472527472532315E-2"/>
        </c:manualLayout>
      </c:layout>
      <c:overlay val="0"/>
      <c:spPr>
        <a:noFill/>
        <a:ln w="25400">
          <a:noFill/>
        </a:ln>
      </c:spPr>
    </c:title>
    <c:autoTitleDeleted val="0"/>
    <c:plotArea>
      <c:layout>
        <c:manualLayout>
          <c:layoutTarget val="inner"/>
          <c:xMode val="edge"/>
          <c:yMode val="edge"/>
          <c:x val="9.8203256507830142E-2"/>
          <c:y val="0.12637362637362637"/>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6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strLit>
          </c:cat>
          <c:val>
            <c:numLit>
              <c:formatCode>0.0</c:formatCode>
              <c:ptCount val="160"/>
              <c:pt idx="0">
                <c:v>41.301552516239731</c:v>
              </c:pt>
              <c:pt idx="1">
                <c:v>39.718219182906402</c:v>
              </c:pt>
              <c:pt idx="2">
                <c:v>40.5182191829064</c:v>
              </c:pt>
              <c:pt idx="3">
                <c:v>40.318219182906404</c:v>
              </c:pt>
              <c:pt idx="4">
                <c:v>38.118219182906408</c:v>
              </c:pt>
              <c:pt idx="5">
                <c:v>33.034885849573072</c:v>
              </c:pt>
              <c:pt idx="6">
                <c:v>28.96821918290641</c:v>
              </c:pt>
              <c:pt idx="7">
                <c:v>27.118219182906412</c:v>
              </c:pt>
              <c:pt idx="8">
                <c:v>26.034885849573076</c:v>
              </c:pt>
              <c:pt idx="9">
                <c:v>23.534885849573076</c:v>
              </c:pt>
              <c:pt idx="10">
                <c:v>23.251552516239745</c:v>
              </c:pt>
              <c:pt idx="11">
                <c:v>25.08488584957308</c:v>
              </c:pt>
              <c:pt idx="12">
                <c:v>28.568219182906414</c:v>
              </c:pt>
              <c:pt idx="13">
                <c:v>29.918219182906409</c:v>
              </c:pt>
              <c:pt idx="14">
                <c:v>27.651552516239736</c:v>
              </c:pt>
              <c:pt idx="15">
                <c:v>27.101552516239746</c:v>
              </c:pt>
              <c:pt idx="16">
                <c:v>28.551552516239742</c:v>
              </c:pt>
              <c:pt idx="17">
                <c:v>27.568219182906407</c:v>
              </c:pt>
              <c:pt idx="18">
                <c:v>24.618219182906405</c:v>
              </c:pt>
              <c:pt idx="19">
                <c:v>21.20155251623974</c:v>
              </c:pt>
              <c:pt idx="20">
                <c:v>22.618219182906405</c:v>
              </c:pt>
              <c:pt idx="21">
                <c:v>25.868219182906405</c:v>
              </c:pt>
              <c:pt idx="22">
                <c:v>28.20155251623974</c:v>
              </c:pt>
              <c:pt idx="23">
                <c:v>30.851552516239746</c:v>
              </c:pt>
              <c:pt idx="24">
                <c:v>30.884885849573077</c:v>
              </c:pt>
              <c:pt idx="25">
                <c:v>29.501552516239745</c:v>
              </c:pt>
              <c:pt idx="26">
                <c:v>27.368219182906415</c:v>
              </c:pt>
              <c:pt idx="27">
                <c:v>26.068219182906407</c:v>
              </c:pt>
              <c:pt idx="28">
                <c:v>25.618219182906405</c:v>
              </c:pt>
              <c:pt idx="29">
                <c:v>31.034885849573072</c:v>
              </c:pt>
              <c:pt idx="30">
                <c:v>35.034885849573072</c:v>
              </c:pt>
              <c:pt idx="31">
                <c:v>38.301552516239745</c:v>
              </c:pt>
              <c:pt idx="32">
                <c:v>35.818219182906404</c:v>
              </c:pt>
              <c:pt idx="33">
                <c:v>35.584885849573077</c:v>
              </c:pt>
              <c:pt idx="34">
                <c:v>36.618219182906408</c:v>
              </c:pt>
              <c:pt idx="35">
                <c:v>35.384885849573067</c:v>
              </c:pt>
              <c:pt idx="36">
                <c:v>36.0182191829064</c:v>
              </c:pt>
              <c:pt idx="37">
                <c:v>33.518219182906414</c:v>
              </c:pt>
              <c:pt idx="38">
                <c:v>31.018219182906407</c:v>
              </c:pt>
              <c:pt idx="39">
                <c:v>28.51821918290641</c:v>
              </c:pt>
              <c:pt idx="40">
                <c:v>28.884885849573077</c:v>
              </c:pt>
              <c:pt idx="41">
                <c:v>29.96821918290641</c:v>
              </c:pt>
              <c:pt idx="42">
                <c:v>28.384885849573077</c:v>
              </c:pt>
              <c:pt idx="43">
                <c:v>26.618219182906405</c:v>
              </c:pt>
              <c:pt idx="44">
                <c:v>24.151552516239736</c:v>
              </c:pt>
              <c:pt idx="45">
                <c:v>22.21821918290641</c:v>
              </c:pt>
              <c:pt idx="46">
                <c:v>21.96821918290641</c:v>
              </c:pt>
              <c:pt idx="47">
                <c:v>23.801552516239742</c:v>
              </c:pt>
              <c:pt idx="48">
                <c:v>29.46821918290641</c:v>
              </c:pt>
              <c:pt idx="49">
                <c:v>29.101552516239735</c:v>
              </c:pt>
              <c:pt idx="50">
                <c:v>27.618219182906401</c:v>
              </c:pt>
              <c:pt idx="51">
                <c:v>20.851552516239735</c:v>
              </c:pt>
              <c:pt idx="52">
                <c:v>18.951552516239733</c:v>
              </c:pt>
              <c:pt idx="53">
                <c:v>18.83488584957307</c:v>
              </c:pt>
              <c:pt idx="54">
                <c:v>19.83488584957307</c:v>
              </c:pt>
              <c:pt idx="55">
                <c:v>20.718219182906406</c:v>
              </c:pt>
              <c:pt idx="56">
                <c:v>21.63488584957307</c:v>
              </c:pt>
              <c:pt idx="57">
                <c:v>24.251552516239741</c:v>
              </c:pt>
              <c:pt idx="58">
                <c:v>29.21821918290641</c:v>
              </c:pt>
              <c:pt idx="59">
                <c:v>34.068219182906411</c:v>
              </c:pt>
              <c:pt idx="60">
                <c:v>40.168219182906405</c:v>
              </c:pt>
              <c:pt idx="61">
                <c:v>40.734885849573082</c:v>
              </c:pt>
              <c:pt idx="62">
                <c:v>40.768219182906414</c:v>
              </c:pt>
              <c:pt idx="63">
                <c:v>34.601552516239742</c:v>
              </c:pt>
              <c:pt idx="64">
                <c:v>39.634885849573074</c:v>
              </c:pt>
              <c:pt idx="65">
                <c:v>43.634885849573074</c:v>
              </c:pt>
              <c:pt idx="66">
                <c:v>48.801552516239745</c:v>
              </c:pt>
              <c:pt idx="67">
                <c:v>37.818219182906404</c:v>
              </c:pt>
              <c:pt idx="68">
                <c:v>27.484885849573072</c:v>
              </c:pt>
              <c:pt idx="69">
                <c:v>22.901552516239736</c:v>
              </c:pt>
              <c:pt idx="70">
                <c:v>24.184885849573075</c:v>
              </c:pt>
              <c:pt idx="71">
                <c:v>22.918219182906402</c:v>
              </c:pt>
              <c:pt idx="72">
                <c:v>19.351552516239739</c:v>
              </c:pt>
              <c:pt idx="73">
                <c:v>12.901552516239738</c:v>
              </c:pt>
              <c:pt idx="74">
                <c:v>8.1848858495730692</c:v>
              </c:pt>
              <c:pt idx="75">
                <c:v>-0.28178081709359698</c:v>
              </c:pt>
              <c:pt idx="76">
                <c:v>-4.3151141504269299</c:v>
              </c:pt>
              <c:pt idx="77">
                <c:v>-6.9984474837602635</c:v>
              </c:pt>
              <c:pt idx="78">
                <c:v>-7.2651141504269319</c:v>
              </c:pt>
              <c:pt idx="79">
                <c:v>-6.3651141504269306</c:v>
              </c:pt>
              <c:pt idx="80">
                <c:v>-6.7151141504269303</c:v>
              </c:pt>
              <c:pt idx="81">
                <c:v>-5.1817808170935953</c:v>
              </c:pt>
              <c:pt idx="82">
                <c:v>-3.7484474837602626</c:v>
              </c:pt>
              <c:pt idx="83">
                <c:v>-1.3651141504269282</c:v>
              </c:pt>
              <c:pt idx="84">
                <c:v>3.6848858495730692</c:v>
              </c:pt>
              <c:pt idx="85">
                <c:v>6.1848858495730683</c:v>
              </c:pt>
              <c:pt idx="86">
                <c:v>9.8182191829063985</c:v>
              </c:pt>
              <c:pt idx="87">
                <c:v>10.268219182906401</c:v>
              </c:pt>
              <c:pt idx="88">
                <c:v>18.001552516239737</c:v>
              </c:pt>
              <c:pt idx="89">
                <c:v>26.918219182906409</c:v>
              </c:pt>
              <c:pt idx="90">
                <c:v>33.884885849573067</c:v>
              </c:pt>
              <c:pt idx="91">
                <c:v>32.90155251623974</c:v>
              </c:pt>
              <c:pt idx="92">
                <c:v>27.351552516239735</c:v>
              </c:pt>
              <c:pt idx="93">
                <c:v>33.051552516239745</c:v>
              </c:pt>
              <c:pt idx="94">
                <c:v>43.46821918290641</c:v>
              </c:pt>
              <c:pt idx="95">
                <c:v>54.884885849573074</c:v>
              </c:pt>
              <c:pt idx="96">
                <c:v>58.918219182906405</c:v>
              </c:pt>
              <c:pt idx="97">
                <c:v>54.984885849573068</c:v>
              </c:pt>
              <c:pt idx="98">
                <c:v>54.001552516239741</c:v>
              </c:pt>
              <c:pt idx="99">
                <c:v>50.334885849573077</c:v>
              </c:pt>
              <c:pt idx="100">
                <c:v>52.618219182906408</c:v>
              </c:pt>
              <c:pt idx="101">
                <c:v>50.684885849573071</c:v>
              </c:pt>
              <c:pt idx="102">
                <c:v>51.068219182906411</c:v>
              </c:pt>
              <c:pt idx="103">
                <c:v>50.734885849573082</c:v>
              </c:pt>
              <c:pt idx="104">
                <c:v>55.351552516239735</c:v>
              </c:pt>
              <c:pt idx="105">
                <c:v>56.5182191829064</c:v>
              </c:pt>
              <c:pt idx="106">
                <c:v>58.318219182906397</c:v>
              </c:pt>
              <c:pt idx="107">
                <c:v>56.101552516239735</c:v>
              </c:pt>
              <c:pt idx="108">
                <c:v>55.71821918290641</c:v>
              </c:pt>
              <c:pt idx="109">
                <c:v>48.684885849573078</c:v>
              </c:pt>
              <c:pt idx="110">
                <c:v>42.384885849573074</c:v>
              </c:pt>
              <c:pt idx="111">
                <c:v>36.384885849573074</c:v>
              </c:pt>
              <c:pt idx="112">
                <c:v>34.851552516239735</c:v>
              </c:pt>
              <c:pt idx="113">
                <c:v>30.901552516239736</c:v>
              </c:pt>
              <c:pt idx="114">
                <c:v>27.251552516239741</c:v>
              </c:pt>
              <c:pt idx="115">
                <c:v>25.684885849573075</c:v>
              </c:pt>
              <c:pt idx="116">
                <c:v>30.101552516239739</c:v>
              </c:pt>
              <c:pt idx="117">
                <c:v>32.984885849573068</c:v>
              </c:pt>
              <c:pt idx="118">
                <c:v>34.234885849573068</c:v>
              </c:pt>
              <c:pt idx="119">
                <c:v>32.934885849573078</c:v>
              </c:pt>
              <c:pt idx="120">
                <c:v>32.901552516239747</c:v>
              </c:pt>
              <c:pt idx="121">
                <c:v>32.451552516239744</c:v>
              </c:pt>
              <c:pt idx="122">
                <c:v>29.118219182906405</c:v>
              </c:pt>
              <c:pt idx="123">
                <c:v>24.351552516239735</c:v>
              </c:pt>
              <c:pt idx="124">
                <c:v>22.384885849573067</c:v>
              </c:pt>
              <c:pt idx="125">
                <c:v>21.784885849573072</c:v>
              </c:pt>
              <c:pt idx="126">
                <c:v>22.33488584957307</c:v>
              </c:pt>
              <c:pt idx="127">
                <c:v>20.751552516239737</c:v>
              </c:pt>
              <c:pt idx="128">
                <c:v>19.534885849573069</c:v>
              </c:pt>
              <c:pt idx="129">
                <c:v>16.83488584957307</c:v>
              </c:pt>
              <c:pt idx="130">
                <c:v>15.284885849573072</c:v>
              </c:pt>
              <c:pt idx="131">
                <c:v>15.418219182906403</c:v>
              </c:pt>
              <c:pt idx="132">
                <c:v>17.668219182906402</c:v>
              </c:pt>
              <c:pt idx="133">
                <c:v>16.351552516239735</c:v>
              </c:pt>
              <c:pt idx="134">
                <c:v>14.2682191829064</c:v>
              </c:pt>
              <c:pt idx="135">
                <c:v>9.5848858495730713</c:v>
              </c:pt>
              <c:pt idx="136">
                <c:v>10.934885849573069</c:v>
              </c:pt>
              <c:pt idx="137">
                <c:v>13.468219182906401</c:v>
              </c:pt>
              <c:pt idx="138">
                <c:v>14.034885849573067</c:v>
              </c:pt>
              <c:pt idx="139">
                <c:v>11.218219182906401</c:v>
              </c:pt>
              <c:pt idx="140">
                <c:v>5.3015525162397354</c:v>
              </c:pt>
              <c:pt idx="141">
                <c:v>3.3682191829064032</c:v>
              </c:pt>
              <c:pt idx="142">
                <c:v>5.0682191829064029</c:v>
              </c:pt>
              <c:pt idx="143">
                <c:v>7.6848858495730701</c:v>
              </c:pt>
              <c:pt idx="144">
                <c:v>8.4061652497437667</c:v>
              </c:pt>
              <c:pt idx="145">
                <c:v>5.2118724670099228</c:v>
              </c:pt>
              <c:pt idx="146">
                <c:v>1.8291080842743146</c:v>
              </c:pt>
              <c:pt idx="147">
                <c:v>-0.74117675209466194</c:v>
              </c:pt>
              <c:pt idx="148">
                <c:v>-1.5436281827580898</c:v>
              </c:pt>
              <c:pt idx="149">
                <c:v>-1.1259323286650724</c:v>
              </c:pt>
              <c:pt idx="150">
                <c:v>-3.0663436114015674E-2</c:v>
              </c:pt>
              <c:pt idx="151">
                <c:v>-0.68298233959838228</c:v>
              </c:pt>
              <c:pt idx="152">
                <c:v>-1.5981452174114399</c:v>
              </c:pt>
              <c:pt idx="153">
                <c:v>-2.8293257991588199</c:v>
              </c:pt>
            </c:numLit>
          </c:val>
          <c:smooth val="0"/>
        </c:ser>
        <c:ser>
          <c:idx val="1"/>
          <c:order val="1"/>
          <c:tx>
            <c:v>iconfianca</c:v>
          </c:tx>
          <c:spPr>
            <a:ln w="25400">
              <a:solidFill>
                <a:schemeClr val="accent2"/>
              </a:solidFill>
              <a:prstDash val="solid"/>
            </a:ln>
          </c:spPr>
          <c:marker>
            <c:symbol val="none"/>
          </c:marker>
          <c:cat>
            <c:strLit>
              <c:ptCount val="16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strLit>
          </c:cat>
          <c:val>
            <c:numLit>
              <c:formatCode>0.0</c:formatCode>
              <c:ptCount val="160"/>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-15.365329044008329</c:v>
              </c:pt>
              <c:pt idx="145">
                <c:v>-13.72310231032562</c:v>
              </c:pt>
              <c:pt idx="146">
                <c:v>-11.522540218764627</c:v>
              </c:pt>
              <c:pt idx="147">
                <c:v>-11.870241180687437</c:v>
              </c:pt>
              <c:pt idx="148">
                <c:v>-12.104550543081052</c:v>
              </c:pt>
              <c:pt idx="149">
                <c:v>-12.434193600612616</c:v>
              </c:pt>
              <c:pt idx="150">
                <c:v>-12.617699143045209</c:v>
              </c:pt>
              <c:pt idx="151">
                <c:v>-11.697073846167717</c:v>
              </c:pt>
              <c:pt idx="152">
                <c:v>-11.225922083721308</c:v>
              </c:pt>
              <c:pt idx="153">
                <c:v>-11.240809631340829</c:v>
              </c:pt>
            </c:numLit>
          </c:val>
          <c:smooth val="0"/>
        </c:ser>
        <c:dLbls>
          <c:showLegendKey val="0"/>
          <c:showVal val="0"/>
          <c:showCatName val="0"/>
          <c:showSerName val="0"/>
          <c:showPercent val="0"/>
          <c:showBubbleSize val="0"/>
        </c:dLbls>
        <c:marker val="1"/>
        <c:smooth val="0"/>
        <c:axId val="42978688"/>
        <c:axId val="42984576"/>
      </c:lineChart>
      <c:catAx>
        <c:axId val="429786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2984576"/>
        <c:crosses val="autoZero"/>
        <c:auto val="1"/>
        <c:lblAlgn val="ctr"/>
        <c:lblOffset val="100"/>
        <c:tickLblSkip val="6"/>
        <c:tickMarkSkip val="1"/>
        <c:noMultiLvlLbl val="0"/>
      </c:catAx>
      <c:valAx>
        <c:axId val="42984576"/>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2978688"/>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6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pt idx="160">
                <c:v> </c:v>
              </c:pt>
              <c:pt idx="161">
                <c:v> </c:v>
              </c:pt>
              <c:pt idx="162">
                <c:v> </c:v>
              </c:pt>
              <c:pt idx="163">
                <c:v> </c:v>
              </c:pt>
              <c:pt idx="164">
                <c:v> </c:v>
              </c:pt>
              <c:pt idx="165">
                <c:v> </c:v>
              </c:pt>
              <c:pt idx="166">
                <c:v> </c:v>
              </c:pt>
            </c:strLit>
          </c:cat>
          <c:val>
            <c:numLit>
              <c:formatCode>0.0</c:formatCode>
              <c:ptCount val="160"/>
              <c:pt idx="0">
                <c:v>-0.45973385339677653</c:v>
              </c:pt>
              <c:pt idx="1">
                <c:v>-0.30077981396479037</c:v>
              </c:pt>
              <c:pt idx="2">
                <c:v>-0.44749035818878524</c:v>
              </c:pt>
              <c:pt idx="3">
                <c:v>-0.38531812720589559</c:v>
              </c:pt>
              <c:pt idx="4">
                <c:v>-0.63217296438655113</c:v>
              </c:pt>
              <c:pt idx="5">
                <c:v>-0.54767603423313205</c:v>
              </c:pt>
              <c:pt idx="6">
                <c:v>-0.47114659197577297</c:v>
              </c:pt>
              <c:pt idx="7">
                <c:v>-0.19393174310441652</c:v>
              </c:pt>
              <c:pt idx="8">
                <c:v>3.8293630203612393E-2</c:v>
              </c:pt>
              <c:pt idx="9">
                <c:v>0.34462700027737131</c:v>
              </c:pt>
              <c:pt idx="10">
                <c:v>0.44492601381841757</c:v>
              </c:pt>
              <c:pt idx="11">
                <c:v>0.45920302888571085</c:v>
              </c:pt>
              <c:pt idx="12">
                <c:v>0.36160702702330938</c:v>
              </c:pt>
              <c:pt idx="13">
                <c:v>0.33178072654455654</c:v>
              </c:pt>
              <c:pt idx="14">
                <c:v>0.3632628547199474</c:v>
              </c:pt>
              <c:pt idx="15">
                <c:v>0.53420982509495807</c:v>
              </c:pt>
              <c:pt idx="16">
                <c:v>0.85155641539111926</c:v>
              </c:pt>
              <c:pt idx="17">
                <c:v>1.0537658262867016</c:v>
              </c:pt>
              <c:pt idx="18">
                <c:v>1.1673235309951933</c:v>
              </c:pt>
              <c:pt idx="19">
                <c:v>1.2032590293927015</c:v>
              </c:pt>
              <c:pt idx="20">
                <c:v>1.240571745291595</c:v>
              </c:pt>
              <c:pt idx="21">
                <c:v>1.1638292454326369</c:v>
              </c:pt>
              <c:pt idx="22">
                <c:v>0.91802218824236048</c:v>
              </c:pt>
              <c:pt idx="23">
                <c:v>0.68055413088098282</c:v>
              </c:pt>
              <c:pt idx="24">
                <c:v>0.60656639724384154</c:v>
              </c:pt>
              <c:pt idx="25">
                <c:v>0.69289416768450651</c:v>
              </c:pt>
              <c:pt idx="26">
                <c:v>0.8625114327194674</c:v>
              </c:pt>
              <c:pt idx="27">
                <c:v>0.89167901021681217</c:v>
              </c:pt>
              <c:pt idx="28">
                <c:v>0.8639922563593514</c:v>
              </c:pt>
              <c:pt idx="29">
                <c:v>0.68195358031440645</c:v>
              </c:pt>
              <c:pt idx="30">
                <c:v>0.36342044404366403</c:v>
              </c:pt>
              <c:pt idx="31">
                <c:v>0.17865487238673261</c:v>
              </c:pt>
              <c:pt idx="32">
                <c:v>0.10417603068505234</c:v>
              </c:pt>
              <c:pt idx="33">
                <c:v>0.26513552473181184</c:v>
              </c:pt>
              <c:pt idx="34">
                <c:v>0.16774454764993049</c:v>
              </c:pt>
              <c:pt idx="35">
                <c:v>0.28040839257395622</c:v>
              </c:pt>
              <c:pt idx="36">
                <c:v>0.24841460787416586</c:v>
              </c:pt>
              <c:pt idx="37">
                <c:v>0.50758174649207788</c:v>
              </c:pt>
              <c:pt idx="38">
                <c:v>0.39765336131076018</c:v>
              </c:pt>
              <c:pt idx="39">
                <c:v>0.55607161185622711</c:v>
              </c:pt>
              <c:pt idx="40">
                <c:v>0.43489004319120089</c:v>
              </c:pt>
              <c:pt idx="41">
                <c:v>0.74977353685389092</c:v>
              </c:pt>
              <c:pt idx="42">
                <c:v>0.84132805745285244</c:v>
              </c:pt>
              <c:pt idx="43">
                <c:v>0.9947952113778038</c:v>
              </c:pt>
              <c:pt idx="44">
                <c:v>0.98385559958193602</c:v>
              </c:pt>
              <c:pt idx="45">
                <c:v>1.1466377735945055</c:v>
              </c:pt>
              <c:pt idx="46">
                <c:v>1.1568677729280072</c:v>
              </c:pt>
              <c:pt idx="47">
                <c:v>0.9695991086745247</c:v>
              </c:pt>
              <c:pt idx="48">
                <c:v>0.81041653821510751</c:v>
              </c:pt>
              <c:pt idx="49">
                <c:v>0.89165296495501489</c:v>
              </c:pt>
              <c:pt idx="50">
                <c:v>1.168545571075394</c:v>
              </c:pt>
              <c:pt idx="51">
                <c:v>1.3190765445592245</c:v>
              </c:pt>
              <c:pt idx="52">
                <c:v>1.4689330292629044</c:v>
              </c:pt>
              <c:pt idx="53">
                <c:v>1.5266031514010328</c:v>
              </c:pt>
              <c:pt idx="54">
                <c:v>1.4036482218252868</c:v>
              </c:pt>
              <c:pt idx="55">
                <c:v>1.4045724872106249</c:v>
              </c:pt>
              <c:pt idx="56">
                <c:v>1.4207439333651408</c:v>
              </c:pt>
              <c:pt idx="57">
                <c:v>1.513922595451193</c:v>
              </c:pt>
              <c:pt idx="58">
                <c:v>1.4648009982191004</c:v>
              </c:pt>
              <c:pt idx="59">
                <c:v>1.3370246892603221</c:v>
              </c:pt>
              <c:pt idx="60">
                <c:v>1.2751785805777267</c:v>
              </c:pt>
              <c:pt idx="61">
                <c:v>1.2625856475024722</c:v>
              </c:pt>
              <c:pt idx="62">
                <c:v>1.4542261851154197</c:v>
              </c:pt>
              <c:pt idx="63">
                <c:v>1.4996712848785514</c:v>
              </c:pt>
              <c:pt idx="64">
                <c:v>1.459411396733403</c:v>
              </c:pt>
              <c:pt idx="65">
                <c:v>1.0606934563176353</c:v>
              </c:pt>
              <c:pt idx="66">
                <c:v>0.74837820474903882</c:v>
              </c:pt>
              <c:pt idx="67">
                <c:v>0.57621213303452778</c:v>
              </c:pt>
              <c:pt idx="68">
                <c:v>0.49707777987916624</c:v>
              </c:pt>
              <c:pt idx="69">
                <c:v>0.19083482857360362</c:v>
              </c:pt>
              <c:pt idx="70">
                <c:v>-0.51442559468694482</c:v>
              </c:pt>
              <c:pt idx="71">
                <c:v>-1.2238526059015482</c:v>
              </c:pt>
              <c:pt idx="72">
                <c:v>-1.7266132082911358</c:v>
              </c:pt>
              <c:pt idx="73">
                <c:v>-2.1010391330712674</c:v>
              </c:pt>
              <c:pt idx="74">
                <c:v>-2.1899168857070603</c:v>
              </c:pt>
              <c:pt idx="75">
                <c:v>-2.2115220629960537</c:v>
              </c:pt>
              <c:pt idx="76">
                <c:v>-1.8176262549096562</c:v>
              </c:pt>
              <c:pt idx="77">
                <c:v>-1.4629230805842688</c:v>
              </c:pt>
              <c:pt idx="78">
                <c:v>-1.0485587821116977</c:v>
              </c:pt>
              <c:pt idx="79">
                <c:v>-0.62457466354296953</c:v>
              </c:pt>
              <c:pt idx="80">
                <c:v>-0.26452896219514888</c:v>
              </c:pt>
              <c:pt idx="81">
                <c:v>7.0025971031663192E-2</c:v>
              </c:pt>
              <c:pt idx="82">
                <c:v>8.1503764937838896E-3</c:v>
              </c:pt>
              <c:pt idx="83">
                <c:v>-0.10842682607813126</c:v>
              </c:pt>
              <c:pt idx="84">
                <c:v>-0.25465975819112741</c:v>
              </c:pt>
              <c:pt idx="85">
                <c:v>-0.31863800268574982</c:v>
              </c:pt>
              <c:pt idx="86">
                <c:v>-0.19883638343148774</c:v>
              </c:pt>
              <c:pt idx="87">
                <c:v>-1.4299927405590079E-2</c:v>
              </c:pt>
              <c:pt idx="88">
                <c:v>0.18182619919553095</c:v>
              </c:pt>
              <c:pt idx="89">
                <c:v>0.25176778292084151</c:v>
              </c:pt>
              <c:pt idx="90">
                <c:v>0.16885466622155662</c:v>
              </c:pt>
              <c:pt idx="91">
                <c:v>0.14735158667485201</c:v>
              </c:pt>
              <c:pt idx="92">
                <c:v>0.14963153037130683</c:v>
              </c:pt>
              <c:pt idx="93">
                <c:v>-4.6571877552230995E-2</c:v>
              </c:pt>
              <c:pt idx="94">
                <c:v>-0.31986828822425512</c:v>
              </c:pt>
              <c:pt idx="95">
                <c:v>-0.80507491721165636</c:v>
              </c:pt>
              <c:pt idx="96">
                <c:v>-0.98249801094162503</c:v>
              </c:pt>
              <c:pt idx="97">
                <c:v>-1.1426189271104625</c:v>
              </c:pt>
              <c:pt idx="98">
                <c:v>-1.1988782247593008</c:v>
              </c:pt>
              <c:pt idx="99">
                <c:v>-1.4176408365084041</c:v>
              </c:pt>
              <c:pt idx="100">
                <c:v>-1.6085757103316616</c:v>
              </c:pt>
              <c:pt idx="101">
                <c:v>-1.763179779235668</c:v>
              </c:pt>
              <c:pt idx="102">
                <c:v>-1.9084779470080981</c:v>
              </c:pt>
              <c:pt idx="103">
                <c:v>-2.0459402970740084</c:v>
              </c:pt>
              <c:pt idx="104">
                <c:v>-2.2676413107411846</c:v>
              </c:pt>
              <c:pt idx="105">
                <c:v>-2.523752709349294</c:v>
              </c:pt>
              <c:pt idx="106">
                <c:v>-2.9725873105201392</c:v>
              </c:pt>
              <c:pt idx="107">
                <c:v>-3.404120012522732</c:v>
              </c:pt>
              <c:pt idx="108">
                <c:v>-3.6852722511994647</c:v>
              </c:pt>
              <c:pt idx="109">
                <c:v>-3.8262375957913264</c:v>
              </c:pt>
              <c:pt idx="110">
                <c:v>-3.7944670937519227</c:v>
              </c:pt>
              <c:pt idx="111">
                <c:v>-3.6928959521097662</c:v>
              </c:pt>
              <c:pt idx="112">
                <c:v>-3.6533100946583685</c:v>
              </c:pt>
              <c:pt idx="113">
                <c:v>-3.4875861880845904</c:v>
              </c:pt>
              <c:pt idx="114">
                <c:v>-3.4069121526697361</c:v>
              </c:pt>
              <c:pt idx="115">
                <c:v>-3.1270564432756958</c:v>
              </c:pt>
              <c:pt idx="116">
                <c:v>-3.2969583472889976</c:v>
              </c:pt>
              <c:pt idx="117">
                <c:v>-3.6320027944070024</c:v>
              </c:pt>
              <c:pt idx="118">
                <c:v>-3.939659282600644</c:v>
              </c:pt>
              <c:pt idx="119">
                <c:v>-4.0175823946115132</c:v>
              </c:pt>
              <c:pt idx="120">
                <c:v>-3.9318156764706664</c:v>
              </c:pt>
              <c:pt idx="121">
                <c:v>-3.8401589149360289</c:v>
              </c:pt>
              <c:pt idx="122">
                <c:v>-3.506063145848759</c:v>
              </c:pt>
              <c:pt idx="123">
                <c:v>-3.2126285473209379</c:v>
              </c:pt>
              <c:pt idx="124">
                <c:v>-2.8826538470922469</c:v>
              </c:pt>
              <c:pt idx="125">
                <c:v>-2.6315325923276904</c:v>
              </c:pt>
              <c:pt idx="126">
                <c:v>-2.340980942845027</c:v>
              </c:pt>
              <c:pt idx="127">
                <c:v>-1.8990989659139004</c:v>
              </c:pt>
              <c:pt idx="128">
                <c:v>-1.5797616684137716</c:v>
              </c:pt>
              <c:pt idx="129">
                <c:v>-1.31997497968615</c:v>
              </c:pt>
              <c:pt idx="130">
                <c:v>-1.1793830126843299</c:v>
              </c:pt>
              <c:pt idx="131">
                <c:v>-1.0142412924321147</c:v>
              </c:pt>
              <c:pt idx="132">
                <c:v>-0.74379160047701387</c:v>
              </c:pt>
              <c:pt idx="133">
                <c:v>-0.49972588930628781</c:v>
              </c:pt>
              <c:pt idx="134">
                <c:v>-0.2341156247185526</c:v>
              </c:pt>
              <c:pt idx="135">
                <c:v>-7.18789472784781E-2</c:v>
              </c:pt>
              <c:pt idx="136">
                <c:v>0.16289586674029555</c:v>
              </c:pt>
              <c:pt idx="137">
                <c:v>0.39458268664237639</c:v>
              </c:pt>
              <c:pt idx="138">
                <c:v>0.58362731120336164</c:v>
              </c:pt>
              <c:pt idx="139">
                <c:v>0.64761248906538105</c:v>
              </c:pt>
              <c:pt idx="140">
                <c:v>0.58289559616060993</c:v>
              </c:pt>
              <c:pt idx="141">
                <c:v>0.60399911121422201</c:v>
              </c:pt>
              <c:pt idx="142">
                <c:v>0.4176542006700002</c:v>
              </c:pt>
              <c:pt idx="143">
                <c:v>0.21115111767415709</c:v>
              </c:pt>
              <c:pt idx="144">
                <c:v>0.30005028469499412</c:v>
              </c:pt>
              <c:pt idx="145">
                <c:v>0.33776105360347131</c:v>
              </c:pt>
              <c:pt idx="146">
                <c:v>0.67405959249615888</c:v>
              </c:pt>
              <c:pt idx="147">
                <c:v>0.82793286583402181</c:v>
              </c:pt>
              <c:pt idx="148">
                <c:v>1.1650463668917661</c:v>
              </c:pt>
              <c:pt idx="149">
                <c:v>1.3169524334746854</c:v>
              </c:pt>
              <c:pt idx="150">
                <c:v>1.4189767450610231</c:v>
              </c:pt>
              <c:pt idx="151">
                <c:v>1.4465000109144841</c:v>
              </c:pt>
              <c:pt idx="152">
                <c:v>1.353485856117105</c:v>
              </c:pt>
              <c:pt idx="153">
                <c:v>1.1572933899482558</c:v>
              </c:pt>
            </c:numLit>
          </c:val>
          <c:smooth val="0"/>
        </c:ser>
        <c:dLbls>
          <c:showLegendKey val="0"/>
          <c:showVal val="0"/>
          <c:showCatName val="0"/>
          <c:showSerName val="1"/>
          <c:showPercent val="0"/>
          <c:showBubbleSize val="0"/>
        </c:dLbls>
        <c:marker val="1"/>
        <c:smooth val="0"/>
        <c:axId val="43010304"/>
        <c:axId val="43012480"/>
      </c:lineChart>
      <c:catAx>
        <c:axId val="43010304"/>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012480"/>
        <c:crosses val="autoZero"/>
        <c:auto val="1"/>
        <c:lblAlgn val="ctr"/>
        <c:lblOffset val="100"/>
        <c:tickLblSkip val="1"/>
        <c:tickMarkSkip val="1"/>
        <c:noMultiLvlLbl val="0"/>
      </c:catAx>
      <c:valAx>
        <c:axId val="4301248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010304"/>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77"/>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17"/>
        </c:manualLayout>
      </c:layout>
      <c:lineChart>
        <c:grouping val="standard"/>
        <c:varyColors val="0"/>
        <c:ser>
          <c:idx val="0"/>
          <c:order val="0"/>
          <c:tx>
            <c:v>dr estrangeiros</c:v>
          </c:tx>
          <c:spPr>
            <a:ln w="25400">
              <a:solidFill>
                <a:schemeClr val="accent2"/>
              </a:solidFill>
              <a:prstDash val="solid"/>
            </a:ln>
          </c:spPr>
          <c:marker>
            <c:symbol val="none"/>
          </c:marker>
          <c:cat>
            <c:strLit>
              <c:ptCount val="16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strLit>
          </c:cat>
          <c:val>
            <c:numLit>
              <c:formatCode>0.000</c:formatCode>
              <c:ptCount val="160"/>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21.986999999999998</c:v>
              </c:pt>
            </c:numLit>
          </c:val>
          <c:smooth val="0"/>
        </c:ser>
        <c:dLbls>
          <c:showLegendKey val="0"/>
          <c:showVal val="0"/>
          <c:showCatName val="0"/>
          <c:showSerName val="0"/>
          <c:showPercent val="0"/>
          <c:showBubbleSize val="0"/>
        </c:dLbls>
        <c:marker val="1"/>
        <c:smooth val="0"/>
        <c:axId val="43044864"/>
        <c:axId val="43046400"/>
      </c:lineChart>
      <c:catAx>
        <c:axId val="4304486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046400"/>
        <c:crosses val="autoZero"/>
        <c:auto val="1"/>
        <c:lblAlgn val="ctr"/>
        <c:lblOffset val="100"/>
        <c:tickLblSkip val="1"/>
        <c:tickMarkSkip val="1"/>
        <c:noMultiLvlLbl val="0"/>
      </c:catAx>
      <c:valAx>
        <c:axId val="43046400"/>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044864"/>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5"/>
                  <c:y val="-0.12053283662122879"/>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6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strLit>
          </c:cat>
          <c:val>
            <c:numLit>
              <c:formatCode>0.0</c:formatCode>
              <c:ptCount val="160"/>
              <c:pt idx="0">
                <c:v>-40.65504952744584</c:v>
              </c:pt>
              <c:pt idx="1">
                <c:v>-41.212613902445838</c:v>
              </c:pt>
              <c:pt idx="2">
                <c:v>-44.975544429612505</c:v>
              </c:pt>
              <c:pt idx="3">
                <c:v>-45.233827319279179</c:v>
              </c:pt>
              <c:pt idx="4">
                <c:v>-45.259427181945831</c:v>
              </c:pt>
              <c:pt idx="5">
                <c:v>-45.316602972445843</c:v>
              </c:pt>
              <c:pt idx="6">
                <c:v>-44.138698050612504</c:v>
              </c:pt>
              <c:pt idx="7">
                <c:v>-43.536646140112509</c:v>
              </c:pt>
              <c:pt idx="8">
                <c:v>-41.660532175612502</c:v>
              </c:pt>
              <c:pt idx="9">
                <c:v>-41.099202898945833</c:v>
              </c:pt>
              <c:pt idx="10">
                <c:v>-39.580528533445836</c:v>
              </c:pt>
              <c:pt idx="11">
                <c:v>-38.628816557112508</c:v>
              </c:pt>
              <c:pt idx="12">
                <c:v>-37.737777771779172</c:v>
              </c:pt>
              <c:pt idx="13">
                <c:v>-37.588011045612511</c:v>
              </c:pt>
              <c:pt idx="14">
                <c:v>-37.436290513612498</c:v>
              </c:pt>
              <c:pt idx="15">
                <c:v>-37.182205352945836</c:v>
              </c:pt>
              <c:pt idx="16">
                <c:v>-36.923900039279168</c:v>
              </c:pt>
              <c:pt idx="17">
                <c:v>-36.519805869945834</c:v>
              </c:pt>
              <c:pt idx="18">
                <c:v>-36.411944147279172</c:v>
              </c:pt>
              <c:pt idx="19">
                <c:v>-35.821954124279166</c:v>
              </c:pt>
              <c:pt idx="20">
                <c:v>-35.309670890612502</c:v>
              </c:pt>
              <c:pt idx="21">
                <c:v>-35.13005146794584</c:v>
              </c:pt>
              <c:pt idx="22">
                <c:v>-34.438728940445841</c:v>
              </c:pt>
              <c:pt idx="23">
                <c:v>-33.644768245945833</c:v>
              </c:pt>
              <c:pt idx="24">
                <c:v>-32.458535619112503</c:v>
              </c:pt>
              <c:pt idx="25">
                <c:v>-32.313136678112507</c:v>
              </c:pt>
              <c:pt idx="26">
                <c:v>-32.909901301612507</c:v>
              </c:pt>
              <c:pt idx="27">
                <c:v>-31.862870719945835</c:v>
              </c:pt>
              <c:pt idx="28">
                <c:v>-31.886686678279165</c:v>
              </c:pt>
              <c:pt idx="29">
                <c:v>-31.444740385445836</c:v>
              </c:pt>
              <c:pt idx="30">
                <c:v>-31.501486679612498</c:v>
              </c:pt>
              <c:pt idx="31">
                <c:v>-31.564731295945837</c:v>
              </c:pt>
              <c:pt idx="32">
                <c:v>-32.731798839945839</c:v>
              </c:pt>
              <c:pt idx="33">
                <c:v>-34.123493227112505</c:v>
              </c:pt>
              <c:pt idx="34">
                <c:v>-35.371318242445831</c:v>
              </c:pt>
              <c:pt idx="35">
                <c:v>-35.364232564779165</c:v>
              </c:pt>
              <c:pt idx="36">
                <c:v>-36.678765925779167</c:v>
              </c:pt>
              <c:pt idx="37">
                <c:v>-36.476189052279175</c:v>
              </c:pt>
              <c:pt idx="38">
                <c:v>-36.767865062945837</c:v>
              </c:pt>
              <c:pt idx="39">
                <c:v>-36.706503048945841</c:v>
              </c:pt>
              <c:pt idx="40">
                <c:v>-38.044757466779167</c:v>
              </c:pt>
              <c:pt idx="41">
                <c:v>-39.142614752279172</c:v>
              </c:pt>
              <c:pt idx="42">
                <c:v>-39.632633362779167</c:v>
              </c:pt>
              <c:pt idx="43">
                <c:v>-39.307945699279166</c:v>
              </c:pt>
              <c:pt idx="44">
                <c:v>-38.773341302612501</c:v>
              </c:pt>
              <c:pt idx="45">
                <c:v>-38.787679988112501</c:v>
              </c:pt>
              <c:pt idx="46">
                <c:v>-37.83841607061251</c:v>
              </c:pt>
              <c:pt idx="47">
                <c:v>-37.970212982779174</c:v>
              </c:pt>
              <c:pt idx="48">
                <c:v>-36.197191911612499</c:v>
              </c:pt>
              <c:pt idx="49">
                <c:v>-36.267851508445837</c:v>
              </c:pt>
              <c:pt idx="50">
                <c:v>-34.384164046445839</c:v>
              </c:pt>
              <c:pt idx="51">
                <c:v>-34.19696543577917</c:v>
              </c:pt>
              <c:pt idx="52">
                <c:v>-32.377221943112509</c:v>
              </c:pt>
              <c:pt idx="53">
                <c:v>-32.216520314612502</c:v>
              </c:pt>
              <c:pt idx="54">
                <c:v>-32.149858527112507</c:v>
              </c:pt>
              <c:pt idx="55">
                <c:v>-31.011509776779167</c:v>
              </c:pt>
              <c:pt idx="56">
                <c:v>-29.846260196945838</c:v>
              </c:pt>
              <c:pt idx="57">
                <c:v>-29.062959230945836</c:v>
              </c:pt>
              <c:pt idx="58">
                <c:v>-31.522760788445837</c:v>
              </c:pt>
              <c:pt idx="59">
                <c:v>-32.081035592779173</c:v>
              </c:pt>
              <c:pt idx="60">
                <c:v>-31.780354347779166</c:v>
              </c:pt>
              <c:pt idx="61">
                <c:v>-29.722330515279168</c:v>
              </c:pt>
              <c:pt idx="62">
                <c:v>-28.294382454112505</c:v>
              </c:pt>
              <c:pt idx="63">
                <c:v>-27.421975214945835</c:v>
              </c:pt>
              <c:pt idx="64">
                <c:v>-27.208095280279171</c:v>
              </c:pt>
              <c:pt idx="65">
                <c:v>-28.101817114279172</c:v>
              </c:pt>
              <c:pt idx="66">
                <c:v>-29.242189306279169</c:v>
              </c:pt>
              <c:pt idx="67">
                <c:v>-30.716196850279172</c:v>
              </c:pt>
              <c:pt idx="68">
                <c:v>-31.751382541445839</c:v>
              </c:pt>
              <c:pt idx="69">
                <c:v>-32.495290808612502</c:v>
              </c:pt>
              <c:pt idx="70">
                <c:v>-34.007250446945839</c:v>
              </c:pt>
              <c:pt idx="71">
                <c:v>-35.726099208612503</c:v>
              </c:pt>
              <c:pt idx="72">
                <c:v>-37.377916570779171</c:v>
              </c:pt>
              <c:pt idx="73">
                <c:v>-37.725059050779173</c:v>
              </c:pt>
              <c:pt idx="74">
                <c:v>-38.55266152461251</c:v>
              </c:pt>
              <c:pt idx="75">
                <c:v>-39.797739872445838</c:v>
              </c:pt>
              <c:pt idx="76">
                <c:v>-37.834670085769446</c:v>
              </c:pt>
              <c:pt idx="77">
                <c:v>-35.142486570826392</c:v>
              </c:pt>
              <c:pt idx="78">
                <c:v>-33.528171307900003</c:v>
              </c:pt>
              <c:pt idx="79">
                <c:v>-33.382627026466665</c:v>
              </c:pt>
              <c:pt idx="80">
                <c:v>-34.842110627866667</c:v>
              </c:pt>
              <c:pt idx="81">
                <c:v>-34.075719840233333</c:v>
              </c:pt>
              <c:pt idx="82">
                <c:v>-35.281786683</c:v>
              </c:pt>
              <c:pt idx="83">
                <c:v>-35.559050245016671</c:v>
              </c:pt>
              <c:pt idx="84">
                <c:v>-37.624154842300001</c:v>
              </c:pt>
              <c:pt idx="85">
                <c:v>-38.729179139683332</c:v>
              </c:pt>
              <c:pt idx="86">
                <c:v>-40.255157149866669</c:v>
              </c:pt>
              <c:pt idx="87">
                <c:v>-40.890239533350005</c:v>
              </c:pt>
              <c:pt idx="88">
                <c:v>-41.974108102183337</c:v>
              </c:pt>
              <c:pt idx="89">
                <c:v>-41.485588841850003</c:v>
              </c:pt>
              <c:pt idx="90">
                <c:v>-40.845081272816664</c:v>
              </c:pt>
              <c:pt idx="91">
                <c:v>-41.269599415283331</c:v>
              </c:pt>
              <c:pt idx="92">
                <c:v>-41.615608287033332</c:v>
              </c:pt>
              <c:pt idx="93">
                <c:v>-43.424930261716668</c:v>
              </c:pt>
              <c:pt idx="94">
                <c:v>-44.11330941205</c:v>
              </c:pt>
              <c:pt idx="95">
                <c:v>-45.747060916183329</c:v>
              </c:pt>
              <c:pt idx="96">
                <c:v>-46.569674771499997</c:v>
              </c:pt>
              <c:pt idx="97">
                <c:v>-48.19719229855</c:v>
              </c:pt>
              <c:pt idx="98">
                <c:v>-49.767142027000006</c:v>
              </c:pt>
              <c:pt idx="99">
                <c:v>-51.303832434950003</c:v>
              </c:pt>
              <c:pt idx="100">
                <c:v>-52.775583407249997</c:v>
              </c:pt>
              <c:pt idx="101">
                <c:v>-54.47688311633334</c:v>
              </c:pt>
              <c:pt idx="102">
                <c:v>-55.428806074499995</c:v>
              </c:pt>
              <c:pt idx="103">
                <c:v>-57.281933901466665</c:v>
              </c:pt>
              <c:pt idx="104">
                <c:v>-59.347659700316662</c:v>
              </c:pt>
              <c:pt idx="105">
                <c:v>-61.831258768299996</c:v>
              </c:pt>
              <c:pt idx="106">
                <c:v>-64.06351975008333</c:v>
              </c:pt>
              <c:pt idx="107">
                <c:v>-65.292207541633331</c:v>
              </c:pt>
              <c:pt idx="108">
                <c:v>-66.945995382566664</c:v>
              </c:pt>
              <c:pt idx="109">
                <c:v>-67.842288995333334</c:v>
              </c:pt>
              <c:pt idx="110">
                <c:v>-69.037245621183331</c:v>
              </c:pt>
              <c:pt idx="111">
                <c:v>-69.774425441866654</c:v>
              </c:pt>
              <c:pt idx="112">
                <c:v>-70.768437011866666</c:v>
              </c:pt>
              <c:pt idx="113">
                <c:v>-71.219077312599993</c:v>
              </c:pt>
              <c:pt idx="114">
                <c:v>-71.511836330250006</c:v>
              </c:pt>
              <c:pt idx="115">
                <c:v>-70.144671980416661</c:v>
              </c:pt>
              <c:pt idx="116">
                <c:v>-70.38557087240001</c:v>
              </c:pt>
              <c:pt idx="117">
                <c:v>-71.226850345766664</c:v>
              </c:pt>
              <c:pt idx="118">
                <c:v>-72.016647399349992</c:v>
              </c:pt>
              <c:pt idx="119">
                <c:v>-70.786721431033342</c:v>
              </c:pt>
              <c:pt idx="120">
                <c:v>-69.12711758476668</c:v>
              </c:pt>
              <c:pt idx="121">
                <c:v>-67.245774714450008</c:v>
              </c:pt>
              <c:pt idx="122">
                <c:v>-66.118278082916675</c:v>
              </c:pt>
              <c:pt idx="123">
                <c:v>-64.152299746666657</c:v>
              </c:pt>
              <c:pt idx="124">
                <c:v>-63.474516980216663</c:v>
              </c:pt>
              <c:pt idx="125">
                <c:v>-61.90101091333333</c:v>
              </c:pt>
              <c:pt idx="126">
                <c:v>-61.459950102033332</c:v>
              </c:pt>
              <c:pt idx="127">
                <c:v>-58.169870275150004</c:v>
              </c:pt>
              <c:pt idx="128">
                <c:v>-55.496687999533329</c:v>
              </c:pt>
              <c:pt idx="129">
                <c:v>-52.116100242799995</c:v>
              </c:pt>
              <c:pt idx="130">
                <c:v>-50.603774213583335</c:v>
              </c:pt>
              <c:pt idx="131">
                <c:v>-50.077471608883336</c:v>
              </c:pt>
              <c:pt idx="132">
                <c:v>-48.784573134999995</c:v>
              </c:pt>
              <c:pt idx="133">
                <c:v>-48.011630670116666</c:v>
              </c:pt>
              <c:pt idx="134">
                <c:v>-47.461257686366672</c:v>
              </c:pt>
              <c:pt idx="135">
                <c:v>-48.278363821399999</c:v>
              </c:pt>
              <c:pt idx="136">
                <c:v>-48.204104328666666</c:v>
              </c:pt>
              <c:pt idx="137">
                <c:v>-46.326605063916666</c:v>
              </c:pt>
              <c:pt idx="138">
                <c:v>-44.514788302249997</c:v>
              </c:pt>
              <c:pt idx="139">
                <c:v>-44.1723497682</c:v>
              </c:pt>
              <c:pt idx="140">
                <c:v>-44.652690975083338</c:v>
              </c:pt>
              <c:pt idx="141">
                <c:v>-43.325172865066669</c:v>
              </c:pt>
              <c:pt idx="142">
                <c:v>-42.896137439116671</c:v>
              </c:pt>
              <c:pt idx="143">
                <c:v>-42.799203008233327</c:v>
              </c:pt>
              <c:pt idx="144">
                <c:v>-42.186239301833332</c:v>
              </c:pt>
              <c:pt idx="145">
                <c:v>-41.252268317133336</c:v>
              </c:pt>
              <c:pt idx="146">
                <c:v>-39.267401820499998</c:v>
              </c:pt>
              <c:pt idx="147">
                <c:v>-39.617075794849995</c:v>
              </c:pt>
              <c:pt idx="148">
                <c:v>-38.529161469983336</c:v>
              </c:pt>
              <c:pt idx="149">
                <c:v>-38.601523013833337</c:v>
              </c:pt>
              <c:pt idx="150">
                <c:v>-38.36802336793334</c:v>
              </c:pt>
              <c:pt idx="151">
                <c:v>-37.576737578033338</c:v>
              </c:pt>
              <c:pt idx="152">
                <c:v>-37.636965455533336</c:v>
              </c:pt>
              <c:pt idx="153">
                <c:v>-37.450440025983333</c:v>
              </c:pt>
            </c:numLit>
          </c:val>
          <c:smooth val="0"/>
        </c:ser>
        <c:ser>
          <c:idx val="1"/>
          <c:order val="1"/>
          <c:tx>
            <c:v>industria</c:v>
          </c:tx>
          <c:spPr>
            <a:ln w="25400">
              <a:solidFill>
                <a:schemeClr val="tx2"/>
              </a:solidFill>
              <a:prstDash val="solid"/>
            </a:ln>
          </c:spPr>
          <c:marker>
            <c:symbol val="none"/>
          </c:marker>
          <c:dLbls>
            <c:dLbl>
              <c:idx val="3"/>
              <c:layout>
                <c:manualLayout>
                  <c:x val="0.35469025709135765"/>
                  <c:y val="0.24803431829085881"/>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6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strLit>
          </c:cat>
          <c:val>
            <c:numLit>
              <c:formatCode>0.0</c:formatCode>
              <c:ptCount val="160"/>
              <c:pt idx="0">
                <c:v>-12.860433301857475</c:v>
              </c:pt>
              <c:pt idx="1">
                <c:v>-13.779745696096791</c:v>
              </c:pt>
              <c:pt idx="2">
                <c:v>-15.752407988224997</c:v>
              </c:pt>
              <c:pt idx="3">
                <c:v>-17.51567061644722</c:v>
              </c:pt>
              <c:pt idx="4">
                <c:v>-17.782776451113882</c:v>
              </c:pt>
              <c:pt idx="5">
                <c:v>-15.878614670447218</c:v>
              </c:pt>
              <c:pt idx="6">
                <c:v>-13.191417603447219</c:v>
              </c:pt>
              <c:pt idx="7">
                <c:v>-11.488396797113884</c:v>
              </c:pt>
              <c:pt idx="8">
                <c:v>-10.703077322891664</c:v>
              </c:pt>
              <c:pt idx="9">
                <c:v>-11.031057124002773</c:v>
              </c:pt>
              <c:pt idx="10">
                <c:v>-12.116916087336108</c:v>
              </c:pt>
              <c:pt idx="11">
                <c:v>-11.886218144336107</c:v>
              </c:pt>
              <c:pt idx="12">
                <c:v>-10.461337756336109</c:v>
              </c:pt>
              <c:pt idx="13">
                <c:v>-9.2264556530027733</c:v>
              </c:pt>
              <c:pt idx="14">
                <c:v>-9.2456046316694387</c:v>
              </c:pt>
              <c:pt idx="15">
                <c:v>-9.7682512718916623</c:v>
              </c:pt>
              <c:pt idx="16">
                <c:v>-8.9486875580027725</c:v>
              </c:pt>
              <c:pt idx="17">
                <c:v>-7.3762130764472174</c:v>
              </c:pt>
              <c:pt idx="18">
                <c:v>-5.8005462253361069</c:v>
              </c:pt>
              <c:pt idx="19">
                <c:v>-4.0686593482249966</c:v>
              </c:pt>
              <c:pt idx="20">
                <c:v>-4.6537177751138854</c:v>
              </c:pt>
              <c:pt idx="21">
                <c:v>-5.5855087030027732</c:v>
              </c:pt>
              <c:pt idx="22">
                <c:v>-6.7971621773361059</c:v>
              </c:pt>
              <c:pt idx="23">
                <c:v>-7.8761097920027723</c:v>
              </c:pt>
              <c:pt idx="24">
                <c:v>-7.7129960246694393</c:v>
              </c:pt>
              <c:pt idx="25">
                <c:v>-9.0360965393361052</c:v>
              </c:pt>
              <c:pt idx="26">
                <c:v>-9.1382232443361051</c:v>
              </c:pt>
              <c:pt idx="27">
                <c:v>-8.4591942325583283</c:v>
              </c:pt>
              <c:pt idx="28">
                <c:v>-8.2051047772249941</c:v>
              </c:pt>
              <c:pt idx="29">
                <c:v>-8.6722423817805492</c:v>
              </c:pt>
              <c:pt idx="30">
                <c:v>-11.09783011566944</c:v>
              </c:pt>
              <c:pt idx="31">
                <c:v>-10.583423627447218</c:v>
              </c:pt>
              <c:pt idx="32">
                <c:v>-9.2023408126694388</c:v>
              </c:pt>
              <c:pt idx="33">
                <c:v>-6.4744037373361047</c:v>
              </c:pt>
              <c:pt idx="34">
                <c:v>-5.5565144171138821</c:v>
              </c:pt>
              <c:pt idx="35">
                <c:v>-5.6416014658916609</c:v>
              </c:pt>
              <c:pt idx="36">
                <c:v>-6.4785900241138838</c:v>
              </c:pt>
              <c:pt idx="37">
                <c:v>-6.9116730441138836</c:v>
              </c:pt>
              <c:pt idx="38">
                <c:v>-7.6208991525583274</c:v>
              </c:pt>
              <c:pt idx="39">
                <c:v>-8.4059445077805517</c:v>
              </c:pt>
              <c:pt idx="40">
                <c:v>-8.8316109745583287</c:v>
              </c:pt>
              <c:pt idx="41">
                <c:v>-7.7494711061138846</c:v>
              </c:pt>
              <c:pt idx="42">
                <c:v>-5.8295159483361063</c:v>
              </c:pt>
              <c:pt idx="43">
                <c:v>-4.6793668864472187</c:v>
              </c:pt>
              <c:pt idx="44">
                <c:v>-3.8038797767805517</c:v>
              </c:pt>
              <c:pt idx="45">
                <c:v>-4.3846658793361071</c:v>
              </c:pt>
              <c:pt idx="46">
                <c:v>-3.197130336891663</c:v>
              </c:pt>
              <c:pt idx="47">
                <c:v>-3.3461151205583288</c:v>
              </c:pt>
              <c:pt idx="48">
                <c:v>-2.1141280638916631</c:v>
              </c:pt>
              <c:pt idx="49">
                <c:v>-1.4149420887805519</c:v>
              </c:pt>
              <c:pt idx="50">
                <c:v>2.1534811083362415E-3</c:v>
              </c:pt>
              <c:pt idx="51">
                <c:v>0.33068236088611408</c:v>
              </c:pt>
              <c:pt idx="52">
                <c:v>0.134047178775003</c:v>
              </c:pt>
              <c:pt idx="53">
                <c:v>0.24860850421944747</c:v>
              </c:pt>
              <c:pt idx="54">
                <c:v>-0.48279827922499696</c:v>
              </c:pt>
              <c:pt idx="55">
                <c:v>-0.5179763010027747</c:v>
              </c:pt>
              <c:pt idx="56">
                <c:v>-0.22218483333610806</c:v>
              </c:pt>
              <c:pt idx="57">
                <c:v>0.3606688691083364</c:v>
              </c:pt>
              <c:pt idx="58">
                <c:v>1.1010234047750032</c:v>
              </c:pt>
              <c:pt idx="59">
                <c:v>1.1469049066638919</c:v>
              </c:pt>
              <c:pt idx="60">
                <c:v>1.500068446219448</c:v>
              </c:pt>
              <c:pt idx="61">
                <c:v>0.94316560355278145</c:v>
              </c:pt>
              <c:pt idx="62">
                <c:v>2.939750088611463E-2</c:v>
              </c:pt>
              <c:pt idx="63">
                <c:v>-1.3963777846694414</c:v>
              </c:pt>
              <c:pt idx="64">
                <c:v>-4.3544138503361074</c:v>
              </c:pt>
              <c:pt idx="65">
                <c:v>-6.6274990250027725</c:v>
              </c:pt>
              <c:pt idx="66">
                <c:v>-7.4399370984472171</c:v>
              </c:pt>
              <c:pt idx="67">
                <c:v>-5.8195302288916615</c:v>
              </c:pt>
              <c:pt idx="68">
                <c:v>-6.8404658846694391</c:v>
              </c:pt>
              <c:pt idx="69">
                <c:v>-11.869966063669439</c:v>
              </c:pt>
              <c:pt idx="70">
                <c:v>-18.774030910113883</c:v>
              </c:pt>
              <c:pt idx="71">
                <c:v>-25.377561381558326</c:v>
              </c:pt>
              <c:pt idx="72">
                <c:v>-29.246188984113889</c:v>
              </c:pt>
              <c:pt idx="73">
                <c:v>-32.619750405113884</c:v>
              </c:pt>
              <c:pt idx="74">
                <c:v>-31.630528683447221</c:v>
              </c:pt>
              <c:pt idx="75">
                <c:v>-32.383807182558321</c:v>
              </c:pt>
              <c:pt idx="76">
                <c:v>-30.466972190812957</c:v>
              </c:pt>
              <c:pt idx="77">
                <c:v>-30.196985852189812</c:v>
              </c:pt>
              <c:pt idx="78">
                <c:v>-26.906390087800002</c:v>
              </c:pt>
              <c:pt idx="79">
                <c:v>-23.933423151277779</c:v>
              </c:pt>
              <c:pt idx="80">
                <c:v>-19.697411540111112</c:v>
              </c:pt>
              <c:pt idx="81">
                <c:v>-16.875636097511109</c:v>
              </c:pt>
              <c:pt idx="82">
                <c:v>-15.254576060511111</c:v>
              </c:pt>
              <c:pt idx="83">
                <c:v>-15.840801002888888</c:v>
              </c:pt>
              <c:pt idx="84">
                <c:v>-15.573913382888888</c:v>
              </c:pt>
              <c:pt idx="85">
                <c:v>-15.396643266177776</c:v>
              </c:pt>
              <c:pt idx="86">
                <c:v>-14.432144136388887</c:v>
              </c:pt>
              <c:pt idx="87">
                <c:v>-13.571805985477775</c:v>
              </c:pt>
              <c:pt idx="88">
                <c:v>-13.566192763366665</c:v>
              </c:pt>
              <c:pt idx="89">
                <c:v>-13.926481734088888</c:v>
              </c:pt>
              <c:pt idx="90">
                <c:v>-13.384364537477778</c:v>
              </c:pt>
              <c:pt idx="91">
                <c:v>-11.800070204733332</c:v>
              </c:pt>
              <c:pt idx="92">
                <c:v>-9.2762202766222224</c:v>
              </c:pt>
              <c:pt idx="93">
                <c:v>-9.1711912349444447</c:v>
              </c:pt>
              <c:pt idx="94">
                <c:v>-9.0504250722333328</c:v>
              </c:pt>
              <c:pt idx="95">
                <c:v>-10.596133211888889</c:v>
              </c:pt>
              <c:pt idx="96">
                <c:v>-10.175166251377776</c:v>
              </c:pt>
              <c:pt idx="97">
                <c:v>-10.061004120666666</c:v>
              </c:pt>
              <c:pt idx="98">
                <c:v>-10.765206097888891</c:v>
              </c:pt>
              <c:pt idx="99">
                <c:v>-11.598905417933333</c:v>
              </c:pt>
              <c:pt idx="100">
                <c:v>-13.9592345512</c:v>
              </c:pt>
              <c:pt idx="101">
                <c:v>-15.280677611466666</c:v>
              </c:pt>
              <c:pt idx="102">
                <c:v>-14.537585515300002</c:v>
              </c:pt>
              <c:pt idx="103">
                <c:v>-14.981548573299998</c:v>
              </c:pt>
              <c:pt idx="104">
                <c:v>-16.257284971866667</c:v>
              </c:pt>
              <c:pt idx="105">
                <c:v>-18.601857422788886</c:v>
              </c:pt>
              <c:pt idx="106">
                <c:v>-19.561875937811109</c:v>
              </c:pt>
              <c:pt idx="107">
                <c:v>-20.274234064344444</c:v>
              </c:pt>
              <c:pt idx="108">
                <c:v>-21.838708009333335</c:v>
              </c:pt>
              <c:pt idx="109">
                <c:v>-22.486850604866671</c:v>
              </c:pt>
              <c:pt idx="110">
                <c:v>-21.528962660455559</c:v>
              </c:pt>
              <c:pt idx="111">
                <c:v>-20.7316342628</c:v>
              </c:pt>
              <c:pt idx="112">
                <c:v>-21.001516773411112</c:v>
              </c:pt>
              <c:pt idx="113">
                <c:v>-20.728286512066667</c:v>
              </c:pt>
              <c:pt idx="114">
                <c:v>-20.851507190166668</c:v>
              </c:pt>
              <c:pt idx="115">
                <c:v>-18.637929400133334</c:v>
              </c:pt>
              <c:pt idx="116">
                <c:v>-18.483517478500001</c:v>
              </c:pt>
              <c:pt idx="117">
                <c:v>-18.795297634833336</c:v>
              </c:pt>
              <c:pt idx="118">
                <c:v>-20.511251051333332</c:v>
              </c:pt>
              <c:pt idx="119">
                <c:v>-20.167953149277775</c:v>
              </c:pt>
              <c:pt idx="120">
                <c:v>-19.897406259133334</c:v>
              </c:pt>
              <c:pt idx="121">
                <c:v>-19.133061108522224</c:v>
              </c:pt>
              <c:pt idx="122">
                <c:v>-18.905194371222223</c:v>
              </c:pt>
              <c:pt idx="123">
                <c:v>-18.422478309244443</c:v>
              </c:pt>
              <c:pt idx="124">
                <c:v>-17.532672158766669</c:v>
              </c:pt>
              <c:pt idx="125">
                <c:v>-17.197476517844446</c:v>
              </c:pt>
              <c:pt idx="126">
                <c:v>-15.972323986911112</c:v>
              </c:pt>
              <c:pt idx="127">
                <c:v>-14.278563534255555</c:v>
              </c:pt>
              <c:pt idx="128">
                <c:v>-12.345262813822222</c:v>
              </c:pt>
              <c:pt idx="129">
                <c:v>-11.384236065044446</c:v>
              </c:pt>
              <c:pt idx="130">
                <c:v>-10.982991919522222</c:v>
              </c:pt>
              <c:pt idx="131">
                <c:v>-10.139477563011111</c:v>
              </c:pt>
              <c:pt idx="132">
                <c:v>-8.7402204300777768</c:v>
              </c:pt>
              <c:pt idx="133">
                <c:v>-8.5748585583555563</c:v>
              </c:pt>
              <c:pt idx="134">
                <c:v>-8.344582714244444</c:v>
              </c:pt>
              <c:pt idx="135">
                <c:v>-8.2254259660000013</c:v>
              </c:pt>
              <c:pt idx="136">
                <c:v>-7.9057847101000007</c:v>
              </c:pt>
              <c:pt idx="137">
                <c:v>-8.5940916678777786</c:v>
              </c:pt>
              <c:pt idx="138">
                <c:v>-8.3653943739666676</c:v>
              </c:pt>
              <c:pt idx="139">
                <c:v>-7.5309479000555557</c:v>
              </c:pt>
              <c:pt idx="140">
                <c:v>-6.3552881088333342</c:v>
              </c:pt>
              <c:pt idx="141">
                <c:v>-6.2169375598777776</c:v>
              </c:pt>
              <c:pt idx="142">
                <c:v>-6.1884713488444438</c:v>
              </c:pt>
              <c:pt idx="143">
                <c:v>-6.0886443688777767</c:v>
              </c:pt>
              <c:pt idx="144">
                <c:v>-6.0658780627222226</c:v>
              </c:pt>
              <c:pt idx="145">
                <c:v>-5.9766725690666673</c:v>
              </c:pt>
              <c:pt idx="146">
                <c:v>-5.4184596407444445</c:v>
              </c:pt>
              <c:pt idx="147">
                <c:v>-4.1140344493444445</c:v>
              </c:pt>
              <c:pt idx="148">
                <c:v>-3.5636337994111114</c:v>
              </c:pt>
              <c:pt idx="149">
                <c:v>-2.9370112307888885</c:v>
              </c:pt>
              <c:pt idx="150">
                <c:v>-3.002326103622222</c:v>
              </c:pt>
              <c:pt idx="151">
                <c:v>-2.4743624424444444</c:v>
              </c:pt>
              <c:pt idx="152">
                <c:v>-3.0829374997000003</c:v>
              </c:pt>
              <c:pt idx="153">
                <c:v>-3.4362863175444445</c:v>
              </c:pt>
            </c:numLit>
          </c:val>
          <c:smooth val="0"/>
        </c:ser>
        <c:ser>
          <c:idx val="2"/>
          <c:order val="2"/>
          <c:tx>
            <c:v>comercio</c:v>
          </c:tx>
          <c:spPr>
            <a:ln w="38100">
              <a:solidFill>
                <a:schemeClr val="accent2"/>
              </a:solidFill>
              <a:prstDash val="solid"/>
            </a:ln>
          </c:spPr>
          <c:marker>
            <c:symbol val="none"/>
          </c:marker>
          <c:dLbls>
            <c:dLbl>
              <c:idx val="21"/>
              <c:layout>
                <c:manualLayout>
                  <c:x val="0.44966069000411091"/>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6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strLit>
          </c:cat>
          <c:val>
            <c:numLit>
              <c:formatCode>0.0</c:formatCode>
              <c:ptCount val="160"/>
              <c:pt idx="0">
                <c:v>-12.709710909576925</c:v>
              </c:pt>
              <c:pt idx="1">
                <c:v>-11.392829835551282</c:v>
              </c:pt>
              <c:pt idx="2">
                <c:v>-11.88549988041453</c:v>
              </c:pt>
              <c:pt idx="3">
                <c:v>-11.888373233722222</c:v>
              </c:pt>
              <c:pt idx="4">
                <c:v>-12.849020150500001</c:v>
              </c:pt>
              <c:pt idx="5">
                <c:v>-12.7641032365</c:v>
              </c:pt>
              <c:pt idx="6">
                <c:v>-12.291338007833334</c:v>
              </c:pt>
              <c:pt idx="7">
                <c:v>-9.9773457744999998</c:v>
              </c:pt>
              <c:pt idx="8">
                <c:v>-7.6018049077222223</c:v>
              </c:pt>
              <c:pt idx="9">
                <c:v>-5.7325443296111116</c:v>
              </c:pt>
              <c:pt idx="10">
                <c:v>-4.9272084150555555</c:v>
              </c:pt>
              <c:pt idx="11">
                <c:v>-4.3963947035000004</c:v>
              </c:pt>
              <c:pt idx="12">
                <c:v>-4.0817053818333333</c:v>
              </c:pt>
              <c:pt idx="13">
                <c:v>-5.4640986172777772</c:v>
              </c:pt>
              <c:pt idx="14">
                <c:v>-7.3538291929444446</c:v>
              </c:pt>
              <c:pt idx="15">
                <c:v>-8.0576334754999994</c:v>
              </c:pt>
              <c:pt idx="16">
                <c:v>-4.6799886484999993</c:v>
              </c:pt>
              <c:pt idx="17">
                <c:v>-2.4038333928333326</c:v>
              </c:pt>
              <c:pt idx="18">
                <c:v>-0.18811358594444416</c:v>
              </c:pt>
              <c:pt idx="19">
                <c:v>-1.6492854917222222</c:v>
              </c:pt>
              <c:pt idx="20">
                <c:v>-1.4493857512777779</c:v>
              </c:pt>
              <c:pt idx="21">
                <c:v>-2.9627853300555551</c:v>
              </c:pt>
              <c:pt idx="22">
                <c:v>-3.7320978769444437</c:v>
              </c:pt>
              <c:pt idx="23">
                <c:v>-4.2007626744999991</c:v>
              </c:pt>
              <c:pt idx="24">
                <c:v>-4.5076729127222217</c:v>
              </c:pt>
              <c:pt idx="25">
                <c:v>-4.9592063772777779</c:v>
              </c:pt>
              <c:pt idx="26">
                <c:v>-4.889678402166667</c:v>
              </c:pt>
              <c:pt idx="27">
                <c:v>-5.3763578331666659</c:v>
              </c:pt>
              <c:pt idx="28">
                <c:v>-4.8511470814999997</c:v>
              </c:pt>
              <c:pt idx="29">
                <c:v>-6.3273381623888882</c:v>
              </c:pt>
              <c:pt idx="30">
                <c:v>-7.6613013141666668</c:v>
              </c:pt>
              <c:pt idx="31">
                <c:v>-10.0684649755</c:v>
              </c:pt>
              <c:pt idx="32">
                <c:v>-10.738300280166667</c:v>
              </c:pt>
              <c:pt idx="33">
                <c:v>-11.441600472944444</c:v>
              </c:pt>
              <c:pt idx="34">
                <c:v>-11.184418408166666</c:v>
              </c:pt>
              <c:pt idx="35">
                <c:v>-8.7054747561666659</c:v>
              </c:pt>
              <c:pt idx="36">
                <c:v>-6.5281936591666669</c:v>
              </c:pt>
              <c:pt idx="37">
                <c:v>-4.9917634981666668</c:v>
              </c:pt>
              <c:pt idx="38">
                <c:v>-7.5472186063888884</c:v>
              </c:pt>
              <c:pt idx="39">
                <c:v>-7.4532610505000001</c:v>
              </c:pt>
              <c:pt idx="40">
                <c:v>-9.0491822686111103</c:v>
              </c:pt>
              <c:pt idx="41">
                <c:v>-7.2849084142777771</c:v>
              </c:pt>
              <c:pt idx="42">
                <c:v>-7.3827398018333339</c:v>
              </c:pt>
              <c:pt idx="43">
                <c:v>-6.8089967871666675</c:v>
              </c:pt>
              <c:pt idx="44">
                <c:v>-6.3053593008333335</c:v>
              </c:pt>
              <c:pt idx="45">
                <c:v>-4.3595429709444451</c:v>
              </c:pt>
              <c:pt idx="46">
                <c:v>-2.8518408017222221</c:v>
              </c:pt>
              <c:pt idx="47">
                <c:v>-2.916086643166667</c:v>
              </c:pt>
              <c:pt idx="48">
                <c:v>-4.1764523536111104</c:v>
              </c:pt>
              <c:pt idx="49">
                <c:v>-3.540697690833333</c:v>
              </c:pt>
              <c:pt idx="50">
                <c:v>-3.6136641079444445</c:v>
              </c:pt>
              <c:pt idx="51">
                <c:v>-3.4452608173888883</c:v>
              </c:pt>
              <c:pt idx="52">
                <c:v>-3.3407137820555555</c:v>
              </c:pt>
              <c:pt idx="53">
                <c:v>-2.607876495722222</c:v>
              </c:pt>
              <c:pt idx="54">
                <c:v>-2.9001589617222225</c:v>
              </c:pt>
              <c:pt idx="55">
                <c:v>-3.5234686550555558</c:v>
              </c:pt>
              <c:pt idx="56">
                <c:v>-4.2034729739444447</c:v>
              </c:pt>
              <c:pt idx="57">
                <c:v>-3.9526522965000002</c:v>
              </c:pt>
              <c:pt idx="58">
                <c:v>-3.4026349712777773</c:v>
              </c:pt>
              <c:pt idx="59">
                <c:v>-2.4376397900555555</c:v>
              </c:pt>
              <c:pt idx="60">
                <c:v>-1.9730087958333329</c:v>
              </c:pt>
              <c:pt idx="61">
                <c:v>-1.955659596833333</c:v>
              </c:pt>
              <c:pt idx="62">
                <c:v>-1.8838806411666666</c:v>
              </c:pt>
              <c:pt idx="63">
                <c:v>-2.832798529722222</c:v>
              </c:pt>
              <c:pt idx="64">
                <c:v>-4.1437410706111111</c:v>
              </c:pt>
              <c:pt idx="65">
                <c:v>-7.3993433980555556</c:v>
              </c:pt>
              <c:pt idx="66">
                <c:v>-9.8055331279444431</c:v>
              </c:pt>
              <c:pt idx="67">
                <c:v>-11.244443506611113</c:v>
              </c:pt>
              <c:pt idx="68">
                <c:v>-11.507061285500001</c:v>
              </c:pt>
              <c:pt idx="69">
                <c:v>-12.580439341722224</c:v>
              </c:pt>
              <c:pt idx="70">
                <c:v>-14.7078105365</c:v>
              </c:pt>
              <c:pt idx="71">
                <c:v>-17.294472525277779</c:v>
              </c:pt>
              <c:pt idx="72">
                <c:v>-17.935551128277776</c:v>
              </c:pt>
              <c:pt idx="73">
                <c:v>-19.804984789166667</c:v>
              </c:pt>
              <c:pt idx="74">
                <c:v>-20.288872620833331</c:v>
              </c:pt>
              <c:pt idx="75">
                <c:v>-21.38386413238889</c:v>
              </c:pt>
              <c:pt idx="76">
                <c:v>-19.957602655418516</c:v>
              </c:pt>
              <c:pt idx="77">
                <c:v>-17.753774715592595</c:v>
              </c:pt>
              <c:pt idx="78">
                <c:v>-14.869584275966666</c:v>
              </c:pt>
              <c:pt idx="79">
                <c:v>-12.45763275547778</c:v>
              </c:pt>
              <c:pt idx="80">
                <c:v>-9.8871804102555565</c:v>
              </c:pt>
              <c:pt idx="81">
                <c:v>-7.6324806140111114</c:v>
              </c:pt>
              <c:pt idx="82">
                <c:v>-6.355305912244444</c:v>
              </c:pt>
              <c:pt idx="83">
                <c:v>-5.7870527376111101</c:v>
              </c:pt>
              <c:pt idx="84">
                <c:v>-5.8017619955888877</c:v>
              </c:pt>
              <c:pt idx="85">
                <c:v>-4.453361293144444</c:v>
              </c:pt>
              <c:pt idx="86">
                <c:v>-4.0111711490888888</c:v>
              </c:pt>
              <c:pt idx="87">
                <c:v>-2.611784612877778</c:v>
              </c:pt>
              <c:pt idx="88">
                <c:v>-2.5404769423333335</c:v>
              </c:pt>
              <c:pt idx="89">
                <c:v>-2.4402397240222222</c:v>
              </c:pt>
              <c:pt idx="90">
                <c:v>-3.5354066058</c:v>
              </c:pt>
              <c:pt idx="91">
                <c:v>-4.2224477889000003</c:v>
              </c:pt>
              <c:pt idx="92">
                <c:v>-5.5831178777888892</c:v>
              </c:pt>
              <c:pt idx="93">
                <c:v>-6.7004089812999998</c:v>
              </c:pt>
              <c:pt idx="94">
                <c:v>-7.4057480951777768</c:v>
              </c:pt>
              <c:pt idx="95">
                <c:v>-7.7851454847777761</c:v>
              </c:pt>
              <c:pt idx="96">
                <c:v>-7.1086405186222228</c:v>
              </c:pt>
              <c:pt idx="97">
                <c:v>-7.4072242892888882</c:v>
              </c:pt>
              <c:pt idx="98">
                <c:v>-8.5826553531666665</c:v>
              </c:pt>
              <c:pt idx="99">
                <c:v>-12.004176418488889</c:v>
              </c:pt>
              <c:pt idx="100">
                <c:v>-14.962213043488887</c:v>
              </c:pt>
              <c:pt idx="101">
                <c:v>-16.626870398733335</c:v>
              </c:pt>
              <c:pt idx="102">
                <c:v>-18.133628263255556</c:v>
              </c:pt>
              <c:pt idx="103">
                <c:v>-18.552610551033336</c:v>
              </c:pt>
              <c:pt idx="104">
                <c:v>-19.295220582377777</c:v>
              </c:pt>
              <c:pt idx="105">
                <c:v>-19.036246772911113</c:v>
              </c:pt>
              <c:pt idx="106">
                <c:v>-20.775333582655559</c:v>
              </c:pt>
              <c:pt idx="107">
                <c:v>-21.944108096766669</c:v>
              </c:pt>
              <c:pt idx="108">
                <c:v>-22.280982959922223</c:v>
              </c:pt>
              <c:pt idx="109">
                <c:v>-21.222268281677774</c:v>
              </c:pt>
              <c:pt idx="110">
                <c:v>-20.401827269177776</c:v>
              </c:pt>
              <c:pt idx="111">
                <c:v>-19.64246466056667</c:v>
              </c:pt>
              <c:pt idx="112">
                <c:v>-20.289929520133331</c:v>
              </c:pt>
              <c:pt idx="113">
                <c:v>-20.0272202331</c:v>
              </c:pt>
              <c:pt idx="114">
                <c:v>-20.25768957621111</c:v>
              </c:pt>
              <c:pt idx="115">
                <c:v>-19.644478998166665</c:v>
              </c:pt>
              <c:pt idx="116">
                <c:v>-20.384487502155554</c:v>
              </c:pt>
              <c:pt idx="117">
                <c:v>-20.863814220999998</c:v>
              </c:pt>
              <c:pt idx="118">
                <c:v>-20.064028013977776</c:v>
              </c:pt>
              <c:pt idx="119">
                <c:v>-19.303635755488887</c:v>
              </c:pt>
              <c:pt idx="120">
                <c:v>-19.04884132016667</c:v>
              </c:pt>
              <c:pt idx="121">
                <c:v>-18.562015647222225</c:v>
              </c:pt>
              <c:pt idx="122">
                <c:v>-17.411020412688888</c:v>
              </c:pt>
              <c:pt idx="123">
                <c:v>-15.781748668422223</c:v>
              </c:pt>
              <c:pt idx="124">
                <c:v>-14.841139943377778</c:v>
              </c:pt>
              <c:pt idx="125">
                <c:v>-13.965408776355554</c:v>
              </c:pt>
              <c:pt idx="126">
                <c:v>-12.683701053822221</c:v>
              </c:pt>
              <c:pt idx="127">
                <c:v>-11.388839725511112</c:v>
              </c:pt>
              <c:pt idx="128">
                <c:v>-9.3753382070555542</c:v>
              </c:pt>
              <c:pt idx="129">
                <c:v>-7.5577590944555562</c:v>
              </c:pt>
              <c:pt idx="130">
                <c:v>-5.4417231176444441</c:v>
              </c:pt>
              <c:pt idx="131">
                <c:v>-3.5472701713000006</c:v>
              </c:pt>
              <c:pt idx="132">
                <c:v>-2.9898373206444444</c:v>
              </c:pt>
              <c:pt idx="133">
                <c:v>-1.9467196780222222</c:v>
              </c:pt>
              <c:pt idx="134">
                <c:v>-1.5743506211444442</c:v>
              </c:pt>
              <c:pt idx="135">
                <c:v>-0.65577993598888906</c:v>
              </c:pt>
              <c:pt idx="136">
                <c:v>-0.58238555551111115</c:v>
              </c:pt>
              <c:pt idx="137">
                <c:v>-0.74564610361111117</c:v>
              </c:pt>
              <c:pt idx="138">
                <c:v>-1.0275923654333334</c:v>
              </c:pt>
              <c:pt idx="139">
                <c:v>-1.4707215852222222</c:v>
              </c:pt>
              <c:pt idx="140">
                <c:v>-1.6241899990555557</c:v>
              </c:pt>
              <c:pt idx="141">
                <c:v>-1.0912729544333333</c:v>
              </c:pt>
              <c:pt idx="142">
                <c:v>-1.0186040040777777</c:v>
              </c:pt>
              <c:pt idx="143">
                <c:v>-1.2631682966777777</c:v>
              </c:pt>
              <c:pt idx="144">
                <c:v>-1.0563538540777777</c:v>
              </c:pt>
              <c:pt idx="145">
                <c:v>-0.9838155940222223</c:v>
              </c:pt>
              <c:pt idx="146">
                <c:v>-7.291415277777781E-2</c:v>
              </c:pt>
              <c:pt idx="147">
                <c:v>8.9551299655555527E-2</c:v>
              </c:pt>
              <c:pt idx="148">
                <c:v>1.0656592157444444</c:v>
              </c:pt>
              <c:pt idx="149">
                <c:v>1.3470275064222221</c:v>
              </c:pt>
              <c:pt idx="150">
                <c:v>1.8587301121888888</c:v>
              </c:pt>
              <c:pt idx="151">
                <c:v>1.1937303780777777</c:v>
              </c:pt>
              <c:pt idx="152">
                <c:v>0.56510138543333321</c:v>
              </c:pt>
              <c:pt idx="153">
                <c:v>0.20573672046666666</c:v>
              </c:pt>
            </c:numLit>
          </c:val>
          <c:smooth val="0"/>
        </c:ser>
        <c:ser>
          <c:idx val="3"/>
          <c:order val="3"/>
          <c:tx>
            <c:v>servicos</c:v>
          </c:tx>
          <c:spPr>
            <a:ln w="25400">
              <a:solidFill>
                <a:srgbClr val="333333"/>
              </a:solidFill>
              <a:prstDash val="solid"/>
            </a:ln>
          </c:spPr>
          <c:marker>
            <c:symbol val="none"/>
          </c:marker>
          <c:dLbls>
            <c:dLbl>
              <c:idx val="20"/>
              <c:layout>
                <c:manualLayout>
                  <c:x val="0.45347626727381968"/>
                  <c:y val="0.24599046086981063"/>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6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strLit>
          </c:cat>
          <c:val>
            <c:numLit>
              <c:formatCode>0.0</c:formatCode>
              <c:ptCount val="160"/>
              <c:pt idx="0">
                <c:v>-6.765327499444445</c:v>
              </c:pt>
              <c:pt idx="1">
                <c:v>-5.5694482526666667</c:v>
              </c:pt>
              <c:pt idx="2">
                <c:v>-9.746427869333333</c:v>
              </c:pt>
              <c:pt idx="3">
                <c:v>-13.140159291555555</c:v>
              </c:pt>
              <c:pt idx="4">
                <c:v>-17.018131421</c:v>
              </c:pt>
              <c:pt idx="5">
                <c:v>-15.867348203111112</c:v>
              </c:pt>
              <c:pt idx="6">
                <c:v>-15.018863139333334</c:v>
              </c:pt>
              <c:pt idx="7">
                <c:v>-11.333419457666666</c:v>
              </c:pt>
              <c:pt idx="8">
                <c:v>-13.376183631666668</c:v>
              </c:pt>
              <c:pt idx="9">
                <c:v>-10.905320106222222</c:v>
              </c:pt>
              <c:pt idx="10">
                <c:v>-10.252901704888888</c:v>
              </c:pt>
              <c:pt idx="11">
                <c:v>-6.1474395857777777</c:v>
              </c:pt>
              <c:pt idx="12">
                <c:v>-6.8452197144444442</c:v>
              </c:pt>
              <c:pt idx="13">
                <c:v>-6.4764836617777783</c:v>
              </c:pt>
              <c:pt idx="14">
                <c:v>-3.2783819272222225</c:v>
              </c:pt>
              <c:pt idx="15">
                <c:v>2.3869590188888892</c:v>
              </c:pt>
              <c:pt idx="16">
                <c:v>5.7958470448888884</c:v>
              </c:pt>
              <c:pt idx="17">
                <c:v>5.1443712838888898</c:v>
              </c:pt>
              <c:pt idx="18">
                <c:v>1.9422856506666666</c:v>
              </c:pt>
              <c:pt idx="19">
                <c:v>1.6447769104444445</c:v>
              </c:pt>
              <c:pt idx="20">
                <c:v>0.2061823294444447</c:v>
              </c:pt>
              <c:pt idx="21">
                <c:v>-1.233709583</c:v>
              </c:pt>
              <c:pt idx="22">
                <c:v>-2.3067284522222224</c:v>
              </c:pt>
              <c:pt idx="23">
                <c:v>-2.9863687005555555</c:v>
              </c:pt>
              <c:pt idx="24">
                <c:v>-3.6362603687777777</c:v>
              </c:pt>
              <c:pt idx="25">
                <c:v>-4.0809167992222219</c:v>
              </c:pt>
              <c:pt idx="26">
                <c:v>-4.6855927091111109</c:v>
              </c:pt>
              <c:pt idx="27">
                <c:v>-5.4036219922222228</c:v>
              </c:pt>
              <c:pt idx="28">
                <c:v>-6.6766875217777768</c:v>
              </c:pt>
              <c:pt idx="29">
                <c:v>-6.7239937405555557</c:v>
              </c:pt>
              <c:pt idx="30">
                <c:v>-7.3186523316666667</c:v>
              </c:pt>
              <c:pt idx="31">
                <c:v>-6.9616566827777779</c:v>
              </c:pt>
              <c:pt idx="32">
                <c:v>-6.7446984088888895</c:v>
              </c:pt>
              <c:pt idx="33">
                <c:v>-6.2105311887777788</c:v>
              </c:pt>
              <c:pt idx="34">
                <c:v>-8.2182475631111114</c:v>
              </c:pt>
              <c:pt idx="35">
                <c:v>-6.0421968667777781</c:v>
              </c:pt>
              <c:pt idx="36">
                <c:v>-5.8089796296666663</c:v>
              </c:pt>
              <c:pt idx="37">
                <c:v>-4.1784421097777775</c:v>
              </c:pt>
              <c:pt idx="38">
                <c:v>-6.1491488697777781</c:v>
              </c:pt>
              <c:pt idx="39">
                <c:v>-5.1158108262222219</c:v>
              </c:pt>
              <c:pt idx="40">
                <c:v>-4.7296665377777778</c:v>
              </c:pt>
              <c:pt idx="41">
                <c:v>2.1816636942222227</c:v>
              </c:pt>
              <c:pt idx="42">
                <c:v>3.5629751190000003</c:v>
              </c:pt>
              <c:pt idx="43">
                <c:v>1.9702537810000003</c:v>
              </c:pt>
              <c:pt idx="44">
                <c:v>-2.7963183978888888</c:v>
              </c:pt>
              <c:pt idx="45">
                <c:v>-1.4098320051111113</c:v>
              </c:pt>
              <c:pt idx="46">
                <c:v>0.95449848311111074</c:v>
              </c:pt>
              <c:pt idx="47">
                <c:v>1.2998219414444441</c:v>
              </c:pt>
              <c:pt idx="48">
                <c:v>-0.23834427499999997</c:v>
              </c:pt>
              <c:pt idx="49">
                <c:v>0.63772388488888876</c:v>
              </c:pt>
              <c:pt idx="50">
                <c:v>1.111577163222222</c:v>
              </c:pt>
              <c:pt idx="51">
                <c:v>3.4847993268888886</c:v>
              </c:pt>
              <c:pt idx="52">
                <c:v>3.9621877763333333</c:v>
              </c:pt>
              <c:pt idx="53">
                <c:v>4.0521365170000001</c:v>
              </c:pt>
              <c:pt idx="54">
                <c:v>2.6581137255555558</c:v>
              </c:pt>
              <c:pt idx="55">
                <c:v>2.8796678198888888</c:v>
              </c:pt>
              <c:pt idx="56">
                <c:v>3.6537661022222223</c:v>
              </c:pt>
              <c:pt idx="57">
                <c:v>3.8788081582222222</c:v>
              </c:pt>
              <c:pt idx="58">
                <c:v>5.2849660977777786</c:v>
              </c:pt>
              <c:pt idx="59">
                <c:v>5.1306251497777779</c:v>
              </c:pt>
              <c:pt idx="60">
                <c:v>6.2082744301111106</c:v>
              </c:pt>
              <c:pt idx="61">
                <c:v>4.9624618861111109</c:v>
              </c:pt>
              <c:pt idx="62">
                <c:v>5.1563068799999998</c:v>
              </c:pt>
              <c:pt idx="63">
                <c:v>6.1197717168888888</c:v>
              </c:pt>
              <c:pt idx="64">
                <c:v>5.9114538372222221</c:v>
              </c:pt>
              <c:pt idx="65">
                <c:v>4.1815772821111112</c:v>
              </c:pt>
              <c:pt idx="66">
                <c:v>0.48708321244444425</c:v>
              </c:pt>
              <c:pt idx="67">
                <c:v>-2.9476389912222225</c:v>
              </c:pt>
              <c:pt idx="68">
                <c:v>-5.7528433606666667</c:v>
              </c:pt>
              <c:pt idx="69">
                <c:v>-9.1175704492222209</c:v>
              </c:pt>
              <c:pt idx="70">
                <c:v>-10.359072847777776</c:v>
              </c:pt>
              <c:pt idx="71">
                <c:v>-10.230178281999999</c:v>
              </c:pt>
              <c:pt idx="72">
                <c:v>-12.808320458111112</c:v>
              </c:pt>
              <c:pt idx="73">
                <c:v>-18.330656485222224</c:v>
              </c:pt>
              <c:pt idx="74">
                <c:v>-23.608348205555558</c:v>
              </c:pt>
              <c:pt idx="75">
                <c:v>-25.263301217999999</c:v>
              </c:pt>
              <c:pt idx="76">
                <c:v>-24.323168650222225</c:v>
              </c:pt>
              <c:pt idx="77">
                <c:v>-23.017030939222224</c:v>
              </c:pt>
              <c:pt idx="78">
                <c:v>-20.039913992555558</c:v>
              </c:pt>
              <c:pt idx="79">
                <c:v>-15.190593454000002</c:v>
              </c:pt>
              <c:pt idx="80">
                <c:v>-12.488044535</c:v>
              </c:pt>
              <c:pt idx="81">
                <c:v>-10.337847328333334</c:v>
              </c:pt>
              <c:pt idx="82">
                <c:v>-10.309926619777778</c:v>
              </c:pt>
              <c:pt idx="83">
                <c:v>-9.2851455477777787</c:v>
              </c:pt>
              <c:pt idx="84">
                <c:v>-7.7904112547777773</c:v>
              </c:pt>
              <c:pt idx="85">
                <c:v>-7.804435734000001</c:v>
              </c:pt>
              <c:pt idx="86">
                <c:v>-6.7543219374444448</c:v>
              </c:pt>
              <c:pt idx="87">
                <c:v>-7.5298142053333343</c:v>
              </c:pt>
              <c:pt idx="88">
                <c:v>-7.2843244090000008</c:v>
              </c:pt>
              <c:pt idx="89">
                <c:v>-8.8461669974444437</c:v>
              </c:pt>
              <c:pt idx="90">
                <c:v>-8.8015961962222224</c:v>
              </c:pt>
              <c:pt idx="91">
                <c:v>-10.496337318555556</c:v>
              </c:pt>
              <c:pt idx="92">
                <c:v>-9.983673132111111</c:v>
              </c:pt>
              <c:pt idx="93">
                <c:v>-10.533473764777776</c:v>
              </c:pt>
              <c:pt idx="94">
                <c:v>-9.0641359515555546</c:v>
              </c:pt>
              <c:pt idx="95">
                <c:v>-9.5972127046666653</c:v>
              </c:pt>
              <c:pt idx="96">
                <c:v>-11.014250987999999</c:v>
              </c:pt>
              <c:pt idx="97">
                <c:v>-10.753030589666666</c:v>
              </c:pt>
              <c:pt idx="98">
                <c:v>-11.785366482666667</c:v>
              </c:pt>
              <c:pt idx="99">
                <c:v>-12.044929227111112</c:v>
              </c:pt>
              <c:pt idx="100">
                <c:v>-14.371939439</c:v>
              </c:pt>
              <c:pt idx="101">
                <c:v>-14.762229956666665</c:v>
              </c:pt>
              <c:pt idx="102">
                <c:v>-17.242362217333334</c:v>
              </c:pt>
              <c:pt idx="103">
                <c:v>-19.748752558888892</c:v>
              </c:pt>
              <c:pt idx="104">
                <c:v>-22.761152469222225</c:v>
              </c:pt>
              <c:pt idx="105">
                <c:v>-23.636496442333335</c:v>
              </c:pt>
              <c:pt idx="106">
                <c:v>-25.673675242222227</c:v>
              </c:pt>
              <c:pt idx="107">
                <c:v>-27.479318412666672</c:v>
              </c:pt>
              <c:pt idx="108">
                <c:v>-29.312784557666671</c:v>
              </c:pt>
              <c:pt idx="109">
                <c:v>-29.341928953444448</c:v>
              </c:pt>
              <c:pt idx="110">
                <c:v>-29.823461469333335</c:v>
              </c:pt>
              <c:pt idx="111">
                <c:v>-29.748345252777778</c:v>
              </c:pt>
              <c:pt idx="112">
                <c:v>-29.478856047666664</c:v>
              </c:pt>
              <c:pt idx="113">
                <c:v>-30.447389623333333</c:v>
              </c:pt>
              <c:pt idx="114">
                <c:v>-31.731557077111109</c:v>
              </c:pt>
              <c:pt idx="115">
                <c:v>-31.535696834333336</c:v>
              </c:pt>
              <c:pt idx="116">
                <c:v>-31.35463562033333</c:v>
              </c:pt>
              <c:pt idx="117">
                <c:v>-32.844777150222221</c:v>
              </c:pt>
              <c:pt idx="118">
                <c:v>-34.752636672666661</c:v>
              </c:pt>
              <c:pt idx="119">
                <c:v>-34.429322627111112</c:v>
              </c:pt>
              <c:pt idx="120">
                <c:v>-32.521487237000002</c:v>
              </c:pt>
              <c:pt idx="121">
                <c:v>-31.129694028111114</c:v>
              </c:pt>
              <c:pt idx="122">
                <c:v>-29.910408216222223</c:v>
              </c:pt>
              <c:pt idx="123">
                <c:v>-28.759235701888887</c:v>
              </c:pt>
              <c:pt idx="124">
                <c:v>-27.875633098555557</c:v>
              </c:pt>
              <c:pt idx="125">
                <c:v>-26.759174112888889</c:v>
              </c:pt>
              <c:pt idx="126">
                <c:v>-25.115279147333336</c:v>
              </c:pt>
              <c:pt idx="127">
                <c:v>-22.871873757888892</c:v>
              </c:pt>
              <c:pt idx="128">
                <c:v>-20.538097124222222</c:v>
              </c:pt>
              <c:pt idx="129">
                <c:v>-17.338884793333335</c:v>
              </c:pt>
              <c:pt idx="130">
                <c:v>-14.671891214</c:v>
              </c:pt>
              <c:pt idx="131">
                <c:v>-11.599031035333333</c:v>
              </c:pt>
              <c:pt idx="132">
                <c:v>-9.1454759914444441</c:v>
              </c:pt>
              <c:pt idx="133">
                <c:v>-7.2555288856666671</c:v>
              </c:pt>
              <c:pt idx="134">
                <c:v>-5.4364502177777778</c:v>
              </c:pt>
              <c:pt idx="135">
                <c:v>-5.0279992726666665</c:v>
              </c:pt>
              <c:pt idx="136">
                <c:v>-3.2668670608888895</c:v>
              </c:pt>
              <c:pt idx="137">
                <c:v>-1.9544332194444445</c:v>
              </c:pt>
              <c:pt idx="138">
                <c:v>0.13822316211111119</c:v>
              </c:pt>
              <c:pt idx="139">
                <c:v>0.58381647544444448</c:v>
              </c:pt>
              <c:pt idx="140">
                <c:v>-0.19796540422222222</c:v>
              </c:pt>
              <c:pt idx="141">
                <c:v>-0.18908094244444448</c:v>
              </c:pt>
              <c:pt idx="142">
                <c:v>-1.2175129465555556</c:v>
              </c:pt>
              <c:pt idx="143">
                <c:v>-1.0452711169999997</c:v>
              </c:pt>
              <c:pt idx="144">
                <c:v>-1.6247625463333331</c:v>
              </c:pt>
              <c:pt idx="145">
                <c:v>-1.6199754961111112</c:v>
              </c:pt>
              <c:pt idx="146">
                <c:v>-1.8756582420000001</c:v>
              </c:pt>
              <c:pt idx="147">
                <c:v>0.821640870444444</c:v>
              </c:pt>
              <c:pt idx="148">
                <c:v>2.1454053709999994</c:v>
              </c:pt>
              <c:pt idx="149">
                <c:v>3.4472214312222218</c:v>
              </c:pt>
              <c:pt idx="150">
                <c:v>2.4439170072222218</c:v>
              </c:pt>
              <c:pt idx="151">
                <c:v>2.7634479554444442</c:v>
              </c:pt>
              <c:pt idx="152">
                <c:v>2.9173242735555553</c:v>
              </c:pt>
              <c:pt idx="153">
                <c:v>2.0905727567777777</c:v>
              </c:pt>
            </c:numLit>
          </c:val>
          <c:smooth val="0"/>
        </c:ser>
        <c:dLbls>
          <c:showLegendKey val="0"/>
          <c:showVal val="0"/>
          <c:showCatName val="0"/>
          <c:showSerName val="0"/>
          <c:showPercent val="0"/>
          <c:showBubbleSize val="0"/>
        </c:dLbls>
        <c:marker val="1"/>
        <c:smooth val="0"/>
        <c:axId val="43114496"/>
        <c:axId val="43116032"/>
      </c:lineChart>
      <c:catAx>
        <c:axId val="4311449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116032"/>
        <c:crosses val="autoZero"/>
        <c:auto val="1"/>
        <c:lblAlgn val="ctr"/>
        <c:lblOffset val="100"/>
        <c:tickLblSkip val="6"/>
        <c:tickMarkSkip val="1"/>
        <c:noMultiLvlLbl val="0"/>
      </c:catAx>
      <c:valAx>
        <c:axId val="4311603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11449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703"/>
          <c:y val="4.5197740112994364E-2"/>
        </c:manualLayout>
      </c:layout>
      <c:overlay val="0"/>
      <c:spPr>
        <a:noFill/>
        <a:ln w="25400">
          <a:noFill/>
        </a:ln>
      </c:spPr>
    </c:title>
    <c:autoTitleDeleted val="0"/>
    <c:plotArea>
      <c:layout>
        <c:manualLayout>
          <c:layoutTarget val="inner"/>
          <c:xMode val="edge"/>
          <c:yMode val="edge"/>
          <c:x val="8.8495830152534566E-2"/>
          <c:y val="0.24858894216182748"/>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101"/>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6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strLit>
          </c:cat>
          <c:val>
            <c:numLit>
              <c:formatCode>0.000</c:formatCode>
              <c:ptCount val="160"/>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numLit>
          </c:val>
          <c:smooth val="0"/>
        </c:ser>
        <c:dLbls>
          <c:showLegendKey val="0"/>
          <c:showVal val="0"/>
          <c:showCatName val="0"/>
          <c:showSerName val="0"/>
          <c:showPercent val="0"/>
          <c:showBubbleSize val="0"/>
        </c:dLbls>
        <c:marker val="1"/>
        <c:smooth val="0"/>
        <c:axId val="61368576"/>
        <c:axId val="61370368"/>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6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strLit>
          </c:cat>
          <c:val>
            <c:numLit>
              <c:formatCode>0.0</c:formatCode>
              <c:ptCount val="160"/>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numLit>
          </c:val>
          <c:smooth val="0"/>
        </c:ser>
        <c:dLbls>
          <c:showLegendKey val="0"/>
          <c:showVal val="0"/>
          <c:showCatName val="0"/>
          <c:showSerName val="0"/>
          <c:showPercent val="0"/>
          <c:showBubbleSize val="0"/>
        </c:dLbls>
        <c:marker val="1"/>
        <c:smooth val="0"/>
        <c:axId val="61371904"/>
        <c:axId val="61373440"/>
      </c:lineChart>
      <c:catAx>
        <c:axId val="613685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61370368"/>
        <c:crosses val="autoZero"/>
        <c:auto val="1"/>
        <c:lblAlgn val="ctr"/>
        <c:lblOffset val="100"/>
        <c:tickLblSkip val="1"/>
        <c:tickMarkSkip val="1"/>
        <c:noMultiLvlLbl val="0"/>
      </c:catAx>
      <c:valAx>
        <c:axId val="61370368"/>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1368576"/>
        <c:crosses val="autoZero"/>
        <c:crossBetween val="between"/>
        <c:majorUnit val="100"/>
        <c:minorUnit val="100"/>
      </c:valAx>
      <c:catAx>
        <c:axId val="61371904"/>
        <c:scaling>
          <c:orientation val="minMax"/>
        </c:scaling>
        <c:delete val="1"/>
        <c:axPos val="b"/>
        <c:numFmt formatCode="0.0" sourceLinked="1"/>
        <c:majorTickMark val="out"/>
        <c:minorTickMark val="none"/>
        <c:tickLblPos val="none"/>
        <c:crossAx val="61373440"/>
        <c:crosses val="autoZero"/>
        <c:auto val="1"/>
        <c:lblAlgn val="ctr"/>
        <c:lblOffset val="100"/>
        <c:noMultiLvlLbl val="0"/>
      </c:catAx>
      <c:valAx>
        <c:axId val="6137344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61371904"/>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4189088066119395"/>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6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strLit>
          </c:cat>
          <c:val>
            <c:numLit>
              <c:formatCode>0.0</c:formatCode>
              <c:ptCount val="160"/>
              <c:pt idx="0">
                <c:v>-12</c:v>
              </c:pt>
              <c:pt idx="1">
                <c:v>-12</c:v>
              </c:pt>
              <c:pt idx="2">
                <c:v>-12.036239894658332</c:v>
              </c:pt>
              <c:pt idx="3">
                <c:v>-13.702906561324999</c:v>
              </c:pt>
              <c:pt idx="4">
                <c:v>-14.369573227991665</c:v>
              </c:pt>
              <c:pt idx="5">
                <c:v>-13.369573227991665</c:v>
              </c:pt>
              <c:pt idx="6">
                <c:v>-12.036239894658332</c:v>
              </c:pt>
              <c:pt idx="7">
                <c:v>-12.369573227991665</c:v>
              </c:pt>
              <c:pt idx="8">
                <c:v>-12.369573227991665</c:v>
              </c:pt>
              <c:pt idx="9">
                <c:v>-12.036239894658332</c:v>
              </c:pt>
              <c:pt idx="10">
                <c:v>-12.702906561324999</c:v>
              </c:pt>
              <c:pt idx="11">
                <c:v>-12.702906561324999</c:v>
              </c:pt>
              <c:pt idx="12">
                <c:v>-13.036239894658332</c:v>
              </c:pt>
              <c:pt idx="13">
                <c:v>-11.369573227991665</c:v>
              </c:pt>
              <c:pt idx="14">
                <c:v>-11.369573227991665</c:v>
              </c:pt>
              <c:pt idx="15">
                <c:v>-11.036239894658332</c:v>
              </c:pt>
              <c:pt idx="16">
                <c:v>-11.036239894658332</c:v>
              </c:pt>
              <c:pt idx="17">
                <c:v>-11.036239894658332</c:v>
              </c:pt>
              <c:pt idx="18">
                <c:v>-11.702906561324999</c:v>
              </c:pt>
              <c:pt idx="19">
                <c:v>-12.036239894658332</c:v>
              </c:pt>
              <c:pt idx="20">
                <c:v>-12.702906561324999</c:v>
              </c:pt>
              <c:pt idx="21">
                <c:v>-13.369573227991665</c:v>
              </c:pt>
              <c:pt idx="22">
                <c:v>-13.369573227991665</c:v>
              </c:pt>
              <c:pt idx="23">
                <c:v>-13.036239894658332</c:v>
              </c:pt>
              <c:pt idx="24">
                <c:v>-10.702906561324999</c:v>
              </c:pt>
              <c:pt idx="25">
                <c:v>-12.036239894658332</c:v>
              </c:pt>
              <c:pt idx="26">
                <c:v>-12.036239894658332</c:v>
              </c:pt>
              <c:pt idx="27">
                <c:v>-13.369573227991665</c:v>
              </c:pt>
              <c:pt idx="28">
                <c:v>-11.369573227991665</c:v>
              </c:pt>
              <c:pt idx="29">
                <c:v>-11.369573227991665</c:v>
              </c:pt>
              <c:pt idx="30">
                <c:v>-11.036239894658332</c:v>
              </c:pt>
              <c:pt idx="31">
                <c:v>-11.369573227991665</c:v>
              </c:pt>
              <c:pt idx="32">
                <c:v>-12.036239894658332</c:v>
              </c:pt>
              <c:pt idx="33">
                <c:v>-12.036239894658332</c:v>
              </c:pt>
              <c:pt idx="34">
                <c:v>-12.702906561324999</c:v>
              </c:pt>
              <c:pt idx="35">
                <c:v>-12.369573227991665</c:v>
              </c:pt>
              <c:pt idx="36">
                <c:v>-13.702906561324999</c:v>
              </c:pt>
              <c:pt idx="37">
                <c:v>-12.702906561324999</c:v>
              </c:pt>
              <c:pt idx="38">
                <c:v>-10.369573227991667</c:v>
              </c:pt>
              <c:pt idx="39">
                <c:v>-8.7029065613249994</c:v>
              </c:pt>
              <c:pt idx="40">
                <c:v>-8.0362398946583333</c:v>
              </c:pt>
              <c:pt idx="41">
                <c:v>-6.0362398946583333</c:v>
              </c:pt>
              <c:pt idx="42">
                <c:v>-3.7029065613249998</c:v>
              </c:pt>
              <c:pt idx="43">
                <c:v>-2.3695732279916668</c:v>
              </c:pt>
              <c:pt idx="44">
                <c:v>-3.7029065613249998</c:v>
              </c:pt>
              <c:pt idx="45">
                <c:v>-5.3695732279916664</c:v>
              </c:pt>
              <c:pt idx="46">
                <c:v>-5.3695732279916664</c:v>
              </c:pt>
              <c:pt idx="47">
                <c:v>-6.3695732279916664</c:v>
              </c:pt>
              <c:pt idx="48">
                <c:v>-5.3695732279916664</c:v>
              </c:pt>
              <c:pt idx="49">
                <c:v>-6.0362398946583333</c:v>
              </c:pt>
              <c:pt idx="50">
                <c:v>-4.7029065613250003</c:v>
              </c:pt>
              <c:pt idx="51">
                <c:v>-3.7029065613249998</c:v>
              </c:pt>
              <c:pt idx="52">
                <c:v>-3.0362398946583333</c:v>
              </c:pt>
              <c:pt idx="53">
                <c:v>-1.7029065613250001</c:v>
              </c:pt>
              <c:pt idx="54">
                <c:v>-2.0362398946583333</c:v>
              </c:pt>
              <c:pt idx="55">
                <c:v>-2.3695732279916668</c:v>
              </c:pt>
              <c:pt idx="56">
                <c:v>-2.7029065613249998</c:v>
              </c:pt>
              <c:pt idx="57">
                <c:v>-2.7029065613249998</c:v>
              </c:pt>
              <c:pt idx="58">
                <c:v>-3.3695732279916668</c:v>
              </c:pt>
              <c:pt idx="59">
                <c:v>-2.7029065613249998</c:v>
              </c:pt>
              <c:pt idx="60">
                <c:v>-3.0362398946583333</c:v>
              </c:pt>
              <c:pt idx="61">
                <c:v>-2.3695732279916668</c:v>
              </c:pt>
              <c:pt idx="62">
                <c:v>-3.7029065613249998</c:v>
              </c:pt>
              <c:pt idx="63">
                <c:v>-2.0362398946583333</c:v>
              </c:pt>
              <c:pt idx="64">
                <c:v>-1.7029065613250001</c:v>
              </c:pt>
              <c:pt idx="65">
                <c:v>-2.3695732279916668</c:v>
              </c:pt>
              <c:pt idx="66">
                <c:v>-5.0362398946583333</c:v>
              </c:pt>
              <c:pt idx="67">
                <c:v>-6.0362398946583333</c:v>
              </c:pt>
              <c:pt idx="68">
                <c:v>-7.7029065613250003</c:v>
              </c:pt>
              <c:pt idx="69">
                <c:v>-11.036239894658332</c:v>
              </c:pt>
              <c:pt idx="70">
                <c:v>-17.036239894658333</c:v>
              </c:pt>
              <c:pt idx="71">
                <c:v>-22.369573227991665</c:v>
              </c:pt>
              <c:pt idx="72">
                <c:v>-23.702906561324998</c:v>
              </c:pt>
              <c:pt idx="73">
                <c:v>-22.702906561324998</c:v>
              </c:pt>
              <c:pt idx="74">
                <c:v>-21.369573227991665</c:v>
              </c:pt>
              <c:pt idx="75">
                <c:v>-20.369573227991665</c:v>
              </c:pt>
              <c:pt idx="76">
                <c:v>-18.466506069238889</c:v>
              </c:pt>
              <c:pt idx="77">
                <c:v>-15.813354880019444</c:v>
              </c:pt>
              <c:pt idx="78">
                <c:v>-14.613226629533335</c:v>
              </c:pt>
              <c:pt idx="79">
                <c:v>-13.611710894066666</c:v>
              </c:pt>
              <c:pt idx="80">
                <c:v>-12.258621154166667</c:v>
              </c:pt>
              <c:pt idx="81">
                <c:v>-10.597043909699998</c:v>
              </c:pt>
              <c:pt idx="82">
                <c:v>-8.6671401817999989</c:v>
              </c:pt>
              <c:pt idx="83">
                <c:v>-8.5938224071666678</c:v>
              </c:pt>
              <c:pt idx="84">
                <c:v>-8.3064344963666681</c:v>
              </c:pt>
              <c:pt idx="85">
                <c:v>-8.323540548533332</c:v>
              </c:pt>
              <c:pt idx="86">
                <c:v>-6.3326816739000007</c:v>
              </c:pt>
              <c:pt idx="87">
                <c:v>-6.2949212097</c:v>
              </c:pt>
              <c:pt idx="88">
                <c:v>-6.2755273095333335</c:v>
              </c:pt>
              <c:pt idx="89">
                <c:v>-6.5103645946333337</c:v>
              </c:pt>
              <c:pt idx="90">
                <c:v>-5.1938232901000001</c:v>
              </c:pt>
              <c:pt idx="91">
                <c:v>-4.7873935623000001</c:v>
              </c:pt>
              <c:pt idx="92">
                <c:v>-4.009883397266667</c:v>
              </c:pt>
              <c:pt idx="93">
                <c:v>-5.0275974541333328</c:v>
              </c:pt>
              <c:pt idx="94">
                <c:v>-4.3700699850333331</c:v>
              </c:pt>
              <c:pt idx="95">
                <c:v>-5.5547231414666669</c:v>
              </c:pt>
              <c:pt idx="96">
                <c:v>-4.6521763955999997</c:v>
              </c:pt>
              <c:pt idx="97">
                <c:v>-5.2662678532666662</c:v>
              </c:pt>
              <c:pt idx="98">
                <c:v>-5.1724659387666669</c:v>
              </c:pt>
              <c:pt idx="99">
                <c:v>-4.4171584549666667</c:v>
              </c:pt>
              <c:pt idx="100">
                <c:v>-3.2837325110333335</c:v>
              </c:pt>
              <c:pt idx="101">
                <c:v>-3.0329619842666666</c:v>
              </c:pt>
              <c:pt idx="102">
                <c:v>-5.3356642926000006</c:v>
              </c:pt>
              <c:pt idx="103">
                <c:v>-7.0659976844666668</c:v>
              </c:pt>
              <c:pt idx="104">
                <c:v>-8.3537023571333346</c:v>
              </c:pt>
              <c:pt idx="105">
                <c:v>-9.0961019475000011</c:v>
              </c:pt>
              <c:pt idx="106">
                <c:v>-11.184360892333332</c:v>
              </c:pt>
              <c:pt idx="107">
                <c:v>-12.811830500766668</c:v>
              </c:pt>
              <c:pt idx="108">
                <c:v>-13.761503702166669</c:v>
              </c:pt>
              <c:pt idx="109">
                <c:v>-14.197459116766666</c:v>
              </c:pt>
              <c:pt idx="110">
                <c:v>-14.740062723366668</c:v>
              </c:pt>
              <c:pt idx="111">
                <c:v>-14.218077882833333</c:v>
              </c:pt>
              <c:pt idx="112">
                <c:v>-13.391668873699999</c:v>
              </c:pt>
              <c:pt idx="113">
                <c:v>-12.527311916833332</c:v>
              </c:pt>
              <c:pt idx="114">
                <c:v>-12.699042278233334</c:v>
              </c:pt>
              <c:pt idx="115">
                <c:v>-12.586290226333332</c:v>
              </c:pt>
              <c:pt idx="116">
                <c:v>-12.849435307366667</c:v>
              </c:pt>
              <c:pt idx="117">
                <c:v>-14.166917853500001</c:v>
              </c:pt>
              <c:pt idx="118">
                <c:v>-15.8100429558</c:v>
              </c:pt>
              <c:pt idx="119">
                <c:v>-17.051335558999998</c:v>
              </c:pt>
              <c:pt idx="120">
                <c:v>-15.903242980266667</c:v>
              </c:pt>
              <c:pt idx="121">
                <c:v>-14.437682153099999</c:v>
              </c:pt>
              <c:pt idx="122">
                <c:v>-12.704199960866667</c:v>
              </c:pt>
              <c:pt idx="123">
                <c:v>-11.733459325233333</c:v>
              </c:pt>
              <c:pt idx="124">
                <c:v>-11.179604994966667</c:v>
              </c:pt>
              <c:pt idx="125">
                <c:v>-10.0295557677</c:v>
              </c:pt>
              <c:pt idx="126">
                <c:v>-9.252299322299999</c:v>
              </c:pt>
              <c:pt idx="127">
                <c:v>-8.4027187184666658</c:v>
              </c:pt>
              <c:pt idx="128">
                <c:v>-8.3579106861333354</c:v>
              </c:pt>
              <c:pt idx="129">
                <c:v>-8.3693327617333342</c:v>
              </c:pt>
              <c:pt idx="130">
                <c:v>-7.7938516174666681</c:v>
              </c:pt>
              <c:pt idx="131">
                <c:v>-8.1068393294999996</c:v>
              </c:pt>
              <c:pt idx="132">
                <c:v>-5.6671867769333337</c:v>
              </c:pt>
              <c:pt idx="133">
                <c:v>-4.1809470567666667</c:v>
              </c:pt>
              <c:pt idx="134">
                <c:v>-1.5317881861</c:v>
              </c:pt>
              <c:pt idx="135">
                <c:v>-1.6093574276333333</c:v>
              </c:pt>
              <c:pt idx="136">
                <c:v>-1.8306645806666666</c:v>
              </c:pt>
              <c:pt idx="137">
                <c:v>-1.8645297942000001</c:v>
              </c:pt>
              <c:pt idx="138">
                <c:v>-2.3329421592333333</c:v>
              </c:pt>
              <c:pt idx="139">
                <c:v>-3.2721934504333334</c:v>
              </c:pt>
              <c:pt idx="140">
                <c:v>-3.9668875563666668</c:v>
              </c:pt>
              <c:pt idx="141">
                <c:v>-3.8104626655000007</c:v>
              </c:pt>
              <c:pt idx="142">
                <c:v>-4.0439786960333333</c:v>
              </c:pt>
              <c:pt idx="143">
                <c:v>-4.6048524011000005</c:v>
              </c:pt>
              <c:pt idx="144">
                <c:v>-4.6347728220999995</c:v>
              </c:pt>
              <c:pt idx="145">
                <c:v>-3.1395830072000002</c:v>
              </c:pt>
              <c:pt idx="146">
                <c:v>-2.4612953702666664</c:v>
              </c:pt>
              <c:pt idx="147">
                <c:v>-1.3620244593666666</c:v>
              </c:pt>
              <c:pt idx="148">
                <c:v>-0.3961634126666666</c:v>
              </c:pt>
              <c:pt idx="149">
                <c:v>1.1761648341666666</c:v>
              </c:pt>
              <c:pt idx="150">
                <c:v>1.3071949140333332</c:v>
              </c:pt>
              <c:pt idx="151">
                <c:v>0.85799807086666668</c:v>
              </c:pt>
              <c:pt idx="152">
                <c:v>0.6321702954666667</c:v>
              </c:pt>
              <c:pt idx="153">
                <c:v>-0.47377797106666669</c:v>
              </c:pt>
            </c:numLit>
          </c:val>
          <c:smooth val="0"/>
        </c:ser>
        <c:ser>
          <c:idx val="1"/>
          <c:order val="1"/>
          <c:tx>
            <c:v>construcao</c:v>
          </c:tx>
          <c:spPr>
            <a:ln w="25400">
              <a:solidFill>
                <a:schemeClr val="tx2"/>
              </a:solidFill>
              <a:prstDash val="solid"/>
            </a:ln>
          </c:spPr>
          <c:marker>
            <c:symbol val="none"/>
          </c:marker>
          <c:dLbls>
            <c:dLbl>
              <c:idx val="3"/>
              <c:layout>
                <c:manualLayout>
                  <c:x val="0.36135397968870914"/>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6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strLit>
          </c:cat>
          <c:val>
            <c:numLit>
              <c:formatCode>0.0</c:formatCode>
              <c:ptCount val="160"/>
              <c:pt idx="0">
                <c:v>-33.380326118999996</c:v>
              </c:pt>
              <c:pt idx="1">
                <c:v>-30.828788202333332</c:v>
              </c:pt>
              <c:pt idx="2">
                <c:v>-31.687982590000001</c:v>
              </c:pt>
              <c:pt idx="3">
                <c:v>-29.537881702666667</c:v>
              </c:pt>
              <c:pt idx="4">
                <c:v>-28.589081428</c:v>
              </c:pt>
              <c:pt idx="5">
                <c:v>-29.036766342333333</c:v>
              </c:pt>
              <c:pt idx="6">
                <c:v>-27.680956498666664</c:v>
              </c:pt>
              <c:pt idx="7">
                <c:v>-27.143519344333331</c:v>
              </c:pt>
              <c:pt idx="8">
                <c:v>-25.057958081999999</c:v>
              </c:pt>
              <c:pt idx="9">
                <c:v>-23.268632862</c:v>
              </c:pt>
              <c:pt idx="10">
                <c:v>-21.564617464333335</c:v>
              </c:pt>
              <c:pt idx="11">
                <c:v>-20.661193511666667</c:v>
              </c:pt>
              <c:pt idx="12">
                <c:v>-19.879115940999998</c:v>
              </c:pt>
              <c:pt idx="13">
                <c:v>-18.912915821999999</c:v>
              </c:pt>
              <c:pt idx="14">
                <c:v>-17.609474758000001</c:v>
              </c:pt>
              <c:pt idx="15">
                <c:v>-17.767971103333334</c:v>
              </c:pt>
              <c:pt idx="16">
                <c:v>-17.251360475999999</c:v>
              </c:pt>
              <c:pt idx="17">
                <c:v>-16.109838804000002</c:v>
              </c:pt>
              <c:pt idx="18">
                <c:v>-15.894115358666667</c:v>
              </c:pt>
              <c:pt idx="19">
                <c:v>-15.380801979333334</c:v>
              </c:pt>
              <c:pt idx="20">
                <c:v>-15.689568845333334</c:v>
              </c:pt>
              <c:pt idx="21">
                <c:v>-16.33033</c:v>
              </c:pt>
              <c:pt idx="22">
                <c:v>-16.947684944999999</c:v>
              </c:pt>
              <c:pt idx="23">
                <c:v>-16.359763556000001</c:v>
              </c:pt>
              <c:pt idx="24">
                <c:v>-14.320631635666667</c:v>
              </c:pt>
              <c:pt idx="25">
                <c:v>-14.696500420333331</c:v>
              </c:pt>
              <c:pt idx="26">
                <c:v>-15.223363000666666</c:v>
              </c:pt>
              <c:pt idx="27">
                <c:v>-14.795968504000001</c:v>
              </c:pt>
              <c:pt idx="28">
                <c:v>-14.510267087333332</c:v>
              </c:pt>
              <c:pt idx="29">
                <c:v>-14.626374501666666</c:v>
              </c:pt>
              <c:pt idx="30">
                <c:v>-14.073200423333333</c:v>
              </c:pt>
              <c:pt idx="31">
                <c:v>-14.199689655999999</c:v>
              </c:pt>
              <c:pt idx="32">
                <c:v>-15.200491410666666</c:v>
              </c:pt>
              <c:pt idx="33">
                <c:v>-15.650546851666666</c:v>
              </c:pt>
              <c:pt idx="34">
                <c:v>-17.479530215666667</c:v>
              </c:pt>
              <c:pt idx="35">
                <c:v>-17.798692193666668</c:v>
              </c:pt>
              <c:pt idx="36">
                <c:v>-20.427758915666669</c:v>
              </c:pt>
              <c:pt idx="37">
                <c:v>-18.022605168666669</c:v>
              </c:pt>
              <c:pt idx="38">
                <c:v>-18.93929052333333</c:v>
              </c:pt>
              <c:pt idx="39">
                <c:v>-19.149899828666666</c:v>
              </c:pt>
              <c:pt idx="40">
                <c:v>-22.159741997666668</c:v>
              </c:pt>
              <c:pt idx="41">
                <c:v>-22.022123235333328</c:v>
              </c:pt>
              <c:pt idx="42">
                <c:v>-22.002160456333332</c:v>
              </c:pt>
              <c:pt idx="43">
                <c:v>-21.686118462666666</c:v>
              </c:pt>
              <c:pt idx="44">
                <c:v>-21.283576335999999</c:v>
              </c:pt>
              <c:pt idx="45">
                <c:v>-21.312253707</c:v>
              </c:pt>
              <c:pt idx="46">
                <c:v>-19.080392538666668</c:v>
              </c:pt>
              <c:pt idx="47">
                <c:v>-18.010653029666667</c:v>
              </c:pt>
              <c:pt idx="48">
                <c:v>-15.131277554000002</c:v>
              </c:pt>
              <c:pt idx="49">
                <c:v>-14.605930081000002</c:v>
              </c:pt>
              <c:pt idx="50">
                <c:v>-12.505221823666668</c:v>
              </c:pt>
              <c:pt idx="51">
                <c:v>-12.464157935666668</c:v>
              </c:pt>
              <c:pt idx="52">
                <c:v>-11.824670950333333</c:v>
              </c:pt>
              <c:pt idx="53">
                <c:v>-13.836601026666665</c:v>
              </c:pt>
              <c:pt idx="54">
                <c:v>-14.036610784999999</c:v>
              </c:pt>
              <c:pt idx="55">
                <c:v>-12.759913284333331</c:v>
              </c:pt>
              <c:pt idx="56">
                <c:v>-11.096080791333334</c:v>
              </c:pt>
              <c:pt idx="57">
                <c:v>-10.196145526</c:v>
              </c:pt>
              <c:pt idx="58">
                <c:v>-13.782415307666668</c:v>
              </c:pt>
              <c:pt idx="59">
                <c:v>-13.232298249666668</c:v>
              </c:pt>
              <c:pt idx="60">
                <c:v>-12.297602426333333</c:v>
              </c:pt>
              <c:pt idx="61">
                <c:v>-8.1815547613333326</c:v>
              </c:pt>
              <c:pt idx="62">
                <c:v>-7.6589919723333333</c:v>
              </c:pt>
              <c:pt idx="63">
                <c:v>-7.9141774940000005</c:v>
              </c:pt>
              <c:pt idx="64">
                <c:v>-9.1530842913333341</c:v>
              </c:pt>
              <c:pt idx="65">
                <c:v>-9.9405279593333322</c:v>
              </c:pt>
              <c:pt idx="66">
                <c:v>-11.221272343333334</c:v>
              </c:pt>
              <c:pt idx="67">
                <c:v>-12.502620764666668</c:v>
              </c:pt>
              <c:pt idx="68">
                <c:v>-13.572992147000001</c:v>
              </c:pt>
              <c:pt idx="69">
                <c:v>-14.060808681333334</c:v>
              </c:pt>
              <c:pt idx="70">
                <c:v>-15.418061291333332</c:v>
              </c:pt>
              <c:pt idx="71">
                <c:v>-17.522425481333332</c:v>
              </c:pt>
              <c:pt idx="72">
                <c:v>-20.826060205666668</c:v>
              </c:pt>
              <c:pt idx="73">
                <c:v>-21.853678499000001</c:v>
              </c:pt>
              <c:pt idx="74">
                <c:v>-23.175550113333333</c:v>
              </c:pt>
              <c:pt idx="75">
                <c:v>-24.665706809</c:v>
              </c:pt>
              <c:pt idx="76">
                <c:v>-22.580827781666667</c:v>
              </c:pt>
              <c:pt idx="77">
                <c:v>-19.964354041333333</c:v>
              </c:pt>
              <c:pt idx="78">
                <c:v>-17.608547078000001</c:v>
              </c:pt>
              <c:pt idx="79">
                <c:v>-17.830223113000002</c:v>
              </c:pt>
              <c:pt idx="80">
                <c:v>-18.479533036999999</c:v>
              </c:pt>
              <c:pt idx="81">
                <c:v>-17.857377462666665</c:v>
              </c:pt>
              <c:pt idx="82">
                <c:v>-19.069209026333333</c:v>
              </c:pt>
              <c:pt idx="83">
                <c:v>-19.977348234999997</c:v>
              </c:pt>
              <c:pt idx="84">
                <c:v>-21.517668948666664</c:v>
              </c:pt>
              <c:pt idx="85">
                <c:v>-22.949013841666666</c:v>
              </c:pt>
              <c:pt idx="86">
                <c:v>-23.156912384666668</c:v>
              </c:pt>
              <c:pt idx="87">
                <c:v>-21.200552481333332</c:v>
              </c:pt>
              <c:pt idx="88">
                <c:v>-20.453835876666666</c:v>
              </c:pt>
              <c:pt idx="89">
                <c:v>-21.831829834000001</c:v>
              </c:pt>
              <c:pt idx="90">
                <c:v>-23.069049115666669</c:v>
              </c:pt>
              <c:pt idx="91">
                <c:v>-26.204470922999999</c:v>
              </c:pt>
              <c:pt idx="92">
                <c:v>-26.230730201333333</c:v>
              </c:pt>
              <c:pt idx="93">
                <c:v>-29.714271101333335</c:v>
              </c:pt>
              <c:pt idx="94">
                <c:v>-28.805181722</c:v>
              </c:pt>
              <c:pt idx="95">
                <c:v>-30.269354360666664</c:v>
              </c:pt>
              <c:pt idx="96">
                <c:v>-29.608704222333333</c:v>
              </c:pt>
              <c:pt idx="97">
                <c:v>-31.738178011333332</c:v>
              </c:pt>
              <c:pt idx="98">
                <c:v>-33.842596178999997</c:v>
              </c:pt>
              <c:pt idx="99">
                <c:v>-37.998096903333334</c:v>
              </c:pt>
              <c:pt idx="100">
                <c:v>-40.02452581166667</c:v>
              </c:pt>
              <c:pt idx="101">
                <c:v>-42.232192311333336</c:v>
              </c:pt>
              <c:pt idx="102">
                <c:v>-42.770391705666668</c:v>
              </c:pt>
              <c:pt idx="103">
                <c:v>-45.487287995666662</c:v>
              </c:pt>
              <c:pt idx="104">
                <c:v>-48.03712019733333</c:v>
              </c:pt>
              <c:pt idx="105">
                <c:v>-49.624905360666673</c:v>
              </c:pt>
              <c:pt idx="106">
                <c:v>-51.647412605</c:v>
              </c:pt>
              <c:pt idx="107">
                <c:v>-52.422321257</c:v>
              </c:pt>
              <c:pt idx="108">
                <c:v>-55.333497848666667</c:v>
              </c:pt>
              <c:pt idx="109">
                <c:v>-56.279841850000004</c:v>
              </c:pt>
              <c:pt idx="110">
                <c:v>-57.303797288666665</c:v>
              </c:pt>
              <c:pt idx="111">
                <c:v>-57.039650114666664</c:v>
              </c:pt>
              <c:pt idx="112">
                <c:v>-57.705849025333329</c:v>
              </c:pt>
              <c:pt idx="113">
                <c:v>-58.00441811566666</c:v>
              </c:pt>
              <c:pt idx="114">
                <c:v>-58.360413327000003</c:v>
              </c:pt>
              <c:pt idx="115">
                <c:v>-56.788723677333337</c:v>
              </c:pt>
              <c:pt idx="116">
                <c:v>-57.434723501999997</c:v>
              </c:pt>
              <c:pt idx="117">
                <c:v>-57.829203720000002</c:v>
              </c:pt>
              <c:pt idx="118">
                <c:v>-58.35185773366667</c:v>
              </c:pt>
              <c:pt idx="119">
                <c:v>-55.569468633999996</c:v>
              </c:pt>
              <c:pt idx="120">
                <c:v>-53.93188924133333</c:v>
              </c:pt>
              <c:pt idx="121">
                <c:v>-52.013201985666662</c:v>
              </c:pt>
              <c:pt idx="122">
                <c:v>-51.666634027000008</c:v>
              </c:pt>
              <c:pt idx="123">
                <c:v>-49.206081688666671</c:v>
              </c:pt>
              <c:pt idx="124">
                <c:v>-47.51745562233333</c:v>
              </c:pt>
              <c:pt idx="125">
                <c:v>-45.782063517000005</c:v>
              </c:pt>
              <c:pt idx="126">
                <c:v>-45.79254620166666</c:v>
              </c:pt>
              <c:pt idx="127">
                <c:v>-42.899791403333332</c:v>
              </c:pt>
              <c:pt idx="128">
                <c:v>-39.036488937000001</c:v>
              </c:pt>
              <c:pt idx="129">
                <c:v>-33.895415670333335</c:v>
              </c:pt>
              <c:pt idx="130">
                <c:v>-31.221273762666666</c:v>
              </c:pt>
              <c:pt idx="131">
                <c:v>-29.877249644000003</c:v>
              </c:pt>
              <c:pt idx="132">
                <c:v>-28.222709986666668</c:v>
              </c:pt>
              <c:pt idx="133">
                <c:v>-28.004304721666671</c:v>
              </c:pt>
              <c:pt idx="134">
                <c:v>-27.687605051666669</c:v>
              </c:pt>
              <c:pt idx="135">
                <c:v>-29.311773345666666</c:v>
              </c:pt>
              <c:pt idx="136">
                <c:v>-28.702450988333336</c:v>
              </c:pt>
              <c:pt idx="137">
                <c:v>-26.852693577333337</c:v>
              </c:pt>
              <c:pt idx="138">
                <c:v>-24.799430853666667</c:v>
              </c:pt>
              <c:pt idx="139">
                <c:v>-24.702211756000001</c:v>
              </c:pt>
              <c:pt idx="140">
                <c:v>-25.480173769666667</c:v>
              </c:pt>
              <c:pt idx="141">
                <c:v>-24.808137006999999</c:v>
              </c:pt>
              <c:pt idx="142">
                <c:v>-24.326347143666666</c:v>
              </c:pt>
              <c:pt idx="143">
                <c:v>-24.386944105333331</c:v>
              </c:pt>
              <c:pt idx="144">
                <c:v>-23.101564364000001</c:v>
              </c:pt>
              <c:pt idx="145">
                <c:v>-22.131386310333337</c:v>
              </c:pt>
              <c:pt idx="146">
                <c:v>-21.579257451999997</c:v>
              </c:pt>
              <c:pt idx="147">
                <c:v>-23.340446822333334</c:v>
              </c:pt>
              <c:pt idx="148">
                <c:v>-23.649230938333332</c:v>
              </c:pt>
              <c:pt idx="149">
                <c:v>-24.162258804333334</c:v>
              </c:pt>
              <c:pt idx="150">
                <c:v>-24.728282608333334</c:v>
              </c:pt>
              <c:pt idx="151">
                <c:v>-23.707680151400002</c:v>
              </c:pt>
              <c:pt idx="152">
                <c:v>-23.100648826899999</c:v>
              </c:pt>
              <c:pt idx="153">
                <c:v>-22.374049089233335</c:v>
              </c:pt>
            </c:numLit>
          </c:val>
          <c:smooth val="0"/>
        </c:ser>
        <c:ser>
          <c:idx val="2"/>
          <c:order val="2"/>
          <c:tx>
            <c:v>comercio</c:v>
          </c:tx>
          <c:spPr>
            <a:ln w="38100">
              <a:solidFill>
                <a:schemeClr val="accent2"/>
              </a:solidFill>
              <a:prstDash val="solid"/>
            </a:ln>
          </c:spPr>
          <c:marker>
            <c:symbol val="none"/>
          </c:marker>
          <c:dLbls>
            <c:dLbl>
              <c:idx val="21"/>
              <c:layout>
                <c:manualLayout>
                  <c:x val="0.44639781729411482"/>
                  <c:y val="0.23694615096189905"/>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6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strLit>
          </c:cat>
          <c:val>
            <c:numLit>
              <c:formatCode>0.0</c:formatCode>
              <c:ptCount val="160"/>
              <c:pt idx="0">
                <c:v>-10.705003779465386</c:v>
              </c:pt>
              <c:pt idx="1">
                <c:v>-10.310131984593591</c:v>
              </c:pt>
              <c:pt idx="2">
                <c:v>-10.748593523055128</c:v>
              </c:pt>
              <c:pt idx="3">
                <c:v>-11.887055061516667</c:v>
              </c:pt>
              <c:pt idx="4">
                <c:v>-15.353721728183332</c:v>
              </c:pt>
              <c:pt idx="5">
                <c:v>-17.12038839485</c:v>
              </c:pt>
              <c:pt idx="6">
                <c:v>-18.420388394849997</c:v>
              </c:pt>
              <c:pt idx="7">
                <c:v>-16.753721728183333</c:v>
              </c:pt>
              <c:pt idx="8">
                <c:v>-14.72038839485</c:v>
              </c:pt>
              <c:pt idx="9">
                <c:v>-12.387055061516667</c:v>
              </c:pt>
              <c:pt idx="10">
                <c:v>-10.487055061516669</c:v>
              </c:pt>
              <c:pt idx="11">
                <c:v>-10.987055061516669</c:v>
              </c:pt>
              <c:pt idx="12">
                <c:v>-10.753721728183335</c:v>
              </c:pt>
              <c:pt idx="13">
                <c:v>-10.62038839485</c:v>
              </c:pt>
              <c:pt idx="14">
                <c:v>-9.3537217281833325</c:v>
              </c:pt>
              <c:pt idx="15">
                <c:v>-8.3537217281833342</c:v>
              </c:pt>
              <c:pt idx="16">
                <c:v>-8.4870550615166689</c:v>
              </c:pt>
              <c:pt idx="17">
                <c:v>-8.9537217281833339</c:v>
              </c:pt>
              <c:pt idx="18">
                <c:v>-8.2537217281833346</c:v>
              </c:pt>
              <c:pt idx="19">
                <c:v>-7.7203883948500005</c:v>
              </c:pt>
              <c:pt idx="20">
                <c:v>-7.12038839485</c:v>
              </c:pt>
              <c:pt idx="21">
                <c:v>-8.0870550615166668</c:v>
              </c:pt>
              <c:pt idx="22">
                <c:v>-8.5203883948500003</c:v>
              </c:pt>
              <c:pt idx="23">
                <c:v>-7.953721728183333</c:v>
              </c:pt>
              <c:pt idx="24">
                <c:v>-6.2870550615166669</c:v>
              </c:pt>
              <c:pt idx="25">
                <c:v>-6.1870550615166664</c:v>
              </c:pt>
              <c:pt idx="26">
                <c:v>-6.6870550615166664</c:v>
              </c:pt>
              <c:pt idx="27">
                <c:v>-8.0870550615166668</c:v>
              </c:pt>
              <c:pt idx="28">
                <c:v>-9.2870550615166678</c:v>
              </c:pt>
              <c:pt idx="29">
                <c:v>-10.820388394849999</c:v>
              </c:pt>
              <c:pt idx="30">
                <c:v>-11.420388394850001</c:v>
              </c:pt>
              <c:pt idx="31">
                <c:v>-11.453721728183334</c:v>
              </c:pt>
              <c:pt idx="32">
                <c:v>-11.787055061516666</c:v>
              </c:pt>
              <c:pt idx="33">
                <c:v>-13.487055061516669</c:v>
              </c:pt>
              <c:pt idx="34">
                <c:v>-14.120388394850002</c:v>
              </c:pt>
              <c:pt idx="35">
                <c:v>-15.187055061516668</c:v>
              </c:pt>
              <c:pt idx="36">
                <c:v>-14.420388394850001</c:v>
              </c:pt>
              <c:pt idx="37">
                <c:v>-13.553721728183334</c:v>
              </c:pt>
              <c:pt idx="38">
                <c:v>-11.653721728183333</c:v>
              </c:pt>
              <c:pt idx="39">
                <c:v>-10.820388394849999</c:v>
              </c:pt>
              <c:pt idx="40">
                <c:v>-10.787055061516668</c:v>
              </c:pt>
              <c:pt idx="41">
                <c:v>-8.8870550615166675</c:v>
              </c:pt>
              <c:pt idx="42">
                <c:v>-6.1203883948500009</c:v>
              </c:pt>
              <c:pt idx="43">
                <c:v>-3.7537217281833342</c:v>
              </c:pt>
              <c:pt idx="44">
                <c:v>-4.4537217281833339</c:v>
              </c:pt>
              <c:pt idx="45">
                <c:v>-3.8537217281833338</c:v>
              </c:pt>
              <c:pt idx="46">
                <c:v>-4.1537217281833341</c:v>
              </c:pt>
              <c:pt idx="47">
                <c:v>-4.0537217281833335</c:v>
              </c:pt>
              <c:pt idx="48">
                <c:v>-5.4203883948500007</c:v>
              </c:pt>
              <c:pt idx="49">
                <c:v>-4.7870550615166669</c:v>
              </c:pt>
              <c:pt idx="50">
                <c:v>-2.887055061516667</c:v>
              </c:pt>
              <c:pt idx="51">
                <c:v>-1.6870550615166671</c:v>
              </c:pt>
              <c:pt idx="52">
                <c:v>-0.98705506151666711</c:v>
              </c:pt>
              <c:pt idx="53">
                <c:v>-1.7870550615166669</c:v>
              </c:pt>
              <c:pt idx="54">
                <c:v>-3.887055061516667</c:v>
              </c:pt>
              <c:pt idx="55">
                <c:v>-4.5537217281833335</c:v>
              </c:pt>
              <c:pt idx="56">
                <c:v>-4.7537217281833337</c:v>
              </c:pt>
              <c:pt idx="57">
                <c:v>-2.6870550615166668</c:v>
              </c:pt>
              <c:pt idx="58">
                <c:v>-2.3537217281833338</c:v>
              </c:pt>
              <c:pt idx="59">
                <c:v>-3.62038839485</c:v>
              </c:pt>
              <c:pt idx="60">
                <c:v>-4.5537217281833335</c:v>
              </c:pt>
              <c:pt idx="61">
                <c:v>-5.2203883948500005</c:v>
              </c:pt>
              <c:pt idx="62">
                <c:v>-3.8203883948500006</c:v>
              </c:pt>
              <c:pt idx="63">
                <c:v>-3.9537217281833335</c:v>
              </c:pt>
              <c:pt idx="64">
                <c:v>-2.6537217281833336</c:v>
              </c:pt>
              <c:pt idx="65">
                <c:v>-3.2537217281833342</c:v>
              </c:pt>
              <c:pt idx="66">
                <c:v>-4.1870550615166673</c:v>
              </c:pt>
              <c:pt idx="67">
                <c:v>-6.2537217281833337</c:v>
              </c:pt>
              <c:pt idx="68">
                <c:v>-7.0537217281833335</c:v>
              </c:pt>
              <c:pt idx="69">
                <c:v>-7.1870550615166664</c:v>
              </c:pt>
              <c:pt idx="70">
                <c:v>-8.5870550615166668</c:v>
              </c:pt>
              <c:pt idx="71">
                <c:v>-12.287055061516668</c:v>
              </c:pt>
              <c:pt idx="72">
                <c:v>-15.72038839485</c:v>
              </c:pt>
              <c:pt idx="73">
                <c:v>-18.253721728183333</c:v>
              </c:pt>
              <c:pt idx="74">
                <c:v>-17.787055061516664</c:v>
              </c:pt>
              <c:pt idx="75">
                <c:v>-16.187055061516663</c:v>
              </c:pt>
              <c:pt idx="76">
                <c:v>-14.60540170571111</c:v>
              </c:pt>
              <c:pt idx="77">
                <c:v>-12.731315579672222</c:v>
              </c:pt>
              <c:pt idx="78">
                <c:v>-12.050199364766668</c:v>
              </c:pt>
              <c:pt idx="79">
                <c:v>-11.391627029966665</c:v>
              </c:pt>
              <c:pt idx="80">
                <c:v>-10.059111116166667</c:v>
              </c:pt>
              <c:pt idx="81">
                <c:v>-8.9660504117000013</c:v>
              </c:pt>
              <c:pt idx="82">
                <c:v>-8.9450386707666656</c:v>
              </c:pt>
              <c:pt idx="83">
                <c:v>-10.095267186033334</c:v>
              </c:pt>
              <c:pt idx="84">
                <c:v>-12.518904015266665</c:v>
              </c:pt>
              <c:pt idx="85">
                <c:v>-12.155479102266668</c:v>
              </c:pt>
              <c:pt idx="86">
                <c:v>-11.071014587933334</c:v>
              </c:pt>
              <c:pt idx="87">
                <c:v>-9.7130664543333349</c:v>
              </c:pt>
              <c:pt idx="88">
                <c:v>-10.615345004666667</c:v>
              </c:pt>
              <c:pt idx="89">
                <c:v>-10.9365964931</c:v>
              </c:pt>
              <c:pt idx="90">
                <c:v>-11.416954970533332</c:v>
              </c:pt>
              <c:pt idx="91">
                <c:v>-10.936925388933332</c:v>
              </c:pt>
              <c:pt idx="92">
                <c:v>-11.255283854366667</c:v>
              </c:pt>
              <c:pt idx="93">
                <c:v>-11.719465100599999</c:v>
              </c:pt>
              <c:pt idx="94">
                <c:v>-12.189714175399999</c:v>
              </c:pt>
              <c:pt idx="95">
                <c:v>-13.549637421999998</c:v>
              </c:pt>
              <c:pt idx="96">
                <c:v>-13.120823367633333</c:v>
              </c:pt>
              <c:pt idx="97">
                <c:v>-13.390757168266667</c:v>
              </c:pt>
              <c:pt idx="98">
                <c:v>-11.487290535533333</c:v>
              </c:pt>
              <c:pt idx="99">
                <c:v>-12.0640296245</c:v>
              </c:pt>
              <c:pt idx="100">
                <c:v>-13.557469730833333</c:v>
              </c:pt>
              <c:pt idx="101">
                <c:v>-17.216608966500001</c:v>
              </c:pt>
              <c:pt idx="102">
                <c:v>-18.424406635533334</c:v>
              </c:pt>
              <c:pt idx="103">
                <c:v>-18.183113740299998</c:v>
              </c:pt>
              <c:pt idx="104">
                <c:v>-18.791166984466667</c:v>
              </c:pt>
              <c:pt idx="105">
                <c:v>-21.055668506066663</c:v>
              </c:pt>
              <c:pt idx="106">
                <c:v>-23.714361851899998</c:v>
              </c:pt>
              <c:pt idx="107">
                <c:v>-25.889412779733334</c:v>
              </c:pt>
              <c:pt idx="108">
                <c:v>-27.530892989600002</c:v>
              </c:pt>
              <c:pt idx="109">
                <c:v>-26.887315113766665</c:v>
              </c:pt>
              <c:pt idx="110">
                <c:v>-26.389382366500001</c:v>
              </c:pt>
              <c:pt idx="111">
                <c:v>-25.873732931333333</c:v>
              </c:pt>
              <c:pt idx="112">
                <c:v>-26.814547250433332</c:v>
              </c:pt>
              <c:pt idx="113">
                <c:v>-25.964109469233335</c:v>
              </c:pt>
              <c:pt idx="114">
                <c:v>-24.581191314699996</c:v>
              </c:pt>
              <c:pt idx="115">
                <c:v>-24.86641884143333</c:v>
              </c:pt>
              <c:pt idx="116">
                <c:v>-26.128006968099999</c:v>
              </c:pt>
              <c:pt idx="117">
                <c:v>-29.138462364100004</c:v>
              </c:pt>
              <c:pt idx="118">
                <c:v>-29.769968731133332</c:v>
              </c:pt>
              <c:pt idx="119">
                <c:v>-29.324036268466667</c:v>
              </c:pt>
              <c:pt idx="120">
                <c:v>-28.364270809466664</c:v>
              </c:pt>
              <c:pt idx="121">
                <c:v>-27.343360402433333</c:v>
              </c:pt>
              <c:pt idx="122">
                <c:v>-25.869223388033333</c:v>
              </c:pt>
              <c:pt idx="123">
                <c:v>-24.017259037633334</c:v>
              </c:pt>
              <c:pt idx="124">
                <c:v>-22.059370256233333</c:v>
              </c:pt>
              <c:pt idx="125">
                <c:v>-21.040626606366665</c:v>
              </c:pt>
              <c:pt idx="126">
                <c:v>-19.0398234745</c:v>
              </c:pt>
              <c:pt idx="127">
                <c:v>-18.030899205000001</c:v>
              </c:pt>
              <c:pt idx="128">
                <c:v>-18.170657851766666</c:v>
              </c:pt>
              <c:pt idx="129">
                <c:v>-18.912068654133336</c:v>
              </c:pt>
              <c:pt idx="130">
                <c:v>-18.2340422917</c:v>
              </c:pt>
              <c:pt idx="131">
                <c:v>-16.430589126433336</c:v>
              </c:pt>
              <c:pt idx="132">
                <c:v>-13.653759084800001</c:v>
              </c:pt>
              <c:pt idx="133">
                <c:v>-12.240972744366667</c:v>
              </c:pt>
              <c:pt idx="134">
                <c:v>-10.372521409566668</c:v>
              </c:pt>
              <c:pt idx="135">
                <c:v>-9.2773996867000008</c:v>
              </c:pt>
              <c:pt idx="136">
                <c:v>-8.0668281169</c:v>
              </c:pt>
              <c:pt idx="137">
                <c:v>-6.5283777716333331</c:v>
              </c:pt>
              <c:pt idx="138">
                <c:v>-5.6170189764666665</c:v>
              </c:pt>
              <c:pt idx="139">
                <c:v>-5.8226934342999996</c:v>
              </c:pt>
              <c:pt idx="140">
                <c:v>-5.5655483537333339</c:v>
              </c:pt>
              <c:pt idx="141">
                <c:v>-5.5066707642333341</c:v>
              </c:pt>
              <c:pt idx="142">
                <c:v>-4.3396112195666667</c:v>
              </c:pt>
              <c:pt idx="143">
                <c:v>-4.8504881748999997</c:v>
              </c:pt>
              <c:pt idx="144">
                <c:v>-4.5946169126666669</c:v>
              </c:pt>
              <c:pt idx="145">
                <c:v>-4.5310488763000007</c:v>
              </c:pt>
              <c:pt idx="146">
                <c:v>-3.8813858389333333</c:v>
              </c:pt>
              <c:pt idx="147">
                <c:v>-3.0260778662999996</c:v>
              </c:pt>
              <c:pt idx="148">
                <c:v>-2.7709837202666669</c:v>
              </c:pt>
              <c:pt idx="149">
                <c:v>-1.9594681035333334</c:v>
              </c:pt>
              <c:pt idx="150">
                <c:v>-1.6067445989333333</c:v>
              </c:pt>
              <c:pt idx="151">
                <c:v>-6.4973685566666647E-2</c:v>
              </c:pt>
              <c:pt idx="152">
                <c:v>9.4252119433333378E-2</c:v>
              </c:pt>
              <c:pt idx="153">
                <c:v>-0.90389654066666658</c:v>
              </c:pt>
            </c:numLit>
          </c:val>
          <c:smooth val="0"/>
        </c:ser>
        <c:ser>
          <c:idx val="3"/>
          <c:order val="3"/>
          <c:tx>
            <c:v>servicos</c:v>
          </c:tx>
          <c:spPr>
            <a:ln w="25400">
              <a:solidFill>
                <a:srgbClr val="333333"/>
              </a:solidFill>
              <a:prstDash val="solid"/>
            </a:ln>
          </c:spPr>
          <c:marker>
            <c:symbol val="none"/>
          </c:marker>
          <c:dLbls>
            <c:dLbl>
              <c:idx val="20"/>
              <c:layout>
                <c:manualLayout>
                  <c:x val="0.11421646762239744"/>
                  <c:y val="0.1935813792506705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6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strLit>
          </c:cat>
          <c:val>
            <c:numLit>
              <c:formatCode>0.0</c:formatCode>
              <c:ptCount val="160"/>
              <c:pt idx="0">
                <c:v>-20.844788707999999</c:v>
              </c:pt>
              <c:pt idx="1">
                <c:v>-19.007384314999999</c:v>
              </c:pt>
              <c:pt idx="2">
                <c:v>-21.135478368333334</c:v>
              </c:pt>
              <c:pt idx="3">
                <c:v>-26.383197113333335</c:v>
              </c:pt>
              <c:pt idx="4">
                <c:v>-28.957033185333334</c:v>
              </c:pt>
              <c:pt idx="5">
                <c:v>-30.038192025333334</c:v>
              </c:pt>
              <c:pt idx="6">
                <c:v>-22.126115336666668</c:v>
              </c:pt>
              <c:pt idx="7">
                <c:v>-22.179848946000003</c:v>
              </c:pt>
              <c:pt idx="8">
                <c:v>-18.446593287333332</c:v>
              </c:pt>
              <c:pt idx="9">
                <c:v>-18.130228893999998</c:v>
              </c:pt>
              <c:pt idx="10">
                <c:v>-15.824544835666666</c:v>
              </c:pt>
              <c:pt idx="11">
                <c:v>-17.303618784666668</c:v>
              </c:pt>
              <c:pt idx="12">
                <c:v>-18.032900621333336</c:v>
              </c:pt>
              <c:pt idx="13">
                <c:v>-19.660717833333333</c:v>
              </c:pt>
              <c:pt idx="14">
                <c:v>-16.281839521666665</c:v>
              </c:pt>
              <c:pt idx="15">
                <c:v>-17.627704306666669</c:v>
              </c:pt>
              <c:pt idx="16">
                <c:v>-14.743276931000002</c:v>
              </c:pt>
              <c:pt idx="17">
                <c:v>-14.727061637666665</c:v>
              </c:pt>
              <c:pt idx="18">
                <c:v>-9.7335097173333338</c:v>
              </c:pt>
              <c:pt idx="19">
                <c:v>-8.2378863673333331</c:v>
              </c:pt>
              <c:pt idx="20">
                <c:v>-8.4697220626666674</c:v>
              </c:pt>
              <c:pt idx="21">
                <c:v>-12.870878742666667</c:v>
              </c:pt>
              <c:pt idx="22">
                <c:v>-12.944982052999999</c:v>
              </c:pt>
              <c:pt idx="23">
                <c:v>-10.634485916000001</c:v>
              </c:pt>
              <c:pt idx="24">
                <c:v>-5.3802700999999997</c:v>
              </c:pt>
              <c:pt idx="25">
                <c:v>-3.593917832666667</c:v>
              </c:pt>
              <c:pt idx="26">
                <c:v>-3.4314094419999996</c:v>
              </c:pt>
              <c:pt idx="27">
                <c:v>-4.692793859</c:v>
              </c:pt>
              <c:pt idx="28">
                <c:v>-8.3684682476666676</c:v>
              </c:pt>
              <c:pt idx="29">
                <c:v>-14.174049141333333</c:v>
              </c:pt>
              <c:pt idx="30">
                <c:v>-18.257108439333333</c:v>
              </c:pt>
              <c:pt idx="31">
                <c:v>-18.839802488999997</c:v>
              </c:pt>
              <c:pt idx="32">
                <c:v>-14.838885125666666</c:v>
              </c:pt>
              <c:pt idx="33">
                <c:v>-12.576628794666666</c:v>
              </c:pt>
              <c:pt idx="34">
                <c:v>-11.88561724</c:v>
              </c:pt>
              <c:pt idx="35">
                <c:v>-9.3716067690000013</c:v>
              </c:pt>
              <c:pt idx="36">
                <c:v>-9.8791888036666666</c:v>
              </c:pt>
              <c:pt idx="37">
                <c:v>-10.788188004333335</c:v>
              </c:pt>
              <c:pt idx="38">
                <c:v>-15.119811495</c:v>
              </c:pt>
              <c:pt idx="39">
                <c:v>-13.622410634</c:v>
              </c:pt>
              <c:pt idx="40">
                <c:v>-10.052545305999999</c:v>
              </c:pt>
              <c:pt idx="41">
                <c:v>-6.8120097549999992</c:v>
              </c:pt>
              <c:pt idx="42">
                <c:v>-6.6730060203333323</c:v>
              </c:pt>
              <c:pt idx="43">
                <c:v>-8.8568119316666678</c:v>
              </c:pt>
              <c:pt idx="44">
                <c:v>-12.686494009666667</c:v>
              </c:pt>
              <c:pt idx="45">
                <c:v>-15.382771963666665</c:v>
              </c:pt>
              <c:pt idx="46">
                <c:v>-15.882432948666667</c:v>
              </c:pt>
              <c:pt idx="47">
                <c:v>-15.890442157999999</c:v>
              </c:pt>
              <c:pt idx="48">
                <c:v>-15.696710387000001</c:v>
              </c:pt>
              <c:pt idx="49">
                <c:v>-11.758494947333334</c:v>
              </c:pt>
              <c:pt idx="50">
                <c:v>-10.870157992666668</c:v>
              </c:pt>
              <c:pt idx="51">
                <c:v>-11.424092072000001</c:v>
              </c:pt>
              <c:pt idx="52">
                <c:v>-15.758167873333335</c:v>
              </c:pt>
              <c:pt idx="53">
                <c:v>-18.623241754666665</c:v>
              </c:pt>
              <c:pt idx="54">
                <c:v>-18.62812143</c:v>
              </c:pt>
              <c:pt idx="55">
                <c:v>-15.668435522333334</c:v>
              </c:pt>
              <c:pt idx="56">
                <c:v>-11.636458832000001</c:v>
              </c:pt>
              <c:pt idx="57">
                <c:v>-9.4760747476666669</c:v>
              </c:pt>
              <c:pt idx="58">
                <c:v>-11.370263989</c:v>
              </c:pt>
              <c:pt idx="59">
                <c:v>-11.510471604666668</c:v>
              </c:pt>
              <c:pt idx="60">
                <c:v>-10.857322107</c:v>
              </c:pt>
              <c:pt idx="61">
                <c:v>-10.413066371666666</c:v>
              </c:pt>
              <c:pt idx="62">
                <c:v>-10.459868952333332</c:v>
              </c:pt>
              <c:pt idx="63">
                <c:v>-8.5965610423333345</c:v>
              </c:pt>
              <c:pt idx="64">
                <c:v>-9.6602890123333349</c:v>
              </c:pt>
              <c:pt idx="65">
                <c:v>-7.258791707666667</c:v>
              </c:pt>
              <c:pt idx="66">
                <c:v>-10.995394012666665</c:v>
              </c:pt>
              <c:pt idx="67">
                <c:v>-12.379948855666667</c:v>
              </c:pt>
              <c:pt idx="68">
                <c:v>-12.867017806</c:v>
              </c:pt>
              <c:pt idx="69">
                <c:v>-14.646640400666669</c:v>
              </c:pt>
              <c:pt idx="70">
                <c:v>-14.408777928333331</c:v>
              </c:pt>
              <c:pt idx="71">
                <c:v>-16.900003844333334</c:v>
              </c:pt>
              <c:pt idx="72">
                <c:v>-15.974705770666665</c:v>
              </c:pt>
              <c:pt idx="73">
                <c:v>-15.675808182666666</c:v>
              </c:pt>
              <c:pt idx="74">
                <c:v>-16.761105909000001</c:v>
              </c:pt>
              <c:pt idx="75">
                <c:v>-14.169252767333333</c:v>
              </c:pt>
              <c:pt idx="76">
                <c:v>-12.022859696333333</c:v>
              </c:pt>
              <c:pt idx="77">
                <c:v>-9.3143536166666667</c:v>
              </c:pt>
              <c:pt idx="78">
                <c:v>-8.2890523236666684</c:v>
              </c:pt>
              <c:pt idx="79">
                <c:v>-6.9157337596666659</c:v>
              </c:pt>
              <c:pt idx="80">
                <c:v>-6.4804140429999997</c:v>
              </c:pt>
              <c:pt idx="81">
                <c:v>-4.6339928786666666</c:v>
              </c:pt>
              <c:pt idx="82">
                <c:v>-4.1681547813333335</c:v>
              </c:pt>
              <c:pt idx="83">
                <c:v>-3.7050493483333331</c:v>
              </c:pt>
              <c:pt idx="84">
                <c:v>-4.7996182863333336</c:v>
              </c:pt>
              <c:pt idx="85">
                <c:v>-5.3122655666666665</c:v>
              </c:pt>
              <c:pt idx="86">
                <c:v>-4.5263463266666664</c:v>
              </c:pt>
              <c:pt idx="87">
                <c:v>-5.7288997219999986</c:v>
              </c:pt>
              <c:pt idx="88">
                <c:v>-6.0457237600000004</c:v>
              </c:pt>
              <c:pt idx="89">
                <c:v>-7.9756534436666655</c:v>
              </c:pt>
              <c:pt idx="90">
                <c:v>-7.3062982626666662</c:v>
              </c:pt>
              <c:pt idx="91">
                <c:v>-7.2091823023333328</c:v>
              </c:pt>
              <c:pt idx="92">
                <c:v>-5.7242542279999995</c:v>
              </c:pt>
              <c:pt idx="93">
                <c:v>-5.3102404803333334</c:v>
              </c:pt>
              <c:pt idx="94">
                <c:v>-5.1860285616666673</c:v>
              </c:pt>
              <c:pt idx="95">
                <c:v>-5.822307084666666</c:v>
              </c:pt>
              <c:pt idx="96">
                <c:v>-8.9298685779999989</c:v>
              </c:pt>
              <c:pt idx="97">
                <c:v>-10.967112577666667</c:v>
              </c:pt>
              <c:pt idx="98">
                <c:v>-13.195349628666667</c:v>
              </c:pt>
              <c:pt idx="99">
                <c:v>-13.998893314</c:v>
              </c:pt>
              <c:pt idx="100">
                <c:v>-14.508419283</c:v>
              </c:pt>
              <c:pt idx="101">
                <c:v>-14.227899859333334</c:v>
              </c:pt>
              <c:pt idx="102">
                <c:v>-13.391770551999999</c:v>
              </c:pt>
              <c:pt idx="103">
                <c:v>-13.696067077999999</c:v>
              </c:pt>
              <c:pt idx="104">
                <c:v>-14.488804793666667</c:v>
              </c:pt>
              <c:pt idx="105">
                <c:v>-15.808626991000002</c:v>
              </c:pt>
              <c:pt idx="106">
                <c:v>-16.799464513666667</c:v>
              </c:pt>
              <c:pt idx="107">
                <c:v>-18.092140872000002</c:v>
              </c:pt>
              <c:pt idx="108">
                <c:v>-17.659379256333334</c:v>
              </c:pt>
              <c:pt idx="109">
                <c:v>-17.004257619666664</c:v>
              </c:pt>
              <c:pt idx="110">
                <c:v>-15.888205750999999</c:v>
              </c:pt>
              <c:pt idx="111">
                <c:v>-15.541506318000001</c:v>
              </c:pt>
              <c:pt idx="112">
                <c:v>-16.687580124333333</c:v>
              </c:pt>
              <c:pt idx="113">
                <c:v>-16.538749232666664</c:v>
              </c:pt>
              <c:pt idx="114">
                <c:v>-15.909797078333334</c:v>
              </c:pt>
              <c:pt idx="115">
                <c:v>-14.500476074</c:v>
              </c:pt>
              <c:pt idx="116">
                <c:v>-15.417375897999998</c:v>
              </c:pt>
              <c:pt idx="117">
                <c:v>-15.810206168666667</c:v>
              </c:pt>
              <c:pt idx="118">
                <c:v>-17.124258363333336</c:v>
              </c:pt>
              <c:pt idx="119">
                <c:v>-17.212402900333334</c:v>
              </c:pt>
              <c:pt idx="120">
                <c:v>-18.67381108133333</c:v>
              </c:pt>
              <c:pt idx="121">
                <c:v>-18.314110851666666</c:v>
              </c:pt>
              <c:pt idx="122">
                <c:v>-17.944373485</c:v>
              </c:pt>
              <c:pt idx="123">
                <c:v>-17.238192460666667</c:v>
              </c:pt>
              <c:pt idx="124">
                <c:v>-18.034900395666668</c:v>
              </c:pt>
              <c:pt idx="125">
                <c:v>-17.042684931</c:v>
              </c:pt>
              <c:pt idx="126">
                <c:v>-15.691010070666669</c:v>
              </c:pt>
              <c:pt idx="127">
                <c:v>-12.795973870333334</c:v>
              </c:pt>
              <c:pt idx="128">
                <c:v>-11.868318921333332</c:v>
              </c:pt>
              <c:pt idx="129">
                <c:v>-10.820857513333332</c:v>
              </c:pt>
              <c:pt idx="130">
                <c:v>-10.109637464</c:v>
              </c:pt>
              <c:pt idx="131">
                <c:v>-8.7552807126666661</c:v>
              </c:pt>
              <c:pt idx="132">
                <c:v>-6.1927593260000009</c:v>
              </c:pt>
              <c:pt idx="133">
                <c:v>-4.4999044410000009</c:v>
              </c:pt>
              <c:pt idx="134">
                <c:v>-3.9019390726666665</c:v>
              </c:pt>
              <c:pt idx="135">
                <c:v>-4.399562965666667</c:v>
              </c:pt>
              <c:pt idx="136">
                <c:v>-4.1650915063333338</c:v>
              </c:pt>
              <c:pt idx="137">
                <c:v>-3.9253951783333334</c:v>
              </c:pt>
              <c:pt idx="138">
                <c:v>-4.4869263583333332</c:v>
              </c:pt>
              <c:pt idx="139">
                <c:v>-4.9236136086666669</c:v>
              </c:pt>
              <c:pt idx="140">
                <c:v>-4.4189811270000003</c:v>
              </c:pt>
              <c:pt idx="141">
                <c:v>-4.0824356456666671</c:v>
              </c:pt>
              <c:pt idx="142">
                <c:v>-1.731004478666667</c:v>
              </c:pt>
              <c:pt idx="143">
                <c:v>-2.3262501300000005</c:v>
              </c:pt>
              <c:pt idx="144">
                <c:v>-0.85290886766666674</c:v>
              </c:pt>
              <c:pt idx="145">
                <c:v>-2.7825338003333329</c:v>
              </c:pt>
              <c:pt idx="146">
                <c:v>-2.2829739073333335</c:v>
              </c:pt>
              <c:pt idx="147">
                <c:v>-3.3649098263333332</c:v>
              </c:pt>
              <c:pt idx="148">
                <c:v>-3.0262207466666666</c:v>
              </c:pt>
              <c:pt idx="149">
                <c:v>-3.1554832039999998</c:v>
              </c:pt>
              <c:pt idx="150">
                <c:v>-2.1808958756666672</c:v>
              </c:pt>
              <c:pt idx="151">
                <c:v>-2.2409918860000002</c:v>
              </c:pt>
              <c:pt idx="152">
                <c:v>-1.9255835259999998</c:v>
              </c:pt>
              <c:pt idx="153">
                <c:v>-2.1027042256666668</c:v>
              </c:pt>
            </c:numLit>
          </c:val>
          <c:smooth val="0"/>
        </c:ser>
        <c:dLbls>
          <c:showLegendKey val="0"/>
          <c:showVal val="0"/>
          <c:showCatName val="0"/>
          <c:showSerName val="0"/>
          <c:showPercent val="0"/>
          <c:showBubbleSize val="0"/>
        </c:dLbls>
        <c:marker val="1"/>
        <c:smooth val="0"/>
        <c:axId val="101029760"/>
        <c:axId val="101031296"/>
      </c:lineChart>
      <c:catAx>
        <c:axId val="10102976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01031296"/>
        <c:crosses val="autoZero"/>
        <c:auto val="1"/>
        <c:lblAlgn val="ctr"/>
        <c:lblOffset val="100"/>
        <c:tickLblSkip val="1"/>
        <c:tickMarkSkip val="1"/>
        <c:noMultiLvlLbl val="0"/>
      </c:catAx>
      <c:valAx>
        <c:axId val="101031296"/>
        <c:scaling>
          <c:orientation val="minMax"/>
          <c:max val="2"/>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01029760"/>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2014</c:v>
                  </c:pt>
                  <c:pt idx="7">
                    <c:v>2015</c:v>
                  </c:pt>
                </c:lvl>
              </c:multiLvlStrCache>
            </c:multiLvlStrRef>
          </c:cat>
          <c:val>
            <c:numRef>
              <c:f>'9lay_off'!$E$15:$Q$15</c:f>
              <c:numCache>
                <c:formatCode>#,##0</c:formatCode>
                <c:ptCount val="13"/>
                <c:pt idx="0">
                  <c:v>827</c:v>
                </c:pt>
                <c:pt idx="1">
                  <c:v>819</c:v>
                </c:pt>
                <c:pt idx="2">
                  <c:v>740</c:v>
                </c:pt>
                <c:pt idx="3">
                  <c:v>815</c:v>
                </c:pt>
                <c:pt idx="4">
                  <c:v>789</c:v>
                </c:pt>
                <c:pt idx="5">
                  <c:v>881</c:v>
                </c:pt>
                <c:pt idx="6">
                  <c:v>1537</c:v>
                </c:pt>
                <c:pt idx="7">
                  <c:v>1692</c:v>
                </c:pt>
                <c:pt idx="8">
                  <c:v>1473</c:v>
                </c:pt>
                <c:pt idx="9">
                  <c:v>1555</c:v>
                </c:pt>
                <c:pt idx="10">
                  <c:v>1581</c:v>
                </c:pt>
                <c:pt idx="11">
                  <c:v>1528</c:v>
                </c:pt>
                <c:pt idx="12">
                  <c:v>1089</c:v>
                </c:pt>
              </c:numCache>
            </c:numRef>
          </c:val>
        </c:ser>
        <c:dLbls>
          <c:showLegendKey val="0"/>
          <c:showVal val="0"/>
          <c:showCatName val="0"/>
          <c:showSerName val="0"/>
          <c:showPercent val="0"/>
          <c:showBubbleSize val="0"/>
        </c:dLbls>
        <c:gapWidth val="150"/>
        <c:axId val="129407616"/>
        <c:axId val="42049920"/>
      </c:barChart>
      <c:catAx>
        <c:axId val="129407616"/>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42049920"/>
        <c:crosses val="autoZero"/>
        <c:auto val="1"/>
        <c:lblAlgn val="ctr"/>
        <c:lblOffset val="100"/>
        <c:tickLblSkip val="1"/>
        <c:tickMarkSkip val="1"/>
        <c:noMultiLvlLbl val="0"/>
      </c:catAx>
      <c:valAx>
        <c:axId val="4204992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940761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0.81632653061224481</c:v>
                </c:pt>
                <c:pt idx="1">
                  <c:v>0.81967213114754101</c:v>
                </c:pt>
                <c:pt idx="2">
                  <c:v>0.80208333333333337</c:v>
                </c:pt>
                <c:pt idx="3">
                  <c:v>1</c:v>
                </c:pt>
                <c:pt idx="4">
                  <c:v>1.0387096774193549</c:v>
                </c:pt>
                <c:pt idx="5">
                  <c:v>1.3333333333333333</c:v>
                </c:pt>
                <c:pt idx="6">
                  <c:v>1.2439024390243902</c:v>
                </c:pt>
                <c:pt idx="7">
                  <c:v>1.1121951219512196</c:v>
                </c:pt>
                <c:pt idx="8">
                  <c:v>0.98333333333333339</c:v>
                </c:pt>
                <c:pt idx="9">
                  <c:v>0.92929292929292917</c:v>
                </c:pt>
                <c:pt idx="10">
                  <c:v>0.89473684210526305</c:v>
                </c:pt>
                <c:pt idx="11">
                  <c:v>1.3255813953488371</c:v>
                </c:pt>
                <c:pt idx="12">
                  <c:v>1.1230769230769231</c:v>
                </c:pt>
                <c:pt idx="13">
                  <c:v>0.71568627450980393</c:v>
                </c:pt>
                <c:pt idx="14">
                  <c:v>1.099099099099099</c:v>
                </c:pt>
                <c:pt idx="15">
                  <c:v>1.2941176470588236</c:v>
                </c:pt>
                <c:pt idx="16">
                  <c:v>0.90566037735849059</c:v>
                </c:pt>
                <c:pt idx="17">
                  <c:v>1.0583333333333333</c:v>
                </c:pt>
              </c:numCache>
            </c:numRef>
          </c:val>
        </c:ser>
        <c:dLbls>
          <c:showLegendKey val="0"/>
          <c:showVal val="0"/>
          <c:showCatName val="0"/>
          <c:showSerName val="0"/>
          <c:showPercent val="0"/>
          <c:showBubbleSize val="0"/>
        </c:dLbls>
        <c:axId val="101973376"/>
        <c:axId val="101983360"/>
      </c:radarChart>
      <c:catAx>
        <c:axId val="10197337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01983360"/>
        <c:crosses val="autoZero"/>
        <c:auto val="0"/>
        <c:lblAlgn val="ctr"/>
        <c:lblOffset val="100"/>
        <c:noMultiLvlLbl val="0"/>
      </c:catAx>
      <c:valAx>
        <c:axId val="10198336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0197337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'9lay_off'!$H$35:$Q$35</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'9lay_off'!$H$38:$Q$38</c:f>
              <c:numCache>
                <c:formatCode>0</c:formatCode>
                <c:ptCount val="10"/>
                <c:pt idx="0">
                  <c:v>34</c:v>
                </c:pt>
                <c:pt idx="1">
                  <c:v>49</c:v>
                </c:pt>
                <c:pt idx="2">
                  <c:v>28</c:v>
                </c:pt>
                <c:pt idx="3">
                  <c:v>54</c:v>
                </c:pt>
                <c:pt idx="4">
                  <c:v>423</c:v>
                </c:pt>
                <c:pt idx="5">
                  <c:v>324</c:v>
                </c:pt>
                <c:pt idx="6">
                  <c:v>266</c:v>
                </c:pt>
                <c:pt idx="7">
                  <c:v>550</c:v>
                </c:pt>
                <c:pt idx="8">
                  <c:v>547</c:v>
                </c:pt>
                <c:pt idx="9">
                  <c:v>344</c:v>
                </c:pt>
              </c:numCache>
            </c:numRef>
          </c:val>
        </c:ser>
        <c:dLbls>
          <c:showLegendKey val="0"/>
          <c:showVal val="0"/>
          <c:showCatName val="0"/>
          <c:showSerName val="0"/>
          <c:showPercent val="0"/>
          <c:showBubbleSize val="0"/>
        </c:dLbls>
        <c:gapWidth val="150"/>
        <c:axId val="42062208"/>
        <c:axId val="42063744"/>
      </c:barChart>
      <c:catAx>
        <c:axId val="4206220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42063744"/>
        <c:crosses val="autoZero"/>
        <c:auto val="1"/>
        <c:lblAlgn val="ctr"/>
        <c:lblOffset val="100"/>
        <c:tickLblSkip val="1"/>
        <c:tickMarkSkip val="1"/>
        <c:noMultiLvlLbl val="0"/>
      </c:catAx>
      <c:valAx>
        <c:axId val="4206374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206220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'9lay_off'!$H$35:$Q$35</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'9lay_off'!$H$41:$Q$41</c:f>
              <c:numCache>
                <c:formatCode>#,##0</c:formatCode>
                <c:ptCount val="10"/>
                <c:pt idx="0">
                  <c:v>588</c:v>
                </c:pt>
                <c:pt idx="1">
                  <c:v>664</c:v>
                </c:pt>
                <c:pt idx="2">
                  <c:v>891</c:v>
                </c:pt>
                <c:pt idx="3">
                  <c:v>1422</c:v>
                </c:pt>
                <c:pt idx="4">
                  <c:v>19278</c:v>
                </c:pt>
                <c:pt idx="5">
                  <c:v>6145</c:v>
                </c:pt>
                <c:pt idx="6">
                  <c:v>3601</c:v>
                </c:pt>
                <c:pt idx="7">
                  <c:v>8703</c:v>
                </c:pt>
                <c:pt idx="8">
                  <c:v>7434</c:v>
                </c:pt>
                <c:pt idx="9">
                  <c:v>4460</c:v>
                </c:pt>
              </c:numCache>
            </c:numRef>
          </c:val>
        </c:ser>
        <c:dLbls>
          <c:showLegendKey val="0"/>
          <c:showVal val="0"/>
          <c:showCatName val="0"/>
          <c:showSerName val="0"/>
          <c:showPercent val="0"/>
          <c:showBubbleSize val="0"/>
        </c:dLbls>
        <c:gapWidth val="150"/>
        <c:axId val="42071936"/>
        <c:axId val="42073472"/>
      </c:barChart>
      <c:catAx>
        <c:axId val="4207193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42073472"/>
        <c:crosses val="autoZero"/>
        <c:auto val="1"/>
        <c:lblAlgn val="ctr"/>
        <c:lblOffset val="100"/>
        <c:tickLblSkip val="1"/>
        <c:tickMarkSkip val="1"/>
        <c:noMultiLvlLbl val="0"/>
      </c:catAx>
      <c:valAx>
        <c:axId val="4207347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207193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42520576"/>
        <c:axId val="42522112"/>
      </c:barChart>
      <c:catAx>
        <c:axId val="42520576"/>
        <c:scaling>
          <c:orientation val="maxMin"/>
        </c:scaling>
        <c:delete val="0"/>
        <c:axPos val="l"/>
        <c:majorTickMark val="none"/>
        <c:minorTickMark val="none"/>
        <c:tickLblPos val="none"/>
        <c:spPr>
          <a:ln w="3175">
            <a:solidFill>
              <a:srgbClr val="333333"/>
            </a:solidFill>
            <a:prstDash val="solid"/>
          </a:ln>
        </c:spPr>
        <c:crossAx val="42522112"/>
        <c:crosses val="autoZero"/>
        <c:auto val="1"/>
        <c:lblAlgn val="ctr"/>
        <c:lblOffset val="100"/>
        <c:tickMarkSkip val="1"/>
        <c:noMultiLvlLbl val="0"/>
      </c:catAx>
      <c:valAx>
        <c:axId val="4252211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252057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42664704"/>
        <c:axId val="42666240"/>
      </c:barChart>
      <c:catAx>
        <c:axId val="42664704"/>
        <c:scaling>
          <c:orientation val="maxMin"/>
        </c:scaling>
        <c:delete val="0"/>
        <c:axPos val="l"/>
        <c:majorTickMark val="none"/>
        <c:minorTickMark val="none"/>
        <c:tickLblPos val="none"/>
        <c:spPr>
          <a:ln w="3175">
            <a:solidFill>
              <a:srgbClr val="333333"/>
            </a:solidFill>
            <a:prstDash val="solid"/>
          </a:ln>
        </c:spPr>
        <c:crossAx val="42666240"/>
        <c:crosses val="autoZero"/>
        <c:auto val="1"/>
        <c:lblAlgn val="ctr"/>
        <c:lblOffset val="100"/>
        <c:tickMarkSkip val="1"/>
        <c:noMultiLvlLbl val="0"/>
      </c:catAx>
      <c:valAx>
        <c:axId val="4266624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266470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42673664"/>
        <c:axId val="42675200"/>
      </c:barChart>
      <c:catAx>
        <c:axId val="42673664"/>
        <c:scaling>
          <c:orientation val="maxMin"/>
        </c:scaling>
        <c:delete val="0"/>
        <c:axPos val="l"/>
        <c:majorTickMark val="none"/>
        <c:minorTickMark val="none"/>
        <c:tickLblPos val="none"/>
        <c:spPr>
          <a:ln w="3175">
            <a:solidFill>
              <a:srgbClr val="333333"/>
            </a:solidFill>
            <a:prstDash val="solid"/>
          </a:ln>
        </c:spPr>
        <c:crossAx val="42675200"/>
        <c:crosses val="autoZero"/>
        <c:auto val="1"/>
        <c:lblAlgn val="ctr"/>
        <c:lblOffset val="100"/>
        <c:tickMarkSkip val="1"/>
        <c:noMultiLvlLbl val="0"/>
      </c:catAx>
      <c:valAx>
        <c:axId val="4267520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267366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42690816"/>
        <c:axId val="42692608"/>
      </c:barChart>
      <c:catAx>
        <c:axId val="42690816"/>
        <c:scaling>
          <c:orientation val="maxMin"/>
        </c:scaling>
        <c:delete val="0"/>
        <c:axPos val="l"/>
        <c:majorTickMark val="none"/>
        <c:minorTickMark val="none"/>
        <c:tickLblPos val="none"/>
        <c:spPr>
          <a:ln w="3175">
            <a:solidFill>
              <a:srgbClr val="333333"/>
            </a:solidFill>
            <a:prstDash val="solid"/>
          </a:ln>
        </c:spPr>
        <c:crossAx val="42692608"/>
        <c:crosses val="autoZero"/>
        <c:auto val="1"/>
        <c:lblAlgn val="ctr"/>
        <c:lblOffset val="100"/>
        <c:tickMarkSkip val="1"/>
        <c:noMultiLvlLbl val="0"/>
      </c:catAx>
      <c:valAx>
        <c:axId val="4269260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4269081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'16irct'!$J$67:$J$76</c:f>
              <c:numCache>
                <c:formatCode>0.0</c:formatCode>
                <c:ptCount val="10"/>
                <c:pt idx="0">
                  <c:v>10.258826300756741</c:v>
                </c:pt>
                <c:pt idx="1">
                  <c:v>7.0813528966039652</c:v>
                </c:pt>
                <c:pt idx="2">
                  <c:v>6.1846796999877052</c:v>
                </c:pt>
                <c:pt idx="3">
                  <c:v>3.7341330156513086</c:v>
                </c:pt>
                <c:pt idx="4">
                  <c:v>3.1363408675028959</c:v>
                </c:pt>
                <c:pt idx="5">
                  <c:v>-16.80388625989363</c:v>
                </c:pt>
                <c:pt idx="6">
                  <c:v>-10.376925492595957</c:v>
                </c:pt>
                <c:pt idx="7">
                  <c:v>-9.8155998551892498</c:v>
                </c:pt>
                <c:pt idx="8">
                  <c:v>-4.2278063969377051</c:v>
                </c:pt>
                <c:pt idx="9">
                  <c:v>-2.2329633169153817</c:v>
                </c:pt>
              </c:numCache>
            </c:numRef>
          </c:val>
        </c:ser>
        <c:dLbls>
          <c:showLegendKey val="0"/>
          <c:showVal val="0"/>
          <c:showCatName val="0"/>
          <c:showSerName val="0"/>
          <c:showPercent val="0"/>
          <c:showBubbleSize val="0"/>
        </c:dLbls>
        <c:gapWidth val="80"/>
        <c:axId val="42703872"/>
        <c:axId val="42709760"/>
      </c:barChart>
      <c:catAx>
        <c:axId val="42703872"/>
        <c:scaling>
          <c:orientation val="maxMin"/>
        </c:scaling>
        <c:delete val="0"/>
        <c:axPos val="l"/>
        <c:majorTickMark val="none"/>
        <c:minorTickMark val="none"/>
        <c:tickLblPos val="none"/>
        <c:crossAx val="42709760"/>
        <c:crossesAt val="0"/>
        <c:auto val="1"/>
        <c:lblAlgn val="ctr"/>
        <c:lblOffset val="100"/>
        <c:tickMarkSkip val="1"/>
        <c:noMultiLvlLbl val="0"/>
      </c:catAx>
      <c:valAx>
        <c:axId val="42709760"/>
        <c:scaling>
          <c:orientation val="minMax"/>
        </c:scaling>
        <c:delete val="0"/>
        <c:axPos val="t"/>
        <c:numFmt formatCode="0.0" sourceLinked="1"/>
        <c:majorTickMark val="none"/>
        <c:minorTickMark val="none"/>
        <c:tickLblPos val="none"/>
        <c:spPr>
          <a:ln w="9525">
            <a:noFill/>
          </a:ln>
        </c:spPr>
        <c:crossAx val="42703872"/>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240565" y="0"/>
          <a:ext cx="5913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219825" y="0"/>
          <a:ext cx="6294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238125</xdr:colOff>
      <xdr:row>0</xdr:row>
      <xdr:rowOff>0</xdr:rowOff>
    </xdr:from>
    <xdr:to>
      <xdr:col>18</xdr:col>
      <xdr:colOff>10283</xdr:colOff>
      <xdr:row>1</xdr:row>
      <xdr:rowOff>8550</xdr:rowOff>
    </xdr:to>
    <xdr:grpSp>
      <xdr:nvGrpSpPr>
        <xdr:cNvPr id="11" name="Grupo 10"/>
        <xdr:cNvGrpSpPr/>
      </xdr:nvGrpSpPr>
      <xdr:grpSpPr>
        <a:xfrm>
          <a:off x="6210300" y="0"/>
          <a:ext cx="629408" cy="18000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951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6265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0.1167</cdr:x>
      <cdr:y>1</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203465"/>
          <a:ext cx="682174"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II/MSESS.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0.45081</cdr:x>
      <cdr:y>0.28336</cdr:y>
    </cdr:from>
    <cdr:to>
      <cdr:x>0.90601</cdr:x>
      <cdr:y>0.51427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412703" y="491220"/>
          <a:ext cx="1426472"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0.29682</cdr:x>
      <cdr:y>0.59577</cdr:y>
    </cdr:from>
    <cdr:to>
      <cdr:x>0.55025</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93016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0.42018</cdr:x>
      <cdr:y>0.37903</cdr:y>
    </cdr:from>
    <cdr:to>
      <cdr:x>0.46988</cdr:x>
      <cdr:y>0.40591</cdr:y>
    </cdr:to>
    <cdr:sp macro="" textlink="">
      <cdr:nvSpPr>
        <cdr:cNvPr id="4" name="Conexão recta unidireccional 3"/>
        <cdr:cNvSpPr/>
      </cdr:nvSpPr>
      <cdr:spPr>
        <a:xfrm xmlns:a="http://schemas.openxmlformats.org/drawingml/2006/main">
          <a:off x="1328727" y="671515"/>
          <a:ext cx="157167"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0.3921</cdr:x>
      <cdr:y>0.38187</cdr:y>
    </cdr:from>
    <cdr:to>
      <cdr:x>0.40509</cdr:x>
      <cdr:y>0.45995</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28722" y="661991"/>
          <a:ext cx="40707" cy="135355"/>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08013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6" name="Grupo 5"/>
        <xdr:cNvGrpSpPr/>
      </xdr:nvGrpSpPr>
      <xdr:grpSpPr>
        <a:xfrm>
          <a:off x="66675"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1" name="Grupo 10"/>
        <xdr:cNvGrpSpPr/>
      </xdr:nvGrpSpPr>
      <xdr:grpSpPr>
        <a:xfrm>
          <a:off x="66675" y="0"/>
          <a:ext cx="612048" cy="180000"/>
          <a:chOff x="4797152" y="7020272"/>
          <a:chExt cx="612048" cy="180000"/>
        </a:xfrm>
      </xdr:grpSpPr>
      <xdr:sp macro="" textlink="">
        <xdr:nvSpPr>
          <xdr:cNvPr id="12" name="Rectângulo 11"/>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171575" y="108013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7"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22"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gep.msess.gov.pt/estatistica/gerais/index.php" TargetMode="External"/><Relationship Id="rId1" Type="http://schemas.openxmlformats.org/officeDocument/2006/relationships/hyperlink" Target="http://www.gep.msess.gov.pt/" TargetMode="External"/><Relationship Id="rId4" Type="http://schemas.openxmlformats.org/officeDocument/2006/relationships/drawing" Target="../drawings/drawing1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acidentes/index.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estatistica/index.php" TargetMode="External"/><Relationship Id="rId5" Type="http://schemas.openxmlformats.org/officeDocument/2006/relationships/hyperlink" Target="mailto:gep.dados@gep.msess.pt" TargetMode="External"/><Relationship Id="rId4" Type="http://schemas.openxmlformats.org/officeDocument/2006/relationships/hyperlink" Target="http://www.gep.msess.gov.pt/estatistica/gerais/index.ph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1"/>
  <sheetViews>
    <sheetView tabSelected="1" showRuler="0" zoomScaleNormal="100" workbookViewId="0"/>
  </sheetViews>
  <sheetFormatPr defaultRowHeight="12.75" x14ac:dyDescent="0.2"/>
  <cols>
    <col min="1" max="1" width="1.42578125" style="136" customWidth="1"/>
    <col min="2" max="2" width="2.5703125" style="136" customWidth="1"/>
    <col min="3" max="3" width="16.28515625" style="136" customWidth="1"/>
    <col min="4" max="4" width="22.28515625" style="136" customWidth="1"/>
    <col min="5" max="5" width="2.5703125" style="277" customWidth="1"/>
    <col min="6" max="6" width="1" style="136" customWidth="1"/>
    <col min="7" max="7" width="14" style="136" customWidth="1"/>
    <col min="8" max="8" width="5.5703125" style="136" customWidth="1"/>
    <col min="9" max="9" width="4.140625" style="136" customWidth="1"/>
    <col min="10" max="10" width="34.5703125" style="136" customWidth="1"/>
    <col min="11" max="11" width="2.42578125" style="136" customWidth="1"/>
    <col min="12" max="12" width="1.42578125" style="136" customWidth="1"/>
    <col min="13" max="16384" width="9.140625" style="136"/>
  </cols>
  <sheetData>
    <row r="1" spans="1:12" ht="7.5" customHeight="1" x14ac:dyDescent="0.2">
      <c r="A1" s="291"/>
      <c r="B1" s="288"/>
      <c r="C1" s="288"/>
      <c r="D1" s="288"/>
      <c r="E1" s="824"/>
      <c r="F1" s="288"/>
      <c r="G1" s="288"/>
      <c r="H1" s="288"/>
      <c r="I1" s="288"/>
      <c r="J1" s="288"/>
      <c r="K1" s="288"/>
      <c r="L1" s="288"/>
    </row>
    <row r="2" spans="1:12" ht="17.25" customHeight="1" x14ac:dyDescent="0.2">
      <c r="A2" s="291"/>
      <c r="B2" s="269"/>
      <c r="C2" s="270"/>
      <c r="D2" s="270"/>
      <c r="E2" s="825"/>
      <c r="F2" s="270"/>
      <c r="G2" s="270"/>
      <c r="H2" s="270"/>
      <c r="I2" s="271"/>
      <c r="J2" s="272"/>
      <c r="K2" s="272"/>
      <c r="L2" s="291"/>
    </row>
    <row r="3" spans="1:12" x14ac:dyDescent="0.2">
      <c r="A3" s="291"/>
      <c r="B3" s="269"/>
      <c r="C3" s="270"/>
      <c r="D3" s="270"/>
      <c r="E3" s="825"/>
      <c r="F3" s="270"/>
      <c r="G3" s="270"/>
      <c r="H3" s="270"/>
      <c r="I3" s="271"/>
      <c r="J3" s="269"/>
      <c r="K3" s="272"/>
      <c r="L3" s="291"/>
    </row>
    <row r="4" spans="1:12" ht="33.75" customHeight="1" x14ac:dyDescent="0.2">
      <c r="A4" s="291"/>
      <c r="B4" s="269"/>
      <c r="C4" s="271"/>
      <c r="D4" s="271"/>
      <c r="E4" s="826"/>
      <c r="F4" s="271"/>
      <c r="G4" s="271"/>
      <c r="H4" s="271"/>
      <c r="I4" s="271"/>
      <c r="J4" s="273" t="s">
        <v>35</v>
      </c>
      <c r="K4" s="269"/>
      <c r="L4" s="291"/>
    </row>
    <row r="5" spans="1:12" s="141" customFormat="1" ht="12.75" customHeight="1" x14ac:dyDescent="0.2">
      <c r="A5" s="293"/>
      <c r="B5" s="1422"/>
      <c r="C5" s="1422"/>
      <c r="D5" s="1422"/>
      <c r="E5" s="1422"/>
      <c r="F5" s="288"/>
      <c r="G5" s="274"/>
      <c r="H5" s="274"/>
      <c r="I5" s="274"/>
      <c r="J5" s="275"/>
      <c r="K5" s="276"/>
      <c r="L5" s="291"/>
    </row>
    <row r="6" spans="1:12" ht="12.75" customHeight="1" x14ac:dyDescent="0.2">
      <c r="A6" s="291"/>
      <c r="B6" s="291"/>
      <c r="C6" s="288"/>
      <c r="D6" s="288"/>
      <c r="E6" s="824"/>
      <c r="F6" s="288"/>
      <c r="G6" s="274"/>
      <c r="H6" s="274"/>
      <c r="I6" s="274"/>
      <c r="J6" s="275"/>
      <c r="K6" s="276"/>
      <c r="L6" s="291"/>
    </row>
    <row r="7" spans="1:12" ht="12.75" customHeight="1" x14ac:dyDescent="0.2">
      <c r="A7" s="291"/>
      <c r="B7" s="291"/>
      <c r="C7" s="288"/>
      <c r="D7" s="288"/>
      <c r="E7" s="824"/>
      <c r="F7" s="288"/>
      <c r="G7" s="274"/>
      <c r="H7" s="274"/>
      <c r="I7" s="287"/>
      <c r="J7" s="275"/>
      <c r="K7" s="276"/>
      <c r="L7" s="291"/>
    </row>
    <row r="8" spans="1:12" ht="12.75" customHeight="1" x14ac:dyDescent="0.2">
      <c r="A8" s="291"/>
      <c r="B8" s="291"/>
      <c r="C8" s="288"/>
      <c r="D8" s="288"/>
      <c r="E8" s="824"/>
      <c r="F8" s="288"/>
      <c r="G8" s="274"/>
      <c r="H8" s="274"/>
      <c r="I8" s="287"/>
      <c r="J8" s="275"/>
      <c r="K8" s="276"/>
      <c r="L8" s="291"/>
    </row>
    <row r="9" spans="1:12" ht="12.75" customHeight="1" x14ac:dyDescent="0.2">
      <c r="A9" s="291"/>
      <c r="B9" s="291"/>
      <c r="C9" s="288"/>
      <c r="D9" s="288"/>
      <c r="E9" s="824"/>
      <c r="F9" s="288"/>
      <c r="G9" s="274"/>
      <c r="H9" s="274"/>
      <c r="I9" s="287"/>
      <c r="J9" s="275"/>
      <c r="K9" s="276"/>
      <c r="L9" s="291"/>
    </row>
    <row r="10" spans="1:12" ht="12.75" customHeight="1" x14ac:dyDescent="0.2">
      <c r="A10" s="291"/>
      <c r="B10" s="291"/>
      <c r="C10" s="288"/>
      <c r="D10" s="288"/>
      <c r="E10" s="824"/>
      <c r="F10" s="288"/>
      <c r="G10" s="274"/>
      <c r="H10" s="274"/>
      <c r="I10" s="274"/>
      <c r="J10" s="275"/>
      <c r="K10" s="276"/>
      <c r="L10" s="291"/>
    </row>
    <row r="11" spans="1:12" ht="12.75" customHeight="1" x14ac:dyDescent="0.2">
      <c r="A11" s="291"/>
      <c r="B11" s="291"/>
      <c r="C11" s="288"/>
      <c r="D11" s="288"/>
      <c r="E11" s="824"/>
      <c r="F11" s="288"/>
      <c r="G11" s="274"/>
      <c r="H11" s="274"/>
      <c r="I11" s="274"/>
      <c r="J11" s="275"/>
      <c r="K11" s="276"/>
      <c r="L11" s="291"/>
    </row>
    <row r="12" spans="1:12" ht="12.75" customHeight="1" x14ac:dyDescent="0.2">
      <c r="A12" s="291"/>
      <c r="B12" s="291"/>
      <c r="C12" s="288"/>
      <c r="D12" s="288"/>
      <c r="E12" s="824"/>
      <c r="F12" s="288"/>
      <c r="G12" s="274"/>
      <c r="H12" s="274"/>
      <c r="I12" s="274"/>
      <c r="J12" s="275"/>
      <c r="K12" s="276"/>
      <c r="L12" s="291"/>
    </row>
    <row r="13" spans="1:12" x14ac:dyDescent="0.2">
      <c r="A13" s="291"/>
      <c r="B13" s="291"/>
      <c r="C13" s="288"/>
      <c r="D13" s="288"/>
      <c r="E13" s="824"/>
      <c r="F13" s="288"/>
      <c r="G13" s="274"/>
      <c r="H13" s="274"/>
      <c r="I13" s="274"/>
      <c r="J13" s="275"/>
      <c r="K13" s="276"/>
      <c r="L13" s="291"/>
    </row>
    <row r="14" spans="1:12" x14ac:dyDescent="0.2">
      <c r="A14" s="291"/>
      <c r="B14" s="308" t="s">
        <v>27</v>
      </c>
      <c r="C14" s="306"/>
      <c r="D14" s="306"/>
      <c r="E14" s="827"/>
      <c r="F14" s="288"/>
      <c r="G14" s="274"/>
      <c r="H14" s="274"/>
      <c r="I14" s="274"/>
      <c r="J14" s="275"/>
      <c r="K14" s="276"/>
      <c r="L14" s="291"/>
    </row>
    <row r="15" spans="1:12" ht="13.5" thickBot="1" x14ac:dyDescent="0.25">
      <c r="A15" s="291"/>
      <c r="B15" s="291"/>
      <c r="C15" s="288"/>
      <c r="D15" s="288"/>
      <c r="E15" s="824"/>
      <c r="F15" s="288"/>
      <c r="G15" s="274"/>
      <c r="H15" s="274"/>
      <c r="I15" s="274"/>
      <c r="J15" s="275"/>
      <c r="K15" s="276"/>
      <c r="L15" s="291"/>
    </row>
    <row r="16" spans="1:12" ht="13.5" thickBot="1" x14ac:dyDescent="0.25">
      <c r="A16" s="291"/>
      <c r="B16" s="313"/>
      <c r="C16" s="300" t="s">
        <v>21</v>
      </c>
      <c r="D16" s="300"/>
      <c r="E16" s="828">
        <v>3</v>
      </c>
      <c r="F16" s="288"/>
      <c r="G16" s="274"/>
      <c r="H16" s="274"/>
      <c r="I16" s="274"/>
      <c r="J16" s="275"/>
      <c r="K16" s="276"/>
      <c r="L16" s="291"/>
    </row>
    <row r="17" spans="1:12" ht="13.5" thickBot="1" x14ac:dyDescent="0.25">
      <c r="A17" s="291"/>
      <c r="B17" s="291"/>
      <c r="C17" s="307"/>
      <c r="D17" s="307"/>
      <c r="E17" s="829"/>
      <c r="F17" s="288"/>
      <c r="G17" s="274"/>
      <c r="H17" s="274"/>
      <c r="I17" s="274"/>
      <c r="J17" s="275"/>
      <c r="K17" s="276"/>
      <c r="L17" s="291"/>
    </row>
    <row r="18" spans="1:12" ht="13.5" thickBot="1" x14ac:dyDescent="0.25">
      <c r="A18" s="291"/>
      <c r="B18" s="313"/>
      <c r="C18" s="300" t="s">
        <v>33</v>
      </c>
      <c r="D18" s="300"/>
      <c r="E18" s="830">
        <v>4</v>
      </c>
      <c r="F18" s="288"/>
      <c r="G18" s="274"/>
      <c r="H18" s="274"/>
      <c r="I18" s="274"/>
      <c r="J18" s="275"/>
      <c r="K18" s="276"/>
      <c r="L18" s="291"/>
    </row>
    <row r="19" spans="1:12" ht="13.5" thickBot="1" x14ac:dyDescent="0.25">
      <c r="A19" s="291"/>
      <c r="B19" s="292"/>
      <c r="C19" s="298"/>
      <c r="D19" s="298"/>
      <c r="E19" s="831"/>
      <c r="F19" s="288"/>
      <c r="G19" s="274"/>
      <c r="H19" s="274"/>
      <c r="I19" s="274"/>
      <c r="J19" s="275"/>
      <c r="K19" s="276"/>
      <c r="L19" s="291"/>
    </row>
    <row r="20" spans="1:12" ht="13.5" customHeight="1" thickBot="1" x14ac:dyDescent="0.25">
      <c r="A20" s="291"/>
      <c r="B20" s="312"/>
      <c r="C20" s="1433" t="s">
        <v>32</v>
      </c>
      <c r="D20" s="1427"/>
      <c r="E20" s="830">
        <v>6</v>
      </c>
      <c r="F20" s="288"/>
      <c r="G20" s="274"/>
      <c r="H20" s="274"/>
      <c r="I20" s="274"/>
      <c r="J20" s="275"/>
      <c r="K20" s="276"/>
      <c r="L20" s="291"/>
    </row>
    <row r="21" spans="1:12" x14ac:dyDescent="0.2">
      <c r="A21" s="291"/>
      <c r="B21" s="304"/>
      <c r="C21" s="1430" t="s">
        <v>2</v>
      </c>
      <c r="D21" s="1430"/>
      <c r="E21" s="829">
        <v>6</v>
      </c>
      <c r="F21" s="288"/>
      <c r="G21" s="274"/>
      <c r="H21" s="274"/>
      <c r="I21" s="274"/>
      <c r="J21" s="275"/>
      <c r="K21" s="276"/>
      <c r="L21" s="291"/>
    </row>
    <row r="22" spans="1:12" x14ac:dyDescent="0.2">
      <c r="A22" s="291"/>
      <c r="B22" s="304"/>
      <c r="C22" s="1430" t="s">
        <v>13</v>
      </c>
      <c r="D22" s="1430"/>
      <c r="E22" s="829">
        <v>7</v>
      </c>
      <c r="F22" s="288"/>
      <c r="G22" s="274"/>
      <c r="H22" s="274"/>
      <c r="I22" s="274"/>
      <c r="J22" s="275"/>
      <c r="K22" s="276"/>
      <c r="L22" s="291"/>
    </row>
    <row r="23" spans="1:12" x14ac:dyDescent="0.2">
      <c r="A23" s="291"/>
      <c r="B23" s="304"/>
      <c r="C23" s="1430" t="s">
        <v>7</v>
      </c>
      <c r="D23" s="1430"/>
      <c r="E23" s="829">
        <v>8</v>
      </c>
      <c r="F23" s="288"/>
      <c r="G23" s="274"/>
      <c r="H23" s="274"/>
      <c r="I23" s="274"/>
      <c r="J23" s="275"/>
      <c r="K23" s="276"/>
      <c r="L23" s="291"/>
    </row>
    <row r="24" spans="1:12" x14ac:dyDescent="0.2">
      <c r="A24" s="291"/>
      <c r="B24" s="305"/>
      <c r="C24" s="1430" t="s">
        <v>429</v>
      </c>
      <c r="D24" s="1430"/>
      <c r="E24" s="829">
        <v>9</v>
      </c>
      <c r="F24" s="288"/>
      <c r="G24" s="278"/>
      <c r="H24" s="274"/>
      <c r="I24" s="274"/>
      <c r="J24" s="275"/>
      <c r="K24" s="276"/>
      <c r="L24" s="291"/>
    </row>
    <row r="25" spans="1:12" ht="22.5" customHeight="1" x14ac:dyDescent="0.2">
      <c r="A25" s="291"/>
      <c r="B25" s="294"/>
      <c r="C25" s="1431" t="s">
        <v>28</v>
      </c>
      <c r="D25" s="1431"/>
      <c r="E25" s="829">
        <v>10</v>
      </c>
      <c r="F25" s="288"/>
      <c r="G25" s="274"/>
      <c r="H25" s="274"/>
      <c r="I25" s="274"/>
      <c r="J25" s="275"/>
      <c r="K25" s="276"/>
      <c r="L25" s="291"/>
    </row>
    <row r="26" spans="1:12" x14ac:dyDescent="0.2">
      <c r="A26" s="291"/>
      <c r="B26" s="294"/>
      <c r="C26" s="1430" t="s">
        <v>25</v>
      </c>
      <c r="D26" s="1430"/>
      <c r="E26" s="829">
        <v>11</v>
      </c>
      <c r="F26" s="288"/>
      <c r="G26" s="274"/>
      <c r="H26" s="274"/>
      <c r="I26" s="274"/>
      <c r="J26" s="275"/>
      <c r="K26" s="276"/>
      <c r="L26" s="291"/>
    </row>
    <row r="27" spans="1:12" ht="12.75" customHeight="1" thickBot="1" x14ac:dyDescent="0.25">
      <c r="A27" s="291"/>
      <c r="B27" s="288"/>
      <c r="C27" s="296"/>
      <c r="D27" s="296"/>
      <c r="E27" s="829"/>
      <c r="F27" s="288"/>
      <c r="G27" s="274"/>
      <c r="H27" s="1423">
        <v>42309</v>
      </c>
      <c r="I27" s="1424"/>
      <c r="J27" s="1424"/>
      <c r="K27" s="278"/>
      <c r="L27" s="291"/>
    </row>
    <row r="28" spans="1:12" ht="13.5" customHeight="1" thickBot="1" x14ac:dyDescent="0.25">
      <c r="A28" s="291"/>
      <c r="B28" s="390"/>
      <c r="C28" s="1429" t="s">
        <v>12</v>
      </c>
      <c r="D28" s="1427"/>
      <c r="E28" s="830">
        <v>12</v>
      </c>
      <c r="F28" s="288"/>
      <c r="G28" s="274"/>
      <c r="H28" s="1424"/>
      <c r="I28" s="1424"/>
      <c r="J28" s="1424"/>
      <c r="K28" s="278"/>
      <c r="L28" s="291"/>
    </row>
    <row r="29" spans="1:12" ht="12.75" hidden="1" customHeight="1" x14ac:dyDescent="0.2">
      <c r="A29" s="291"/>
      <c r="B29" s="289"/>
      <c r="C29" s="1430" t="s">
        <v>45</v>
      </c>
      <c r="D29" s="1430"/>
      <c r="E29" s="829">
        <v>12</v>
      </c>
      <c r="F29" s="288"/>
      <c r="G29" s="274"/>
      <c r="H29" s="1424"/>
      <c r="I29" s="1424"/>
      <c r="J29" s="1424"/>
      <c r="K29" s="278"/>
      <c r="L29" s="291"/>
    </row>
    <row r="30" spans="1:12" ht="22.5" customHeight="1" x14ac:dyDescent="0.2">
      <c r="A30" s="291"/>
      <c r="B30" s="289"/>
      <c r="C30" s="1434" t="s">
        <v>433</v>
      </c>
      <c r="D30" s="1434"/>
      <c r="E30" s="829">
        <v>12</v>
      </c>
      <c r="F30" s="288"/>
      <c r="G30" s="274"/>
      <c r="H30" s="1424"/>
      <c r="I30" s="1424"/>
      <c r="J30" s="1424"/>
      <c r="K30" s="278"/>
      <c r="L30" s="291"/>
    </row>
    <row r="31" spans="1:12" ht="12.75" customHeight="1" thickBot="1" x14ac:dyDescent="0.25">
      <c r="A31" s="291"/>
      <c r="B31" s="294"/>
      <c r="C31" s="303"/>
      <c r="D31" s="303"/>
      <c r="E31" s="831"/>
      <c r="F31" s="288"/>
      <c r="G31" s="274"/>
      <c r="H31" s="1424"/>
      <c r="I31" s="1424"/>
      <c r="J31" s="1424"/>
      <c r="K31" s="278"/>
      <c r="L31" s="291"/>
    </row>
    <row r="32" spans="1:12" ht="13.5" customHeight="1" thickBot="1" x14ac:dyDescent="0.25">
      <c r="A32" s="291"/>
      <c r="B32" s="311"/>
      <c r="C32" s="297" t="s">
        <v>11</v>
      </c>
      <c r="D32" s="297"/>
      <c r="E32" s="830">
        <v>13</v>
      </c>
      <c r="F32" s="288"/>
      <c r="G32" s="274"/>
      <c r="H32" s="1424"/>
      <c r="I32" s="1424"/>
      <c r="J32" s="1424"/>
      <c r="K32" s="278"/>
      <c r="L32" s="291"/>
    </row>
    <row r="33" spans="1:12" ht="12.75" customHeight="1" x14ac:dyDescent="0.2">
      <c r="A33" s="291"/>
      <c r="B33" s="289"/>
      <c r="C33" s="1425" t="s">
        <v>18</v>
      </c>
      <c r="D33" s="1425"/>
      <c r="E33" s="829">
        <v>13</v>
      </c>
      <c r="F33" s="288"/>
      <c r="G33" s="274"/>
      <c r="H33" s="1424"/>
      <c r="I33" s="1424"/>
      <c r="J33" s="1424"/>
      <c r="K33" s="278"/>
      <c r="L33" s="291"/>
    </row>
    <row r="34" spans="1:12" ht="12.75" customHeight="1" x14ac:dyDescent="0.2">
      <c r="A34" s="291"/>
      <c r="B34" s="289"/>
      <c r="C34" s="1428" t="s">
        <v>8</v>
      </c>
      <c r="D34" s="1428"/>
      <c r="E34" s="829">
        <v>14</v>
      </c>
      <c r="F34" s="288"/>
      <c r="G34" s="274"/>
      <c r="H34" s="279"/>
      <c r="I34" s="279"/>
      <c r="J34" s="279"/>
      <c r="K34" s="278"/>
      <c r="L34" s="291"/>
    </row>
    <row r="35" spans="1:12" ht="12.75" customHeight="1" x14ac:dyDescent="0.2">
      <c r="A35" s="291"/>
      <c r="B35" s="289"/>
      <c r="C35" s="1428" t="s">
        <v>26</v>
      </c>
      <c r="D35" s="1428"/>
      <c r="E35" s="829">
        <v>14</v>
      </c>
      <c r="F35" s="288"/>
      <c r="G35" s="274"/>
      <c r="H35" s="279"/>
      <c r="I35" s="279"/>
      <c r="J35" s="279"/>
      <c r="K35" s="278"/>
      <c r="L35" s="291"/>
    </row>
    <row r="36" spans="1:12" ht="12.75" customHeight="1" x14ac:dyDescent="0.2">
      <c r="A36" s="291"/>
      <c r="B36" s="289"/>
      <c r="C36" s="1428" t="s">
        <v>6</v>
      </c>
      <c r="D36" s="1428"/>
      <c r="E36" s="829">
        <v>15</v>
      </c>
      <c r="F36" s="288"/>
      <c r="G36" s="274"/>
      <c r="H36" s="279"/>
      <c r="I36" s="279"/>
      <c r="J36" s="279"/>
      <c r="K36" s="278"/>
      <c r="L36" s="291"/>
    </row>
    <row r="37" spans="1:12" ht="12.75" customHeight="1" x14ac:dyDescent="0.2">
      <c r="A37" s="291"/>
      <c r="B37" s="289"/>
      <c r="C37" s="1425" t="s">
        <v>49</v>
      </c>
      <c r="D37" s="1425"/>
      <c r="E37" s="829">
        <v>16</v>
      </c>
      <c r="F37" s="288"/>
      <c r="G37" s="274"/>
      <c r="H37" s="279"/>
      <c r="I37" s="279"/>
      <c r="J37" s="279"/>
      <c r="K37" s="278"/>
      <c r="L37" s="291"/>
    </row>
    <row r="38" spans="1:12" ht="12.75" customHeight="1" x14ac:dyDescent="0.2">
      <c r="A38" s="291"/>
      <c r="B38" s="295"/>
      <c r="C38" s="1428" t="s">
        <v>14</v>
      </c>
      <c r="D38" s="1428"/>
      <c r="E38" s="829">
        <v>16</v>
      </c>
      <c r="F38" s="288"/>
      <c r="G38" s="274"/>
      <c r="H38" s="274"/>
      <c r="I38" s="274"/>
      <c r="J38" s="275"/>
      <c r="K38" s="276"/>
      <c r="L38" s="291"/>
    </row>
    <row r="39" spans="1:12" ht="12.75" customHeight="1" x14ac:dyDescent="0.2">
      <c r="A39" s="291"/>
      <c r="B39" s="289"/>
      <c r="C39" s="1430" t="s">
        <v>31</v>
      </c>
      <c r="D39" s="1430"/>
      <c r="E39" s="829">
        <v>17</v>
      </c>
      <c r="F39" s="288"/>
      <c r="G39" s="274"/>
      <c r="H39" s="274"/>
      <c r="I39" s="274"/>
      <c r="J39" s="280"/>
      <c r="K39" s="280"/>
      <c r="L39" s="291"/>
    </row>
    <row r="40" spans="1:12" ht="13.5" thickBot="1" x14ac:dyDescent="0.25">
      <c r="A40" s="291"/>
      <c r="B40" s="291"/>
      <c r="C40" s="288"/>
      <c r="D40" s="288"/>
      <c r="E40" s="831"/>
      <c r="F40" s="288"/>
      <c r="G40" s="274"/>
      <c r="H40" s="274"/>
      <c r="I40" s="274"/>
      <c r="J40" s="280"/>
      <c r="K40" s="280"/>
      <c r="L40" s="291"/>
    </row>
    <row r="41" spans="1:12" ht="13.5" customHeight="1" thickBot="1" x14ac:dyDescent="0.25">
      <c r="A41" s="291"/>
      <c r="B41" s="374"/>
      <c r="C41" s="1426" t="s">
        <v>29</v>
      </c>
      <c r="D41" s="1427"/>
      <c r="E41" s="830">
        <v>18</v>
      </c>
      <c r="F41" s="288"/>
      <c r="G41" s="274"/>
      <c r="H41" s="274"/>
      <c r="I41" s="274"/>
      <c r="J41" s="280"/>
      <c r="K41" s="280"/>
      <c r="L41" s="291"/>
    </row>
    <row r="42" spans="1:12" x14ac:dyDescent="0.2">
      <c r="A42" s="291"/>
      <c r="B42" s="291"/>
      <c r="C42" s="1430" t="s">
        <v>30</v>
      </c>
      <c r="D42" s="1430"/>
      <c r="E42" s="829">
        <v>18</v>
      </c>
      <c r="F42" s="288"/>
      <c r="G42" s="274"/>
      <c r="H42" s="274"/>
      <c r="I42" s="274"/>
      <c r="J42" s="281"/>
      <c r="K42" s="281"/>
      <c r="L42" s="291"/>
    </row>
    <row r="43" spans="1:12" x14ac:dyDescent="0.2">
      <c r="A43" s="291"/>
      <c r="B43" s="295"/>
      <c r="C43" s="1430" t="s">
        <v>0</v>
      </c>
      <c r="D43" s="1430"/>
      <c r="E43" s="829">
        <v>19</v>
      </c>
      <c r="F43" s="288"/>
      <c r="G43" s="274"/>
      <c r="H43" s="274"/>
      <c r="I43" s="274"/>
      <c r="J43" s="282"/>
      <c r="K43" s="283"/>
      <c r="L43" s="291"/>
    </row>
    <row r="44" spans="1:12" x14ac:dyDescent="0.2">
      <c r="A44" s="291"/>
      <c r="B44" s="295"/>
      <c r="C44" s="1430" t="s">
        <v>16</v>
      </c>
      <c r="D44" s="1430"/>
      <c r="E44" s="829">
        <v>19</v>
      </c>
      <c r="F44" s="288"/>
      <c r="G44" s="274"/>
      <c r="H44" s="274"/>
      <c r="I44" s="274"/>
      <c r="J44" s="282"/>
      <c r="K44" s="283"/>
      <c r="L44" s="291"/>
    </row>
    <row r="45" spans="1:12" x14ac:dyDescent="0.2">
      <c r="A45" s="291"/>
      <c r="B45" s="295"/>
      <c r="C45" s="1430" t="s">
        <v>1</v>
      </c>
      <c r="D45" s="1430"/>
      <c r="E45" s="832">
        <v>19</v>
      </c>
      <c r="F45" s="298"/>
      <c r="G45" s="284"/>
      <c r="H45" s="285"/>
      <c r="I45" s="284"/>
      <c r="J45" s="284"/>
      <c r="K45" s="284"/>
      <c r="L45" s="291"/>
    </row>
    <row r="46" spans="1:12" x14ac:dyDescent="0.2">
      <c r="A46" s="291"/>
      <c r="B46" s="295"/>
      <c r="C46" s="1430" t="s">
        <v>22</v>
      </c>
      <c r="D46" s="1430"/>
      <c r="E46" s="832">
        <v>19</v>
      </c>
      <c r="F46" s="298"/>
      <c r="G46" s="284"/>
      <c r="H46" s="285"/>
      <c r="I46" s="284"/>
      <c r="J46" s="284"/>
      <c r="K46" s="284"/>
      <c r="L46" s="291"/>
    </row>
    <row r="47" spans="1:12" ht="12.75" customHeight="1" thickBot="1" x14ac:dyDescent="0.25">
      <c r="A47" s="291"/>
      <c r="B47" s="294"/>
      <c r="C47" s="294"/>
      <c r="D47" s="294"/>
      <c r="E47" s="833"/>
      <c r="F47" s="290"/>
      <c r="G47" s="282"/>
      <c r="H47" s="285"/>
      <c r="I47" s="282"/>
      <c r="J47" s="282"/>
      <c r="K47" s="283"/>
      <c r="L47" s="291"/>
    </row>
    <row r="48" spans="1:12" ht="13.5" customHeight="1" thickBot="1" x14ac:dyDescent="0.25">
      <c r="A48" s="291"/>
      <c r="B48" s="314"/>
      <c r="C48" s="1433" t="s">
        <v>38</v>
      </c>
      <c r="D48" s="1427"/>
      <c r="E48" s="828">
        <v>20</v>
      </c>
      <c r="F48" s="290"/>
      <c r="G48" s="282"/>
      <c r="H48" s="285"/>
      <c r="I48" s="282"/>
      <c r="J48" s="282"/>
      <c r="K48" s="283"/>
      <c r="L48" s="291"/>
    </row>
    <row r="49" spans="1:12" x14ac:dyDescent="0.2">
      <c r="A49" s="291"/>
      <c r="B49" s="291"/>
      <c r="C49" s="1430" t="s">
        <v>47</v>
      </c>
      <c r="D49" s="1430"/>
      <c r="E49" s="832">
        <v>20</v>
      </c>
      <c r="F49" s="290"/>
      <c r="G49" s="282"/>
      <c r="H49" s="285"/>
      <c r="I49" s="282"/>
      <c r="J49" s="282"/>
      <c r="K49" s="283"/>
      <c r="L49" s="291"/>
    </row>
    <row r="50" spans="1:12" ht="12.75" customHeight="1" x14ac:dyDescent="0.2">
      <c r="A50" s="291"/>
      <c r="B50" s="294"/>
      <c r="C50" s="1431" t="s">
        <v>507</v>
      </c>
      <c r="D50" s="1431"/>
      <c r="E50" s="834">
        <v>21</v>
      </c>
      <c r="F50" s="290"/>
      <c r="G50" s="282"/>
      <c r="H50" s="285"/>
      <c r="I50" s="282"/>
      <c r="J50" s="282"/>
      <c r="K50" s="283"/>
      <c r="L50" s="291"/>
    </row>
    <row r="51" spans="1:12" ht="11.25" customHeight="1" thickBot="1" x14ac:dyDescent="0.25">
      <c r="A51" s="291"/>
      <c r="B51" s="291"/>
      <c r="C51" s="299"/>
      <c r="D51" s="299"/>
      <c r="E51" s="829"/>
      <c r="F51" s="290"/>
      <c r="G51" s="282"/>
      <c r="H51" s="285"/>
      <c r="I51" s="282"/>
      <c r="J51" s="282"/>
      <c r="K51" s="283"/>
      <c r="L51" s="291"/>
    </row>
    <row r="52" spans="1:12" ht="13.5" thickBot="1" x14ac:dyDescent="0.25">
      <c r="A52" s="291"/>
      <c r="B52" s="310"/>
      <c r="C52" s="300" t="s">
        <v>4</v>
      </c>
      <c r="D52" s="300"/>
      <c r="E52" s="828">
        <v>22</v>
      </c>
      <c r="F52" s="298"/>
      <c r="G52" s="284"/>
      <c r="H52" s="285"/>
      <c r="I52" s="284"/>
      <c r="J52" s="284"/>
      <c r="K52" s="284"/>
      <c r="L52" s="291"/>
    </row>
    <row r="53" spans="1:12" ht="33" customHeight="1" x14ac:dyDescent="0.2">
      <c r="A53" s="291"/>
      <c r="B53" s="301"/>
      <c r="C53" s="302"/>
      <c r="D53" s="302"/>
      <c r="E53" s="835"/>
      <c r="F53" s="290"/>
      <c r="G53" s="282"/>
      <c r="H53" s="285"/>
      <c r="I53" s="282"/>
      <c r="J53" s="282"/>
      <c r="K53" s="283"/>
      <c r="L53" s="291"/>
    </row>
    <row r="54" spans="1:12" ht="33" customHeight="1" x14ac:dyDescent="0.2">
      <c r="A54" s="291"/>
      <c r="B54" s="291"/>
      <c r="C54" s="289"/>
      <c r="D54" s="289"/>
      <c r="E54" s="833"/>
      <c r="F54" s="290"/>
      <c r="G54" s="282"/>
      <c r="H54" s="285"/>
      <c r="I54" s="282"/>
      <c r="J54" s="282"/>
      <c r="K54" s="283"/>
      <c r="L54" s="291"/>
    </row>
    <row r="55" spans="1:12" ht="19.5" customHeight="1" x14ac:dyDescent="0.2">
      <c r="A55" s="291"/>
      <c r="B55" s="822" t="s">
        <v>50</v>
      </c>
      <c r="C55" s="822"/>
      <c r="D55" s="309"/>
      <c r="E55" s="836"/>
      <c r="F55" s="290"/>
      <c r="G55" s="282"/>
      <c r="H55" s="285"/>
      <c r="I55" s="282"/>
      <c r="J55" s="282"/>
      <c r="K55" s="283"/>
      <c r="L55" s="291"/>
    </row>
    <row r="56" spans="1:12" ht="21" customHeight="1" x14ac:dyDescent="0.2">
      <c r="A56" s="291"/>
      <c r="B56" s="291"/>
      <c r="C56" s="291"/>
      <c r="D56" s="291"/>
      <c r="E56" s="836"/>
      <c r="F56" s="290"/>
      <c r="G56" s="282"/>
      <c r="H56" s="285"/>
      <c r="I56" s="282"/>
      <c r="J56" s="282"/>
      <c r="K56" s="283"/>
      <c r="L56" s="291"/>
    </row>
    <row r="57" spans="1:12" ht="22.5" customHeight="1" x14ac:dyDescent="0.2">
      <c r="A57" s="291"/>
      <c r="B57" s="823" t="s">
        <v>408</v>
      </c>
      <c r="C57" s="821"/>
      <c r="D57" s="1221">
        <v>42338</v>
      </c>
      <c r="E57" s="1002" t="s">
        <v>624</v>
      </c>
      <c r="F57" s="821"/>
      <c r="G57" s="282"/>
      <c r="H57" s="285"/>
      <c r="I57" s="282"/>
      <c r="J57" s="282"/>
      <c r="K57" s="283"/>
      <c r="L57" s="291"/>
    </row>
    <row r="58" spans="1:12" ht="22.5" customHeight="1" x14ac:dyDescent="0.2">
      <c r="A58" s="291"/>
      <c r="B58" s="823" t="s">
        <v>409</v>
      </c>
      <c r="C58" s="375"/>
      <c r="D58" s="1221">
        <v>42338</v>
      </c>
      <c r="E58" s="1002" t="s">
        <v>624</v>
      </c>
      <c r="F58" s="376"/>
      <c r="G58" s="282"/>
      <c r="H58" s="285"/>
      <c r="I58" s="282"/>
      <c r="J58" s="282"/>
      <c r="K58" s="283"/>
      <c r="L58" s="291"/>
    </row>
    <row r="59" spans="1:12" s="141" customFormat="1" ht="28.5" customHeight="1" x14ac:dyDescent="0.2">
      <c r="A59" s="293"/>
      <c r="B59" s="1432" t="s">
        <v>623</v>
      </c>
      <c r="C59" s="1432"/>
      <c r="D59" s="1432"/>
      <c r="E59" s="833"/>
      <c r="F59" s="289"/>
      <c r="G59" s="286"/>
      <c r="H59" s="286"/>
      <c r="I59" s="286"/>
      <c r="J59" s="286"/>
      <c r="K59" s="286"/>
      <c r="L59" s="293"/>
    </row>
    <row r="60" spans="1:12" ht="7.5" customHeight="1" x14ac:dyDescent="0.2">
      <c r="A60" s="291"/>
      <c r="B60" s="1432"/>
      <c r="C60" s="1432"/>
      <c r="D60" s="1432"/>
      <c r="E60" s="837"/>
      <c r="F60" s="292"/>
      <c r="G60" s="292"/>
      <c r="H60" s="292"/>
      <c r="I60" s="292"/>
      <c r="J60" s="292"/>
      <c r="K60" s="292"/>
      <c r="L60" s="292"/>
    </row>
    <row r="61" spans="1:12" ht="21" customHeight="1" x14ac:dyDescent="0.2"/>
  </sheetData>
  <mergeCells count="29">
    <mergeCell ref="B59:D60"/>
    <mergeCell ref="C42:D42"/>
    <mergeCell ref="C49:D49"/>
    <mergeCell ref="C20:D20"/>
    <mergeCell ref="C50:D50"/>
    <mergeCell ref="C43:D43"/>
    <mergeCell ref="C44:D44"/>
    <mergeCell ref="C45:D45"/>
    <mergeCell ref="C46:D46"/>
    <mergeCell ref="C48:D48"/>
    <mergeCell ref="C36:D36"/>
    <mergeCell ref="C38:D38"/>
    <mergeCell ref="C39:D39"/>
    <mergeCell ref="C29:D29"/>
    <mergeCell ref="C30:D30"/>
    <mergeCell ref="C26:D26"/>
    <mergeCell ref="B5:E5"/>
    <mergeCell ref="H27:J33"/>
    <mergeCell ref="C37:D37"/>
    <mergeCell ref="C41:D41"/>
    <mergeCell ref="C35:D35"/>
    <mergeCell ref="C33:D33"/>
    <mergeCell ref="C34:D34"/>
    <mergeCell ref="C28:D28"/>
    <mergeCell ref="C21:D21"/>
    <mergeCell ref="C22:D22"/>
    <mergeCell ref="C23:D23"/>
    <mergeCell ref="C24:D24"/>
    <mergeCell ref="C25:D25"/>
  </mergeCells>
  <printOptions horizontalCentered="1"/>
  <pageMargins left="0.15748031496062992" right="0.15748031496062992" top="0.19685039370078741" bottom="0.19685039370078741" header="0" footer="0"/>
  <pageSetup paperSize="9" scale="94" orientation="portrait" r:id="rId1"/>
  <headerFooter alignWithMargins="0"/>
  <ignoredErrors>
    <ignoredError sqref="E57:E58"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57"/>
  <sheetViews>
    <sheetView zoomScaleNormal="100" workbookViewId="0"/>
  </sheetViews>
  <sheetFormatPr defaultRowHeight="12.75" x14ac:dyDescent="0.2"/>
  <cols>
    <col min="1" max="1" width="1" style="420" customWidth="1"/>
    <col min="2" max="2" width="2.5703125" style="420" customWidth="1"/>
    <col min="3" max="3" width="1" style="420" customWidth="1"/>
    <col min="4" max="4" width="42.42578125" style="420" customWidth="1"/>
    <col min="5" max="5" width="0.28515625" style="420" customWidth="1"/>
    <col min="6" max="6" width="8.85546875" style="420" customWidth="1"/>
    <col min="7" max="7" width="11" style="420" customWidth="1"/>
    <col min="8" max="10" width="10.85546875" style="420" customWidth="1"/>
    <col min="11" max="11" width="2.5703125" style="420" customWidth="1"/>
    <col min="12" max="12" width="1" style="420" customWidth="1"/>
    <col min="13" max="16384" width="9.140625" style="420"/>
  </cols>
  <sheetData>
    <row r="1" spans="1:12" x14ac:dyDescent="0.2">
      <c r="A1" s="415"/>
      <c r="B1" s="596"/>
      <c r="C1" s="1543"/>
      <c r="D1" s="1543"/>
      <c r="E1" s="1106"/>
      <c r="F1" s="419"/>
      <c r="G1" s="419"/>
      <c r="H1" s="419"/>
      <c r="I1" s="419"/>
      <c r="J1" s="1544"/>
      <c r="K1" s="1544"/>
      <c r="L1" s="415"/>
    </row>
    <row r="2" spans="1:12" x14ac:dyDescent="0.2">
      <c r="A2" s="415"/>
      <c r="B2" s="1107"/>
      <c r="C2" s="1108"/>
      <c r="D2" s="1108"/>
      <c r="E2" s="1108"/>
      <c r="F2" s="597"/>
      <c r="G2" s="597"/>
      <c r="H2" s="425"/>
      <c r="I2" s="425"/>
      <c r="J2" s="1545" t="s">
        <v>70</v>
      </c>
      <c r="K2" s="425"/>
      <c r="L2" s="415"/>
    </row>
    <row r="3" spans="1:12" ht="13.5" thickBot="1" x14ac:dyDescent="0.25">
      <c r="A3" s="415"/>
      <c r="B3" s="485"/>
      <c r="C3" s="425"/>
      <c r="D3" s="425"/>
      <c r="E3" s="425"/>
      <c r="F3" s="425"/>
      <c r="G3" s="425"/>
      <c r="H3" s="425"/>
      <c r="I3" s="425"/>
      <c r="J3" s="1546"/>
      <c r="K3" s="786"/>
      <c r="L3" s="415"/>
    </row>
    <row r="4" spans="1:12" ht="13.5" thickBot="1" x14ac:dyDescent="0.25">
      <c r="A4" s="415"/>
      <c r="B4" s="485"/>
      <c r="C4" s="1547" t="s">
        <v>453</v>
      </c>
      <c r="D4" s="1548"/>
      <c r="E4" s="1548"/>
      <c r="F4" s="1548"/>
      <c r="G4" s="1548"/>
      <c r="H4" s="1548"/>
      <c r="I4" s="1548"/>
      <c r="J4" s="1549"/>
      <c r="K4" s="425"/>
      <c r="L4" s="415"/>
    </row>
    <row r="5" spans="1:12" ht="4.5" customHeight="1" x14ac:dyDescent="0.2">
      <c r="A5" s="415"/>
      <c r="B5" s="485"/>
      <c r="C5" s="425"/>
      <c r="D5" s="425"/>
      <c r="E5" s="425"/>
      <c r="F5" s="425"/>
      <c r="G5" s="425"/>
      <c r="H5" s="425"/>
      <c r="I5" s="425"/>
      <c r="J5" s="786"/>
      <c r="K5" s="425"/>
      <c r="L5" s="415"/>
    </row>
    <row r="6" spans="1:12" s="429" customFormat="1" ht="51" customHeight="1" x14ac:dyDescent="0.2">
      <c r="A6" s="427"/>
      <c r="B6" s="589"/>
      <c r="C6" s="1550">
        <v>2013</v>
      </c>
      <c r="D6" s="1551"/>
      <c r="E6" s="599"/>
      <c r="F6" s="1110" t="s">
        <v>410</v>
      </c>
      <c r="G6" s="1111" t="s">
        <v>454</v>
      </c>
      <c r="H6" s="1110" t="s">
        <v>455</v>
      </c>
      <c r="I6" s="1110" t="s">
        <v>456</v>
      </c>
      <c r="J6" s="1110" t="s">
        <v>457</v>
      </c>
      <c r="K6" s="423"/>
      <c r="L6" s="427"/>
    </row>
    <row r="7" spans="1:12" s="457" customFormat="1" ht="14.25" customHeight="1" x14ac:dyDescent="0.2">
      <c r="A7" s="453"/>
      <c r="B7" s="787"/>
      <c r="C7" s="1552" t="s">
        <v>68</v>
      </c>
      <c r="D7" s="1552"/>
      <c r="E7" s="1112"/>
      <c r="F7" s="1117">
        <v>17339</v>
      </c>
      <c r="G7" s="1118">
        <v>854394</v>
      </c>
      <c r="H7" s="1130">
        <v>46.387136600326734</v>
      </c>
      <c r="I7" s="1119">
        <v>33.201457407238344</v>
      </c>
      <c r="J7" s="1119">
        <v>354.13049183812137</v>
      </c>
      <c r="K7" s="1113"/>
      <c r="L7" s="453"/>
    </row>
    <row r="8" spans="1:12" s="429" customFormat="1" ht="12.75" customHeight="1" x14ac:dyDescent="0.2">
      <c r="A8" s="427"/>
      <c r="B8" s="589"/>
      <c r="C8" s="877" t="s">
        <v>369</v>
      </c>
      <c r="D8" s="878"/>
      <c r="E8" s="878"/>
      <c r="F8" s="1120">
        <v>289</v>
      </c>
      <c r="G8" s="1121">
        <v>6191</v>
      </c>
      <c r="H8" s="1131">
        <v>23.303346256634168</v>
      </c>
      <c r="I8" s="1122">
        <v>23.63317719269908</v>
      </c>
      <c r="J8" s="1122">
        <v>150.98987108655618</v>
      </c>
      <c r="K8" s="879"/>
      <c r="L8" s="427"/>
    </row>
    <row r="9" spans="1:12" s="429" customFormat="1" ht="24" customHeight="1" x14ac:dyDescent="0.2">
      <c r="A9" s="427"/>
      <c r="B9" s="589"/>
      <c r="C9" s="877"/>
      <c r="D9" s="880" t="s">
        <v>458</v>
      </c>
      <c r="E9" s="880"/>
      <c r="F9" s="1123">
        <v>271</v>
      </c>
      <c r="G9" s="1124">
        <v>5550</v>
      </c>
      <c r="H9" s="1132">
        <v>24.918062227809457</v>
      </c>
      <c r="I9" s="1125">
        <v>23.445225225225226</v>
      </c>
      <c r="J9" s="1125">
        <v>156.31195652173912</v>
      </c>
      <c r="K9" s="879"/>
      <c r="L9" s="427"/>
    </row>
    <row r="10" spans="1:12" s="429" customFormat="1" ht="12.75" customHeight="1" x14ac:dyDescent="0.2">
      <c r="A10" s="427"/>
      <c r="B10" s="589"/>
      <c r="C10" s="877"/>
      <c r="D10" s="880" t="s">
        <v>459</v>
      </c>
      <c r="E10" s="880"/>
      <c r="F10" s="1123">
        <v>18</v>
      </c>
      <c r="G10" s="1124">
        <v>641</v>
      </c>
      <c r="H10" s="1132">
        <v>14.927806241266882</v>
      </c>
      <c r="I10" s="1125">
        <v>25.260530421216849</v>
      </c>
      <c r="J10" s="1125">
        <v>121.49397590361446</v>
      </c>
      <c r="K10" s="879"/>
      <c r="L10" s="427"/>
    </row>
    <row r="11" spans="1:12" s="886" customFormat="1" ht="12.75" customHeight="1" x14ac:dyDescent="0.2">
      <c r="A11" s="883"/>
      <c r="B11" s="884"/>
      <c r="C11" s="877" t="s">
        <v>370</v>
      </c>
      <c r="D11" s="885"/>
      <c r="E11" s="885"/>
      <c r="F11" s="1120">
        <v>102</v>
      </c>
      <c r="G11" s="1121">
        <v>3275</v>
      </c>
      <c r="H11" s="1131">
        <v>47.061359390717058</v>
      </c>
      <c r="I11" s="1122">
        <v>31.438167938931297</v>
      </c>
      <c r="J11" s="1122">
        <v>462.12278481012657</v>
      </c>
      <c r="K11" s="590"/>
      <c r="L11" s="883"/>
    </row>
    <row r="12" spans="1:12" s="886" customFormat="1" ht="12.75" customHeight="1" x14ac:dyDescent="0.2">
      <c r="A12" s="883"/>
      <c r="B12" s="884"/>
      <c r="C12" s="877" t="s">
        <v>371</v>
      </c>
      <c r="D12" s="885"/>
      <c r="E12" s="885"/>
      <c r="F12" s="1120">
        <v>4121</v>
      </c>
      <c r="G12" s="1121">
        <v>191852</v>
      </c>
      <c r="H12" s="1131">
        <v>40.242142533519036</v>
      </c>
      <c r="I12" s="1122">
        <v>32.969523382607427</v>
      </c>
      <c r="J12" s="1122">
        <v>360.88340322126567</v>
      </c>
      <c r="K12" s="590"/>
      <c r="L12" s="883"/>
    </row>
    <row r="13" spans="1:12" s="429" customFormat="1" ht="12.75" customHeight="1" x14ac:dyDescent="0.2">
      <c r="A13" s="427"/>
      <c r="B13" s="589"/>
      <c r="C13" s="887"/>
      <c r="D13" s="880" t="s">
        <v>460</v>
      </c>
      <c r="E13" s="880"/>
      <c r="F13" s="1123">
        <v>708</v>
      </c>
      <c r="G13" s="1124">
        <v>32199</v>
      </c>
      <c r="H13" s="1132">
        <v>46.620623751194515</v>
      </c>
      <c r="I13" s="1125">
        <v>23.907419485077178</v>
      </c>
      <c r="J13" s="1125">
        <v>318.81505108158666</v>
      </c>
      <c r="K13" s="879"/>
      <c r="L13" s="427"/>
    </row>
    <row r="14" spans="1:12" s="429" customFormat="1" ht="12.75" customHeight="1" x14ac:dyDescent="0.2">
      <c r="A14" s="427"/>
      <c r="B14" s="589"/>
      <c r="C14" s="887"/>
      <c r="D14" s="880" t="s">
        <v>461</v>
      </c>
      <c r="E14" s="880"/>
      <c r="F14" s="1123">
        <v>613</v>
      </c>
      <c r="G14" s="1124">
        <v>21349</v>
      </c>
      <c r="H14" s="1132">
        <v>15.355236848540645</v>
      </c>
      <c r="I14" s="1125">
        <v>39.32338751229566</v>
      </c>
      <c r="J14" s="1125">
        <v>294.99136218363998</v>
      </c>
      <c r="K14" s="879"/>
      <c r="L14" s="427"/>
    </row>
    <row r="15" spans="1:12" s="429" customFormat="1" ht="12.75" customHeight="1" x14ac:dyDescent="0.2">
      <c r="A15" s="427"/>
      <c r="B15" s="589"/>
      <c r="C15" s="887"/>
      <c r="D15" s="880" t="s">
        <v>462</v>
      </c>
      <c r="E15" s="880"/>
      <c r="F15" s="1123">
        <v>213</v>
      </c>
      <c r="G15" s="1124">
        <v>7633</v>
      </c>
      <c r="H15" s="1132">
        <v>45.144310385616279</v>
      </c>
      <c r="I15" s="1125">
        <v>24.551552469540155</v>
      </c>
      <c r="J15" s="1125">
        <v>192.53491796381994</v>
      </c>
      <c r="K15" s="879"/>
      <c r="L15" s="427"/>
    </row>
    <row r="16" spans="1:12" s="429" customFormat="1" ht="24" customHeight="1" x14ac:dyDescent="0.2">
      <c r="A16" s="427"/>
      <c r="B16" s="589"/>
      <c r="C16" s="887"/>
      <c r="D16" s="880" t="s">
        <v>463</v>
      </c>
      <c r="E16" s="880"/>
      <c r="F16" s="1123">
        <v>206</v>
      </c>
      <c r="G16" s="1124">
        <v>9853</v>
      </c>
      <c r="H16" s="1132">
        <v>52.681388012618299</v>
      </c>
      <c r="I16" s="1125">
        <v>31.342332284583375</v>
      </c>
      <c r="J16" s="1125">
        <v>598.72001567807683</v>
      </c>
      <c r="K16" s="879"/>
      <c r="L16" s="427"/>
    </row>
    <row r="17" spans="1:12" s="429" customFormat="1" ht="24" customHeight="1" x14ac:dyDescent="0.2">
      <c r="A17" s="427"/>
      <c r="B17" s="589"/>
      <c r="C17" s="887"/>
      <c r="D17" s="880" t="s">
        <v>464</v>
      </c>
      <c r="E17" s="880"/>
      <c r="F17" s="1123">
        <v>150</v>
      </c>
      <c r="G17" s="1124">
        <v>8332</v>
      </c>
      <c r="H17" s="1132">
        <v>67.933143090093765</v>
      </c>
      <c r="I17" s="1125">
        <v>37.688790206433026</v>
      </c>
      <c r="J17" s="1125">
        <v>836.95655806182117</v>
      </c>
      <c r="K17" s="879"/>
      <c r="L17" s="427"/>
    </row>
    <row r="18" spans="1:12" s="429" customFormat="1" ht="12.75" customHeight="1" x14ac:dyDescent="0.2">
      <c r="A18" s="427"/>
      <c r="B18" s="589"/>
      <c r="C18" s="887"/>
      <c r="D18" s="880" t="s">
        <v>422</v>
      </c>
      <c r="E18" s="880"/>
      <c r="F18" s="1123">
        <v>51</v>
      </c>
      <c r="G18" s="1124">
        <v>4991</v>
      </c>
      <c r="H18" s="1132">
        <v>82.482234341431166</v>
      </c>
      <c r="I18" s="1125">
        <v>33.878180725305548</v>
      </c>
      <c r="J18" s="1125">
        <v>617.24918953965857</v>
      </c>
      <c r="K18" s="879"/>
      <c r="L18" s="427"/>
    </row>
    <row r="19" spans="1:12" s="429" customFormat="1" ht="12.75" customHeight="1" x14ac:dyDescent="0.2">
      <c r="A19" s="427"/>
      <c r="B19" s="589"/>
      <c r="C19" s="887"/>
      <c r="D19" s="880" t="s">
        <v>423</v>
      </c>
      <c r="E19" s="880"/>
      <c r="F19" s="1123">
        <v>241</v>
      </c>
      <c r="G19" s="1124">
        <v>12883</v>
      </c>
      <c r="H19" s="1132">
        <v>61.952392402019719</v>
      </c>
      <c r="I19" s="1125">
        <v>29.953349375145542</v>
      </c>
      <c r="J19" s="1125">
        <v>353.07149795997668</v>
      </c>
      <c r="K19" s="879"/>
      <c r="L19" s="427"/>
    </row>
    <row r="20" spans="1:12" s="429" customFormat="1" ht="12.75" customHeight="1" x14ac:dyDescent="0.2">
      <c r="A20" s="427"/>
      <c r="B20" s="589"/>
      <c r="C20" s="887"/>
      <c r="D20" s="880" t="s">
        <v>424</v>
      </c>
      <c r="E20" s="880"/>
      <c r="F20" s="1123">
        <v>302</v>
      </c>
      <c r="G20" s="1124">
        <v>10717</v>
      </c>
      <c r="H20" s="1132">
        <v>37.940312245548199</v>
      </c>
      <c r="I20" s="1125">
        <v>30.205374638424932</v>
      </c>
      <c r="J20" s="1125">
        <v>291.10918209876542</v>
      </c>
      <c r="K20" s="879"/>
      <c r="L20" s="427"/>
    </row>
    <row r="21" spans="1:12" s="429" customFormat="1" ht="12.75" customHeight="1" x14ac:dyDescent="0.2">
      <c r="A21" s="427"/>
      <c r="B21" s="589"/>
      <c r="C21" s="887"/>
      <c r="D21" s="880" t="s">
        <v>465</v>
      </c>
      <c r="E21" s="880"/>
      <c r="F21" s="1123">
        <v>777</v>
      </c>
      <c r="G21" s="1124">
        <v>24876</v>
      </c>
      <c r="H21" s="1132">
        <v>44.411118847410421</v>
      </c>
      <c r="I21" s="1125">
        <v>31.208554429972665</v>
      </c>
      <c r="J21" s="1125">
        <v>277.37281864709871</v>
      </c>
      <c r="K21" s="879"/>
      <c r="L21" s="427"/>
    </row>
    <row r="22" spans="1:12" s="429" customFormat="1" ht="24" customHeight="1" x14ac:dyDescent="0.2">
      <c r="A22" s="427"/>
      <c r="B22" s="589"/>
      <c r="C22" s="887"/>
      <c r="D22" s="880" t="s">
        <v>466</v>
      </c>
      <c r="E22" s="880"/>
      <c r="F22" s="1123">
        <v>357</v>
      </c>
      <c r="G22" s="1124">
        <v>22481</v>
      </c>
      <c r="H22" s="1132">
        <v>56.630056929820135</v>
      </c>
      <c r="I22" s="1125">
        <v>32.391886481918064</v>
      </c>
      <c r="J22" s="1125">
        <v>345.05740643120714</v>
      </c>
      <c r="K22" s="879"/>
      <c r="L22" s="427"/>
    </row>
    <row r="23" spans="1:12" s="429" customFormat="1" ht="24" customHeight="1" x14ac:dyDescent="0.2">
      <c r="A23" s="427"/>
      <c r="B23" s="589"/>
      <c r="C23" s="887"/>
      <c r="D23" s="880" t="s">
        <v>467</v>
      </c>
      <c r="E23" s="880"/>
      <c r="F23" s="1123">
        <v>143</v>
      </c>
      <c r="G23" s="1124">
        <v>21017</v>
      </c>
      <c r="H23" s="1132">
        <v>71.887399097003694</v>
      </c>
      <c r="I23" s="1125">
        <v>47.781177142313368</v>
      </c>
      <c r="J23" s="1125">
        <v>290.25018830027619</v>
      </c>
      <c r="K23" s="879"/>
      <c r="L23" s="427"/>
    </row>
    <row r="24" spans="1:12" s="429" customFormat="1" ht="12.75" customHeight="1" x14ac:dyDescent="0.2">
      <c r="A24" s="427"/>
      <c r="B24" s="589"/>
      <c r="C24" s="887"/>
      <c r="D24" s="880" t="s">
        <v>468</v>
      </c>
      <c r="E24" s="880"/>
      <c r="F24" s="1123">
        <v>147</v>
      </c>
      <c r="G24" s="1124">
        <v>5426</v>
      </c>
      <c r="H24" s="1132">
        <v>30.646709968935333</v>
      </c>
      <c r="I24" s="1125">
        <v>34.359380759307044</v>
      </c>
      <c r="J24" s="1125">
        <v>201.75940460081191</v>
      </c>
      <c r="K24" s="879"/>
      <c r="L24" s="427"/>
    </row>
    <row r="25" spans="1:12" s="429" customFormat="1" ht="12.75" customHeight="1" x14ac:dyDescent="0.2">
      <c r="A25" s="427"/>
      <c r="B25" s="589"/>
      <c r="C25" s="887"/>
      <c r="D25" s="880" t="s">
        <v>469</v>
      </c>
      <c r="E25" s="880"/>
      <c r="F25" s="1123">
        <v>85</v>
      </c>
      <c r="G25" s="1124">
        <v>5032</v>
      </c>
      <c r="H25" s="1132">
        <v>54.571087734519033</v>
      </c>
      <c r="I25" s="1125">
        <v>28.184817170111288</v>
      </c>
      <c r="J25" s="1125">
        <v>238.41898052217158</v>
      </c>
      <c r="K25" s="879"/>
      <c r="L25" s="427"/>
    </row>
    <row r="26" spans="1:12" s="429" customFormat="1" ht="12.75" customHeight="1" x14ac:dyDescent="0.2">
      <c r="A26" s="427"/>
      <c r="B26" s="589"/>
      <c r="C26" s="887"/>
      <c r="D26" s="880" t="s">
        <v>470</v>
      </c>
      <c r="E26" s="880"/>
      <c r="F26" s="1123">
        <v>128</v>
      </c>
      <c r="G26" s="1124">
        <v>5063</v>
      </c>
      <c r="H26" s="1132">
        <v>36.683089407332268</v>
      </c>
      <c r="I26" s="1125">
        <v>37.528935413786293</v>
      </c>
      <c r="J26" s="1125">
        <v>566.46280991735534</v>
      </c>
      <c r="K26" s="879"/>
      <c r="L26" s="427"/>
    </row>
    <row r="27" spans="1:12" s="891" customFormat="1" ht="12.75" customHeight="1" x14ac:dyDescent="0.2">
      <c r="A27" s="888"/>
      <c r="B27" s="889"/>
      <c r="C27" s="877" t="s">
        <v>471</v>
      </c>
      <c r="D27" s="880"/>
      <c r="E27" s="880"/>
      <c r="F27" s="1126">
        <v>36</v>
      </c>
      <c r="G27" s="1127">
        <v>4913</v>
      </c>
      <c r="H27" s="1131">
        <v>77.590018951358189</v>
      </c>
      <c r="I27" s="1122">
        <v>25.614899246895991</v>
      </c>
      <c r="J27" s="1122">
        <v>1007.0530993618961</v>
      </c>
      <c r="K27" s="890"/>
      <c r="L27" s="888"/>
    </row>
    <row r="28" spans="1:12" s="891" customFormat="1" ht="12.75" customHeight="1" x14ac:dyDescent="0.2">
      <c r="A28" s="888"/>
      <c r="B28" s="889"/>
      <c r="C28" s="877" t="s">
        <v>372</v>
      </c>
      <c r="D28" s="880"/>
      <c r="E28" s="880"/>
      <c r="F28" s="1126">
        <v>215</v>
      </c>
      <c r="G28" s="1127">
        <v>13698</v>
      </c>
      <c r="H28" s="1131">
        <v>70.550061804697165</v>
      </c>
      <c r="I28" s="1122">
        <v>25.747481384143672</v>
      </c>
      <c r="J28" s="1122">
        <v>219.77027027027026</v>
      </c>
      <c r="K28" s="890"/>
      <c r="L28" s="888"/>
    </row>
    <row r="29" spans="1:12" s="891" customFormat="1" ht="12.75" customHeight="1" x14ac:dyDescent="0.2">
      <c r="A29" s="888"/>
      <c r="B29" s="889"/>
      <c r="C29" s="877" t="s">
        <v>373</v>
      </c>
      <c r="D29" s="880"/>
      <c r="E29" s="880"/>
      <c r="F29" s="1126">
        <v>1401</v>
      </c>
      <c r="G29" s="1127">
        <v>43099</v>
      </c>
      <c r="H29" s="1131">
        <v>37.375016259810081</v>
      </c>
      <c r="I29" s="1122">
        <v>27.39339659852897</v>
      </c>
      <c r="J29" s="1122">
        <v>287.03194377894903</v>
      </c>
      <c r="K29" s="890"/>
      <c r="L29" s="888"/>
    </row>
    <row r="30" spans="1:12" s="891" customFormat="1" ht="24" customHeight="1" x14ac:dyDescent="0.2">
      <c r="A30" s="888"/>
      <c r="B30" s="889"/>
      <c r="C30" s="1114"/>
      <c r="D30" s="880" t="s">
        <v>472</v>
      </c>
      <c r="E30" s="880"/>
      <c r="F30" s="1128">
        <v>828</v>
      </c>
      <c r="G30" s="1129">
        <v>27597</v>
      </c>
      <c r="H30" s="1132">
        <v>35.51737451737452</v>
      </c>
      <c r="I30" s="1125">
        <v>23.128021161720476</v>
      </c>
      <c r="J30" s="1125">
        <v>299.61194124753609</v>
      </c>
      <c r="K30" s="890"/>
      <c r="L30" s="888"/>
    </row>
    <row r="31" spans="1:12" s="891" customFormat="1" ht="12.75" customHeight="1" x14ac:dyDescent="0.2">
      <c r="A31" s="888"/>
      <c r="B31" s="889"/>
      <c r="C31" s="892"/>
      <c r="D31" s="893" t="s">
        <v>473</v>
      </c>
      <c r="E31" s="893"/>
      <c r="F31" s="1128">
        <v>573</v>
      </c>
      <c r="G31" s="1129">
        <v>15502</v>
      </c>
      <c r="H31" s="1132">
        <v>41.2122823341752</v>
      </c>
      <c r="I31" s="1125">
        <v>34.98671139207844</v>
      </c>
      <c r="J31" s="1125">
        <v>265.79703767307075</v>
      </c>
      <c r="K31" s="890"/>
      <c r="L31" s="888"/>
    </row>
    <row r="32" spans="1:12" s="891" customFormat="1" ht="12.75" customHeight="1" x14ac:dyDescent="0.2">
      <c r="A32" s="888"/>
      <c r="B32" s="889"/>
      <c r="C32" s="894" t="s">
        <v>374</v>
      </c>
      <c r="D32" s="893"/>
      <c r="E32" s="893"/>
      <c r="F32" s="1126">
        <v>3802</v>
      </c>
      <c r="G32" s="1127">
        <v>184037</v>
      </c>
      <c r="H32" s="1131">
        <v>60.121001858802849</v>
      </c>
      <c r="I32" s="1122">
        <v>27.038546596608292</v>
      </c>
      <c r="J32" s="1122">
        <v>244.09740094673418</v>
      </c>
      <c r="K32" s="890"/>
      <c r="L32" s="888"/>
    </row>
    <row r="33" spans="1:12" s="891" customFormat="1" ht="12.75" customHeight="1" x14ac:dyDescent="0.2">
      <c r="A33" s="888"/>
      <c r="B33" s="889"/>
      <c r="C33" s="892"/>
      <c r="D33" s="893" t="s">
        <v>474</v>
      </c>
      <c r="E33" s="893"/>
      <c r="F33" s="1128">
        <v>655</v>
      </c>
      <c r="G33" s="1129">
        <v>13683</v>
      </c>
      <c r="H33" s="1132">
        <v>42.93244642464937</v>
      </c>
      <c r="I33" s="1125">
        <v>29.21808083022729</v>
      </c>
      <c r="J33" s="1125">
        <v>377.83233532934133</v>
      </c>
      <c r="K33" s="890"/>
      <c r="L33" s="888"/>
    </row>
    <row r="34" spans="1:12" s="891" customFormat="1" ht="12.75" customHeight="1" x14ac:dyDescent="0.2">
      <c r="A34" s="888"/>
      <c r="B34" s="889"/>
      <c r="C34" s="892"/>
      <c r="D34" s="893" t="s">
        <v>475</v>
      </c>
      <c r="E34" s="893"/>
      <c r="F34" s="1128">
        <v>1737</v>
      </c>
      <c r="G34" s="1129">
        <v>43244</v>
      </c>
      <c r="H34" s="1132">
        <v>42.823473490325007</v>
      </c>
      <c r="I34" s="1125">
        <v>29.629173989455186</v>
      </c>
      <c r="J34" s="1125">
        <v>490.56622663897951</v>
      </c>
      <c r="K34" s="890"/>
      <c r="L34" s="888"/>
    </row>
    <row r="35" spans="1:12" s="891" customFormat="1" ht="12.75" customHeight="1" x14ac:dyDescent="0.2">
      <c r="A35" s="888"/>
      <c r="B35" s="889"/>
      <c r="C35" s="892"/>
      <c r="D35" s="893" t="s">
        <v>476</v>
      </c>
      <c r="E35" s="893"/>
      <c r="F35" s="1128">
        <v>1410</v>
      </c>
      <c r="G35" s="1129">
        <v>127110</v>
      </c>
      <c r="H35" s="1132">
        <v>73.364577681838654</v>
      </c>
      <c r="I35" s="1125">
        <v>25.922571001494767</v>
      </c>
      <c r="J35" s="1125">
        <v>170.21108323031791</v>
      </c>
      <c r="K35" s="890"/>
      <c r="L35" s="888"/>
    </row>
    <row r="36" spans="1:12" s="891" customFormat="1" ht="12.75" customHeight="1" x14ac:dyDescent="0.2">
      <c r="A36" s="888"/>
      <c r="B36" s="889"/>
      <c r="C36" s="894" t="s">
        <v>375</v>
      </c>
      <c r="D36" s="895"/>
      <c r="E36" s="895"/>
      <c r="F36" s="1126">
        <v>823</v>
      </c>
      <c r="G36" s="1127">
        <v>58357</v>
      </c>
      <c r="H36" s="1131">
        <v>58.590777201032118</v>
      </c>
      <c r="I36" s="1122">
        <v>45.76808266360505</v>
      </c>
      <c r="J36" s="1122">
        <v>506.2360617349654</v>
      </c>
      <c r="K36" s="890"/>
      <c r="L36" s="888"/>
    </row>
    <row r="37" spans="1:12" s="891" customFormat="1" ht="24" customHeight="1" x14ac:dyDescent="0.2">
      <c r="A37" s="888"/>
      <c r="B37" s="889"/>
      <c r="C37" s="1115"/>
      <c r="D37" s="893" t="s">
        <v>477</v>
      </c>
      <c r="E37" s="893"/>
      <c r="F37" s="1128">
        <v>817</v>
      </c>
      <c r="G37" s="1129">
        <v>47803</v>
      </c>
      <c r="H37" s="1132">
        <v>55.030103491544544</v>
      </c>
      <c r="I37" s="1125">
        <v>29.180762713637218</v>
      </c>
      <c r="J37" s="1125">
        <v>512.1079251075962</v>
      </c>
      <c r="K37" s="890"/>
      <c r="L37" s="888"/>
    </row>
    <row r="38" spans="1:12" s="891" customFormat="1" ht="12.75" customHeight="1" x14ac:dyDescent="0.2">
      <c r="A38" s="888"/>
      <c r="B38" s="889"/>
      <c r="C38" s="1115"/>
      <c r="D38" s="893" t="s">
        <v>478</v>
      </c>
      <c r="E38" s="893"/>
      <c r="F38" s="1128">
        <v>6</v>
      </c>
      <c r="G38" s="1129">
        <v>10554</v>
      </c>
      <c r="H38" s="1132">
        <v>82.880477461912989</v>
      </c>
      <c r="I38" s="1125">
        <v>120.8982376350199</v>
      </c>
      <c r="J38" s="1125">
        <v>485.82831554878049</v>
      </c>
      <c r="K38" s="890"/>
      <c r="L38" s="888"/>
    </row>
    <row r="39" spans="1:12" s="891" customFormat="1" ht="12.75" customHeight="1" x14ac:dyDescent="0.2">
      <c r="A39" s="888"/>
      <c r="B39" s="889"/>
      <c r="C39" s="894" t="s">
        <v>376</v>
      </c>
      <c r="D39" s="881"/>
      <c r="E39" s="881"/>
      <c r="F39" s="1126">
        <v>923</v>
      </c>
      <c r="G39" s="1127">
        <v>44258</v>
      </c>
      <c r="H39" s="1131">
        <v>47.180350937040281</v>
      </c>
      <c r="I39" s="1122">
        <v>31.287270098061366</v>
      </c>
      <c r="J39" s="1122">
        <v>317.97915451895045</v>
      </c>
      <c r="K39" s="890"/>
      <c r="L39" s="888"/>
    </row>
    <row r="40" spans="1:12" s="891" customFormat="1" ht="12.75" customHeight="1" x14ac:dyDescent="0.2">
      <c r="A40" s="888"/>
      <c r="B40" s="889"/>
      <c r="C40" s="894" t="s">
        <v>479</v>
      </c>
      <c r="D40" s="881"/>
      <c r="E40" s="881"/>
      <c r="F40" s="1126">
        <v>484</v>
      </c>
      <c r="G40" s="1127">
        <v>33047</v>
      </c>
      <c r="H40" s="1131">
        <v>57.918258614041854</v>
      </c>
      <c r="I40" s="1122">
        <v>31.942717947166159</v>
      </c>
      <c r="J40" s="1122">
        <v>650.48499244223706</v>
      </c>
      <c r="K40" s="890"/>
      <c r="L40" s="888"/>
    </row>
    <row r="41" spans="1:12" s="891" customFormat="1" ht="24" customHeight="1" x14ac:dyDescent="0.2">
      <c r="A41" s="888"/>
      <c r="B41" s="889"/>
      <c r="C41" s="892"/>
      <c r="D41" s="893" t="s">
        <v>480</v>
      </c>
      <c r="E41" s="893"/>
      <c r="F41" s="1128">
        <v>99</v>
      </c>
      <c r="G41" s="1129">
        <v>3556</v>
      </c>
      <c r="H41" s="1132">
        <v>28.199841395717684</v>
      </c>
      <c r="I41" s="1125">
        <v>27.145950506186725</v>
      </c>
      <c r="J41" s="1125">
        <v>457.45982648057338</v>
      </c>
      <c r="K41" s="890"/>
      <c r="L41" s="888"/>
    </row>
    <row r="42" spans="1:12" s="891" customFormat="1" ht="12.75" customHeight="1" x14ac:dyDescent="0.2">
      <c r="A42" s="888"/>
      <c r="B42" s="889"/>
      <c r="C42" s="892"/>
      <c r="D42" s="893" t="s">
        <v>481</v>
      </c>
      <c r="E42" s="893"/>
      <c r="F42" s="1128">
        <v>30</v>
      </c>
      <c r="G42" s="1129">
        <v>12234</v>
      </c>
      <c r="H42" s="1132">
        <v>85.355473383101938</v>
      </c>
      <c r="I42" s="1125">
        <v>29.014467876410006</v>
      </c>
      <c r="J42" s="1125">
        <v>679.51970857463107</v>
      </c>
      <c r="K42" s="890"/>
      <c r="L42" s="888"/>
    </row>
    <row r="43" spans="1:12" s="891" customFormat="1" ht="12.75" customHeight="1" x14ac:dyDescent="0.2">
      <c r="A43" s="888"/>
      <c r="B43" s="889"/>
      <c r="C43" s="892"/>
      <c r="D43" s="893" t="s">
        <v>482</v>
      </c>
      <c r="E43" s="893"/>
      <c r="F43" s="1128">
        <v>355</v>
      </c>
      <c r="G43" s="1129">
        <v>17257</v>
      </c>
      <c r="H43" s="1132">
        <v>57.303669267806747</v>
      </c>
      <c r="I43" s="1125">
        <v>35.007069594946977</v>
      </c>
      <c r="J43" s="1125">
        <v>664.40584933120795</v>
      </c>
      <c r="K43" s="890"/>
      <c r="L43" s="888"/>
    </row>
    <row r="44" spans="1:12" s="891" customFormat="1" ht="12.75" customHeight="1" x14ac:dyDescent="0.2">
      <c r="A44" s="888"/>
      <c r="B44" s="889"/>
      <c r="C44" s="894" t="s">
        <v>377</v>
      </c>
      <c r="D44" s="896"/>
      <c r="E44" s="896"/>
      <c r="F44" s="1126">
        <v>382</v>
      </c>
      <c r="G44" s="1127">
        <v>53122</v>
      </c>
      <c r="H44" s="1131">
        <v>72.345699188320538</v>
      </c>
      <c r="I44" s="1122">
        <v>68.905293475396263</v>
      </c>
      <c r="J44" s="1122">
        <v>506.29484486455738</v>
      </c>
      <c r="K44" s="890"/>
      <c r="L44" s="888">
        <v>607</v>
      </c>
    </row>
    <row r="45" spans="1:12" s="891" customFormat="1" ht="12.75" customHeight="1" x14ac:dyDescent="0.2">
      <c r="A45" s="888"/>
      <c r="B45" s="889"/>
      <c r="C45" s="894" t="s">
        <v>378</v>
      </c>
      <c r="D45" s="897"/>
      <c r="E45" s="897"/>
      <c r="F45" s="1126">
        <v>92</v>
      </c>
      <c r="G45" s="1127">
        <v>1936</v>
      </c>
      <c r="H45" s="1131">
        <v>34.945848375451263</v>
      </c>
      <c r="I45" s="1122">
        <v>22.931301652892561</v>
      </c>
      <c r="J45" s="1122">
        <v>462.91677675033026</v>
      </c>
      <c r="K45" s="890"/>
      <c r="L45" s="888"/>
    </row>
    <row r="46" spans="1:12" s="891" customFormat="1" ht="12.75" customHeight="1" x14ac:dyDescent="0.2">
      <c r="A46" s="888"/>
      <c r="B46" s="889"/>
      <c r="C46" s="877" t="s">
        <v>483</v>
      </c>
      <c r="D46" s="898"/>
      <c r="E46" s="898"/>
      <c r="F46" s="1126">
        <v>1005</v>
      </c>
      <c r="G46" s="1127">
        <v>28806</v>
      </c>
      <c r="H46" s="1131">
        <v>50.494320572149768</v>
      </c>
      <c r="I46" s="1122">
        <v>35.587412344650417</v>
      </c>
      <c r="J46" s="1122">
        <v>676.61314351198871</v>
      </c>
      <c r="K46" s="890"/>
      <c r="L46" s="888"/>
    </row>
    <row r="47" spans="1:12" s="891" customFormat="1" ht="12.75" customHeight="1" x14ac:dyDescent="0.2">
      <c r="A47" s="888"/>
      <c r="B47" s="889"/>
      <c r="C47" s="877" t="s">
        <v>484</v>
      </c>
      <c r="D47" s="882"/>
      <c r="E47" s="882"/>
      <c r="F47" s="1126">
        <v>646</v>
      </c>
      <c r="G47" s="1127">
        <v>78390</v>
      </c>
      <c r="H47" s="1131">
        <v>38.836923564733162</v>
      </c>
      <c r="I47" s="1122">
        <v>23.474550325296594</v>
      </c>
      <c r="J47" s="1122">
        <v>243.87748355832468</v>
      </c>
      <c r="K47" s="890"/>
      <c r="L47" s="888"/>
    </row>
    <row r="48" spans="1:12" s="891" customFormat="1" ht="12.75" customHeight="1" x14ac:dyDescent="0.2">
      <c r="A48" s="888"/>
      <c r="B48" s="889"/>
      <c r="C48" s="894" t="s">
        <v>379</v>
      </c>
      <c r="D48" s="880"/>
      <c r="E48" s="880"/>
      <c r="F48" s="1126">
        <v>460</v>
      </c>
      <c r="G48" s="1127">
        <v>14362</v>
      </c>
      <c r="H48" s="1131">
        <v>33.464594449751843</v>
      </c>
      <c r="I48" s="1122">
        <v>27.714872580420554</v>
      </c>
      <c r="J48" s="1122">
        <v>334.22844360086771</v>
      </c>
      <c r="K48" s="890"/>
      <c r="L48" s="888"/>
    </row>
    <row r="49" spans="1:12" s="891" customFormat="1" ht="12.75" customHeight="1" x14ac:dyDescent="0.2">
      <c r="A49" s="888"/>
      <c r="B49" s="889"/>
      <c r="C49" s="894" t="s">
        <v>380</v>
      </c>
      <c r="D49" s="880"/>
      <c r="E49" s="880"/>
      <c r="F49" s="1126">
        <v>1861</v>
      </c>
      <c r="G49" s="1127">
        <v>76732</v>
      </c>
      <c r="H49" s="1131">
        <v>38.860696668591167</v>
      </c>
      <c r="I49" s="1122">
        <v>32.512146171088986</v>
      </c>
      <c r="J49" s="1122">
        <v>220.33114601975211</v>
      </c>
      <c r="K49" s="890"/>
      <c r="L49" s="888"/>
    </row>
    <row r="50" spans="1:12" s="891" customFormat="1" ht="12.75" customHeight="1" x14ac:dyDescent="0.2">
      <c r="A50" s="888"/>
      <c r="B50" s="889"/>
      <c r="C50" s="1115"/>
      <c r="D50" s="880" t="s">
        <v>485</v>
      </c>
      <c r="E50" s="880"/>
      <c r="F50" s="1128">
        <v>374</v>
      </c>
      <c r="G50" s="1129">
        <v>30785</v>
      </c>
      <c r="H50" s="1132">
        <v>39.095042161942494</v>
      </c>
      <c r="I50" s="1125">
        <v>24.184440474256942</v>
      </c>
      <c r="J50" s="1125">
        <v>190.36266030420518</v>
      </c>
      <c r="K50" s="890"/>
      <c r="L50" s="888"/>
    </row>
    <row r="51" spans="1:12" s="891" customFormat="1" ht="12.75" customHeight="1" x14ac:dyDescent="0.2">
      <c r="A51" s="888"/>
      <c r="B51" s="889"/>
      <c r="C51" s="1115"/>
      <c r="D51" s="1116" t="s">
        <v>486</v>
      </c>
      <c r="E51" s="1116"/>
      <c r="F51" s="1128">
        <v>1487</v>
      </c>
      <c r="G51" s="1129">
        <v>45947</v>
      </c>
      <c r="H51" s="1132">
        <v>38.705248083564989</v>
      </c>
      <c r="I51" s="1125">
        <v>38.09180142337911</v>
      </c>
      <c r="J51" s="1125">
        <v>252.61156493804498</v>
      </c>
      <c r="K51" s="890"/>
      <c r="L51" s="888"/>
    </row>
    <row r="52" spans="1:12" s="891" customFormat="1" ht="12.75" customHeight="1" x14ac:dyDescent="0.2">
      <c r="A52" s="888"/>
      <c r="B52" s="889"/>
      <c r="C52" s="894" t="s">
        <v>487</v>
      </c>
      <c r="D52" s="878"/>
      <c r="E52" s="878"/>
      <c r="F52" s="1126">
        <v>153</v>
      </c>
      <c r="G52" s="1127">
        <v>3812</v>
      </c>
      <c r="H52" s="1131">
        <v>25.168361283507195</v>
      </c>
      <c r="I52" s="1122">
        <v>26.559286463798532</v>
      </c>
      <c r="J52" s="1122">
        <v>372.49005628517824</v>
      </c>
      <c r="K52" s="890"/>
      <c r="L52" s="888"/>
    </row>
    <row r="53" spans="1:12" s="891" customFormat="1" ht="12.75" customHeight="1" x14ac:dyDescent="0.2">
      <c r="A53" s="888"/>
      <c r="B53" s="889"/>
      <c r="C53" s="894" t="s">
        <v>381</v>
      </c>
      <c r="D53" s="878"/>
      <c r="E53" s="878"/>
      <c r="F53" s="1126">
        <v>544</v>
      </c>
      <c r="G53" s="1127">
        <v>14507</v>
      </c>
      <c r="H53" s="1131">
        <v>35.779115079169337</v>
      </c>
      <c r="I53" s="1122">
        <v>33.227200661749499</v>
      </c>
      <c r="J53" s="1122">
        <v>310.3832609744332</v>
      </c>
      <c r="K53" s="890"/>
      <c r="L53" s="888"/>
    </row>
    <row r="54" spans="1:12" s="891" customFormat="1" ht="12.75" customHeight="1" x14ac:dyDescent="0.2">
      <c r="A54" s="888"/>
      <c r="B54" s="889"/>
      <c r="C54" s="894" t="s">
        <v>425</v>
      </c>
      <c r="D54" s="878"/>
      <c r="E54" s="878"/>
      <c r="F54" s="1126">
        <v>0</v>
      </c>
      <c r="G54" s="1127">
        <v>0</v>
      </c>
      <c r="H54" s="1131">
        <v>0</v>
      </c>
      <c r="I54" s="1122">
        <v>0</v>
      </c>
      <c r="J54" s="1122">
        <v>0</v>
      </c>
      <c r="K54" s="890"/>
      <c r="L54" s="888"/>
    </row>
    <row r="55" spans="1:12" s="603" customFormat="1" ht="11.25" x14ac:dyDescent="0.2">
      <c r="A55" s="601"/>
      <c r="B55" s="602"/>
      <c r="C55" s="612" t="s">
        <v>504</v>
      </c>
      <c r="D55" s="613"/>
      <c r="E55" s="613"/>
      <c r="F55" s="1553" t="s">
        <v>529</v>
      </c>
      <c r="G55" s="1553"/>
      <c r="H55" s="1553"/>
      <c r="I55" s="1553"/>
      <c r="J55" s="1553"/>
      <c r="K55" s="1553"/>
      <c r="L55" s="601"/>
    </row>
    <row r="56" spans="1:12" s="450" customFormat="1" ht="13.5" customHeight="1" x14ac:dyDescent="0.2">
      <c r="A56" s="446"/>
      <c r="B56" s="606">
        <v>12</v>
      </c>
      <c r="C56" s="1542">
        <v>42309</v>
      </c>
      <c r="D56" s="1542"/>
      <c r="E56" s="1105"/>
      <c r="F56" s="156"/>
      <c r="G56" s="156"/>
      <c r="H56" s="156"/>
      <c r="I56" s="156"/>
      <c r="J56" s="156"/>
      <c r="K56" s="605"/>
      <c r="L56" s="446"/>
    </row>
    <row r="57" spans="1:12" s="450" customFormat="1" x14ac:dyDescent="0.15">
      <c r="A57" s="607"/>
      <c r="B57" s="608"/>
      <c r="C57" s="609"/>
      <c r="D57" s="157"/>
      <c r="E57" s="157"/>
      <c r="F57" s="157"/>
      <c r="G57" s="157"/>
      <c r="H57" s="157"/>
      <c r="I57" s="157"/>
      <c r="J57" s="157"/>
      <c r="K57" s="610"/>
      <c r="L57" s="607"/>
    </row>
  </sheetData>
  <mergeCells count="8">
    <mergeCell ref="C56:D56"/>
    <mergeCell ref="C1:D1"/>
    <mergeCell ref="J1:K1"/>
    <mergeCell ref="J2:J3"/>
    <mergeCell ref="C4:J4"/>
    <mergeCell ref="C6:D6"/>
    <mergeCell ref="C7:D7"/>
    <mergeCell ref="F55:K5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82"/>
  <sheetViews>
    <sheetView workbookViewId="0"/>
  </sheetViews>
  <sheetFormatPr defaultRowHeight="12.75" x14ac:dyDescent="0.2"/>
  <cols>
    <col min="1" max="1" width="1" style="178" customWidth="1"/>
    <col min="2" max="2" width="2.42578125" style="178" customWidth="1"/>
    <col min="3" max="3" width="2" style="178" customWidth="1"/>
    <col min="4" max="4" width="15" style="178" customWidth="1"/>
    <col min="5" max="6" width="7.7109375" style="178" customWidth="1"/>
    <col min="7" max="7" width="8.140625" style="178" customWidth="1"/>
    <col min="8" max="9" width="7.7109375" style="178" customWidth="1"/>
    <col min="10" max="10" width="8.140625" style="178" customWidth="1"/>
    <col min="11" max="12" width="7.7109375" style="178" customWidth="1"/>
    <col min="13" max="13" width="8.140625" style="178" customWidth="1"/>
    <col min="14" max="14" width="7.7109375" style="178" customWidth="1"/>
    <col min="15" max="15" width="2.5703125" style="178" customWidth="1"/>
    <col min="16" max="16" width="1" style="178" customWidth="1"/>
    <col min="17" max="16384" width="9.140625" style="178"/>
  </cols>
  <sheetData>
    <row r="1" spans="1:16" x14ac:dyDescent="0.2">
      <c r="A1" s="177"/>
      <c r="B1" s="1555" t="s">
        <v>406</v>
      </c>
      <c r="C1" s="1555"/>
      <c r="D1" s="1555"/>
      <c r="E1" s="1555"/>
      <c r="F1" s="1555"/>
      <c r="G1" s="240"/>
      <c r="H1" s="240"/>
      <c r="I1" s="240"/>
      <c r="J1" s="240"/>
      <c r="K1" s="240"/>
      <c r="L1" s="240"/>
      <c r="M1" s="240"/>
      <c r="N1" s="240"/>
      <c r="O1" s="240"/>
      <c r="P1" s="1003"/>
    </row>
    <row r="2" spans="1:16" ht="6" customHeight="1" x14ac:dyDescent="0.2">
      <c r="A2" s="177"/>
      <c r="B2" s="175"/>
      <c r="C2" s="175"/>
      <c r="D2" s="175"/>
      <c r="E2" s="175"/>
      <c r="F2" s="175"/>
      <c r="G2" s="175"/>
      <c r="H2" s="175"/>
      <c r="I2" s="175"/>
      <c r="J2" s="175"/>
      <c r="K2" s="175"/>
      <c r="L2" s="175"/>
      <c r="M2" s="175"/>
      <c r="N2" s="175"/>
      <c r="O2" s="241"/>
      <c r="P2" s="1003"/>
    </row>
    <row r="3" spans="1:16" ht="13.5" thickBot="1" x14ac:dyDescent="0.25">
      <c r="A3" s="177"/>
      <c r="B3" s="179"/>
      <c r="C3" s="179"/>
      <c r="D3" s="179"/>
      <c r="E3" s="179"/>
      <c r="F3" s="179"/>
      <c r="G3" s="179"/>
      <c r="H3" s="179"/>
      <c r="I3" s="179"/>
      <c r="J3" s="179"/>
      <c r="K3" s="179"/>
      <c r="L3" s="179"/>
      <c r="M3" s="179"/>
      <c r="N3" s="1004" t="s">
        <v>70</v>
      </c>
      <c r="O3" s="242"/>
      <c r="P3" s="1003"/>
    </row>
    <row r="4" spans="1:16" s="1008" customFormat="1" ht="13.5" thickBot="1" x14ac:dyDescent="0.25">
      <c r="A4" s="1005"/>
      <c r="B4" s="1006"/>
      <c r="C4" s="1045" t="s">
        <v>437</v>
      </c>
      <c r="D4" s="1046"/>
      <c r="E4" s="1046"/>
      <c r="F4" s="1046"/>
      <c r="G4" s="1046"/>
      <c r="H4" s="1046"/>
      <c r="I4" s="1046"/>
      <c r="J4" s="1046"/>
      <c r="K4" s="1046"/>
      <c r="L4" s="1046"/>
      <c r="M4" s="1046"/>
      <c r="N4" s="404"/>
      <c r="O4" s="242"/>
      <c r="P4" s="1007"/>
    </row>
    <row r="5" spans="1:16" s="1012" customFormat="1" ht="4.5" customHeight="1" x14ac:dyDescent="0.2">
      <c r="A5" s="1009"/>
      <c r="B5" s="211"/>
      <c r="C5" s="1010"/>
      <c r="D5" s="1010"/>
      <c r="E5" s="1010"/>
      <c r="F5" s="1010"/>
      <c r="G5" s="1010"/>
      <c r="H5" s="1010"/>
      <c r="I5" s="1010"/>
      <c r="J5" s="1010"/>
      <c r="K5" s="1010"/>
      <c r="L5" s="1010"/>
      <c r="M5" s="1010"/>
      <c r="N5" s="1010"/>
      <c r="O5" s="242"/>
      <c r="P5" s="1011"/>
    </row>
    <row r="6" spans="1:16" s="1012" customFormat="1" x14ac:dyDescent="0.2">
      <c r="A6" s="1009"/>
      <c r="B6" s="211"/>
      <c r="C6" s="1013"/>
      <c r="D6" s="1013"/>
      <c r="E6" s="1013"/>
      <c r="F6" s="1034">
        <v>2005</v>
      </c>
      <c r="G6" s="1034">
        <v>2006</v>
      </c>
      <c r="H6" s="1034">
        <v>2007</v>
      </c>
      <c r="I6" s="1034">
        <v>2008</v>
      </c>
      <c r="J6" s="1034">
        <v>2009</v>
      </c>
      <c r="K6" s="1267">
        <v>2010</v>
      </c>
      <c r="L6" s="1034">
        <v>2011</v>
      </c>
      <c r="M6" s="1034">
        <v>2012</v>
      </c>
      <c r="N6" s="1034">
        <v>2013</v>
      </c>
      <c r="O6" s="242"/>
      <c r="P6" s="1011"/>
    </row>
    <row r="7" spans="1:16" s="1014" customFormat="1" ht="9.75" customHeight="1" x14ac:dyDescent="0.2">
      <c r="A7" s="1016"/>
      <c r="B7" s="1017"/>
      <c r="C7" s="1018" t="s">
        <v>410</v>
      </c>
      <c r="D7" s="1019"/>
      <c r="E7" s="1019"/>
      <c r="F7" s="1091">
        <v>328230</v>
      </c>
      <c r="G7" s="1091">
        <v>330967</v>
      </c>
      <c r="H7" s="1091">
        <v>341720</v>
      </c>
      <c r="I7" s="1091">
        <v>343663</v>
      </c>
      <c r="J7" s="1091">
        <v>336378</v>
      </c>
      <c r="K7" s="1091">
        <v>283311</v>
      </c>
      <c r="L7" s="1091">
        <v>281015</v>
      </c>
      <c r="M7" s="1091">
        <v>268026</v>
      </c>
      <c r="N7" s="1091">
        <v>265860</v>
      </c>
      <c r="O7" s="1134"/>
      <c r="P7" s="1021"/>
    </row>
    <row r="8" spans="1:16" s="1014" customFormat="1" ht="9.75" customHeight="1" x14ac:dyDescent="0.2">
      <c r="A8" s="1016"/>
      <c r="B8" s="1017"/>
      <c r="C8" s="1018" t="s">
        <v>411</v>
      </c>
      <c r="D8" s="1019"/>
      <c r="E8" s="1019"/>
      <c r="F8" s="1091">
        <v>378756</v>
      </c>
      <c r="G8" s="1091">
        <v>384854</v>
      </c>
      <c r="H8" s="1091">
        <v>397332</v>
      </c>
      <c r="I8" s="1091">
        <v>400210</v>
      </c>
      <c r="J8" s="1091">
        <v>390129</v>
      </c>
      <c r="K8" s="1091">
        <v>337570</v>
      </c>
      <c r="L8" s="1091">
        <v>334499</v>
      </c>
      <c r="M8" s="1091">
        <v>319177</v>
      </c>
      <c r="N8" s="1091">
        <v>315112</v>
      </c>
      <c r="O8" s="1135"/>
      <c r="P8" s="1021"/>
    </row>
    <row r="9" spans="1:16" s="1014" customFormat="1" ht="10.5" customHeight="1" x14ac:dyDescent="0.2">
      <c r="A9" s="1016"/>
      <c r="B9" s="1017"/>
      <c r="C9" s="1018" t="s">
        <v>441</v>
      </c>
      <c r="D9" s="1019"/>
      <c r="E9" s="1019"/>
      <c r="F9" s="1091">
        <v>2960216</v>
      </c>
      <c r="G9" s="1091">
        <v>2990993</v>
      </c>
      <c r="H9" s="1091">
        <v>3094177</v>
      </c>
      <c r="I9" s="1091">
        <v>3138017</v>
      </c>
      <c r="J9" s="1091">
        <v>2998781</v>
      </c>
      <c r="K9" s="1091">
        <v>2779077</v>
      </c>
      <c r="L9" s="1091">
        <v>2735237</v>
      </c>
      <c r="M9" s="1091">
        <v>2559732</v>
      </c>
      <c r="N9" s="1091">
        <v>2555676</v>
      </c>
      <c r="O9" s="1135"/>
      <c r="P9" s="1021"/>
    </row>
    <row r="10" spans="1:16" s="1014" customFormat="1" ht="11.25" customHeight="1" x14ac:dyDescent="0.2">
      <c r="A10" s="1016"/>
      <c r="B10" s="1017"/>
      <c r="C10" s="1018" t="s">
        <v>528</v>
      </c>
      <c r="D10" s="1019"/>
      <c r="E10" s="1019"/>
      <c r="F10" s="1091">
        <v>2738739</v>
      </c>
      <c r="G10" s="1091">
        <v>2765576</v>
      </c>
      <c r="H10" s="1091">
        <v>2848902</v>
      </c>
      <c r="I10" s="1091">
        <v>2894365</v>
      </c>
      <c r="J10" s="1091">
        <v>2759400</v>
      </c>
      <c r="K10" s="1091">
        <v>2599509</v>
      </c>
      <c r="L10" s="1091">
        <v>2553741</v>
      </c>
      <c r="M10" s="1091">
        <v>2387386</v>
      </c>
      <c r="N10" s="1091">
        <v>2384121</v>
      </c>
      <c r="O10" s="1135"/>
      <c r="P10" s="1021"/>
    </row>
    <row r="11" spans="1:16" s="1014" customFormat="1" ht="10.5" customHeight="1" x14ac:dyDescent="0.2">
      <c r="A11" s="1016"/>
      <c r="B11" s="1017"/>
      <c r="C11" s="1018" t="s">
        <v>518</v>
      </c>
      <c r="D11" s="1019"/>
      <c r="E11" s="1019"/>
      <c r="F11" s="1020"/>
      <c r="G11" s="1091"/>
      <c r="H11" s="1020"/>
      <c r="I11" s="1020"/>
      <c r="J11" s="1268"/>
      <c r="K11" s="1020"/>
      <c r="L11" s="1020"/>
      <c r="M11" s="1020"/>
      <c r="N11" s="1020"/>
      <c r="O11" s="1135"/>
      <c r="P11" s="1021"/>
    </row>
    <row r="12" spans="1:16" s="1014" customFormat="1" ht="9.75" customHeight="1" x14ac:dyDescent="0.2">
      <c r="A12" s="1016"/>
      <c r="B12" s="1017"/>
      <c r="D12" s="1018" t="s">
        <v>445</v>
      </c>
      <c r="E12" s="1018"/>
      <c r="F12" s="1020">
        <v>767.35</v>
      </c>
      <c r="G12" s="1020">
        <v>789.21641020299899</v>
      </c>
      <c r="H12" s="1020">
        <v>808.47849558853909</v>
      </c>
      <c r="I12" s="1020">
        <v>846.1337237422581</v>
      </c>
      <c r="J12" s="1020">
        <v>870.33975224698497</v>
      </c>
      <c r="K12" s="1020">
        <v>900.04</v>
      </c>
      <c r="L12" s="1020">
        <v>906.11</v>
      </c>
      <c r="M12" s="1020">
        <v>915.01</v>
      </c>
      <c r="N12" s="1020">
        <v>912.18298170177309</v>
      </c>
      <c r="O12" s="1015"/>
      <c r="P12" s="1021"/>
    </row>
    <row r="13" spans="1:16" s="1014" customFormat="1" ht="9.75" customHeight="1" x14ac:dyDescent="0.2">
      <c r="A13" s="1016"/>
      <c r="B13" s="1017"/>
      <c r="C13" s="1092"/>
      <c r="D13" s="1018" t="s">
        <v>446</v>
      </c>
      <c r="E13" s="1018"/>
      <c r="F13" s="1020">
        <v>550</v>
      </c>
      <c r="G13" s="1020">
        <v>565</v>
      </c>
      <c r="H13" s="1020">
        <v>583.36</v>
      </c>
      <c r="I13" s="1020">
        <v>600</v>
      </c>
      <c r="J13" s="1020">
        <v>615.5</v>
      </c>
      <c r="K13" s="1020">
        <v>634</v>
      </c>
      <c r="L13" s="1020">
        <v>641.92999999999995</v>
      </c>
      <c r="M13" s="1020">
        <v>641.92999999999995</v>
      </c>
      <c r="N13" s="1020">
        <v>641.92999999999995</v>
      </c>
      <c r="O13" s="1015"/>
      <c r="P13" s="1021"/>
    </row>
    <row r="14" spans="1:16" s="1014" customFormat="1" ht="11.25" customHeight="1" x14ac:dyDescent="0.2">
      <c r="A14" s="1016"/>
      <c r="B14" s="1017"/>
      <c r="C14" s="1018" t="s">
        <v>519</v>
      </c>
      <c r="D14" s="1019"/>
      <c r="E14" s="1019"/>
      <c r="F14" s="1020"/>
      <c r="G14" s="1020"/>
      <c r="H14" s="1020"/>
      <c r="I14" s="1020"/>
      <c r="J14" s="1268"/>
      <c r="K14" s="1020"/>
      <c r="L14" s="1020"/>
      <c r="M14" s="1020"/>
      <c r="N14" s="1020"/>
      <c r="O14" s="1135"/>
      <c r="P14" s="1021"/>
    </row>
    <row r="15" spans="1:16" s="1014" customFormat="1" ht="9.75" customHeight="1" x14ac:dyDescent="0.2">
      <c r="A15" s="1016"/>
      <c r="B15" s="1017"/>
      <c r="D15" s="1018" t="s">
        <v>447</v>
      </c>
      <c r="E15" s="1018"/>
      <c r="F15" s="1020">
        <v>909.17</v>
      </c>
      <c r="G15" s="1020">
        <v>935.96967052376601</v>
      </c>
      <c r="H15" s="1020">
        <v>965.24629620701603</v>
      </c>
      <c r="I15" s="1020">
        <v>1010.3760072203901</v>
      </c>
      <c r="J15" s="1020">
        <v>1036.4416794790202</v>
      </c>
      <c r="K15" s="1020">
        <v>1076.26</v>
      </c>
      <c r="L15" s="1020">
        <v>1084.55</v>
      </c>
      <c r="M15" s="1020">
        <v>1095.5899999999999</v>
      </c>
      <c r="N15" s="1020">
        <v>1093.8178723953499</v>
      </c>
      <c r="O15" s="1135"/>
      <c r="P15" s="1021"/>
    </row>
    <row r="16" spans="1:16" s="1014" customFormat="1" ht="9.75" customHeight="1" x14ac:dyDescent="0.2">
      <c r="A16" s="1016"/>
      <c r="B16" s="1017"/>
      <c r="C16" s="1018"/>
      <c r="D16" s="1019" t="s">
        <v>448</v>
      </c>
      <c r="E16" s="1019"/>
      <c r="F16" s="1020">
        <v>646.65</v>
      </c>
      <c r="G16" s="1020">
        <v>667</v>
      </c>
      <c r="H16" s="1020">
        <v>693</v>
      </c>
      <c r="I16" s="1020">
        <v>721.82</v>
      </c>
      <c r="J16" s="1020">
        <v>740</v>
      </c>
      <c r="K16" s="1020">
        <v>768.375</v>
      </c>
      <c r="L16" s="1020">
        <v>776</v>
      </c>
      <c r="M16" s="1020">
        <v>783.62</v>
      </c>
      <c r="N16" s="1020">
        <v>785.45</v>
      </c>
      <c r="O16" s="1135"/>
      <c r="P16" s="1021"/>
    </row>
    <row r="17" spans="1:16" s="1142" customFormat="1" ht="11.25" customHeight="1" thickBot="1" x14ac:dyDescent="0.25">
      <c r="A17" s="1136"/>
      <c r="B17" s="1137"/>
      <c r="C17" s="1138" t="s">
        <v>488</v>
      </c>
      <c r="D17" s="1139"/>
      <c r="E17" s="1139"/>
      <c r="F17" s="1269"/>
      <c r="G17" s="1269"/>
      <c r="H17" s="1269"/>
      <c r="I17" s="1269"/>
      <c r="J17" s="1269"/>
      <c r="K17" s="1269"/>
      <c r="L17" s="1269"/>
      <c r="M17" s="1269"/>
      <c r="N17" s="1270"/>
      <c r="O17" s="1141"/>
      <c r="P17" s="1140"/>
    </row>
    <row r="18" spans="1:16" s="209" customFormat="1" ht="13.5" thickBot="1" x14ac:dyDescent="0.25">
      <c r="A18" s="208"/>
      <c r="B18" s="180"/>
      <c r="C18" s="1045" t="s">
        <v>526</v>
      </c>
      <c r="D18" s="1046"/>
      <c r="E18" s="1046"/>
      <c r="F18" s="1046"/>
      <c r="G18" s="1046"/>
      <c r="H18" s="1046"/>
      <c r="I18" s="1046"/>
      <c r="J18" s="1046"/>
      <c r="K18" s="1046"/>
      <c r="L18" s="1046"/>
      <c r="M18" s="1046"/>
      <c r="N18" s="404"/>
      <c r="O18" s="1015"/>
      <c r="P18" s="1022"/>
    </row>
    <row r="19" spans="1:16" s="209" customFormat="1" ht="4.5" customHeight="1" x14ac:dyDescent="0.2">
      <c r="A19" s="208"/>
      <c r="B19" s="180"/>
      <c r="C19" s="210"/>
      <c r="D19" s="210"/>
      <c r="E19" s="210"/>
      <c r="F19" s="210"/>
      <c r="G19" s="210"/>
      <c r="H19" s="210"/>
      <c r="I19" s="210"/>
      <c r="J19" s="210"/>
      <c r="K19" s="210"/>
      <c r="L19" s="210"/>
      <c r="M19" s="210"/>
      <c r="N19" s="210"/>
      <c r="O19" s="1015"/>
      <c r="P19" s="1022"/>
    </row>
    <row r="20" spans="1:16" s="209" customFormat="1" ht="19.5" customHeight="1" x14ac:dyDescent="0.2">
      <c r="A20" s="208"/>
      <c r="B20" s="180"/>
      <c r="C20" s="1556">
        <v>2013</v>
      </c>
      <c r="D20" s="1557"/>
      <c r="E20" s="1558"/>
      <c r="F20" s="1562" t="s">
        <v>520</v>
      </c>
      <c r="G20" s="1562"/>
      <c r="H20" s="1562"/>
      <c r="I20" s="1563" t="s">
        <v>527</v>
      </c>
      <c r="J20" s="1563"/>
      <c r="K20" s="1563"/>
      <c r="L20" s="1563" t="s">
        <v>521</v>
      </c>
      <c r="M20" s="1563"/>
      <c r="N20" s="1563"/>
      <c r="O20" s="1015"/>
      <c r="P20" s="1022"/>
    </row>
    <row r="21" spans="1:16" s="209" customFormat="1" ht="20.25" customHeight="1" x14ac:dyDescent="0.2">
      <c r="A21" s="208"/>
      <c r="B21" s="180"/>
      <c r="C21" s="1559"/>
      <c r="D21" s="1560"/>
      <c r="E21" s="1561"/>
      <c r="F21" s="1034" t="s">
        <v>522</v>
      </c>
      <c r="G21" s="1143" t="s">
        <v>523</v>
      </c>
      <c r="H21" s="1143" t="s">
        <v>524</v>
      </c>
      <c r="I21" s="1034" t="s">
        <v>522</v>
      </c>
      <c r="J21" s="1143" t="s">
        <v>523</v>
      </c>
      <c r="K21" s="1143" t="s">
        <v>524</v>
      </c>
      <c r="L21" s="1034" t="s">
        <v>522</v>
      </c>
      <c r="M21" s="1143" t="s">
        <v>523</v>
      </c>
      <c r="N21" s="1143" t="s">
        <v>524</v>
      </c>
      <c r="O21" s="1015"/>
      <c r="P21" s="1022"/>
    </row>
    <row r="22" spans="1:16" s="1147" customFormat="1" ht="10.5" customHeight="1" x14ac:dyDescent="0.2">
      <c r="A22" s="1145"/>
      <c r="B22" s="1273"/>
      <c r="C22" s="1274" t="s">
        <v>68</v>
      </c>
      <c r="D22" s="1274"/>
      <c r="E22" s="1275"/>
      <c r="F22" s="1275">
        <v>2025472</v>
      </c>
      <c r="G22" s="1275">
        <v>1890511</v>
      </c>
      <c r="H22" s="1275">
        <v>134961</v>
      </c>
      <c r="I22" s="1276">
        <v>875.1408912046744</v>
      </c>
      <c r="J22" s="1276">
        <v>912.18298170179696</v>
      </c>
      <c r="K22" s="1276">
        <v>356.26151458570251</v>
      </c>
      <c r="L22" s="1276">
        <v>1048.5420675328685</v>
      </c>
      <c r="M22" s="1276">
        <v>1093.8178723954177</v>
      </c>
      <c r="N22" s="1276">
        <v>414.3262042367794</v>
      </c>
      <c r="O22" s="1277"/>
      <c r="P22" s="1005"/>
    </row>
    <row r="23" spans="1:16" s="1147" customFormat="1" ht="9.75" customHeight="1" x14ac:dyDescent="0.2">
      <c r="A23" s="1145"/>
      <c r="B23" s="1273"/>
      <c r="C23" s="1274"/>
      <c r="D23" s="1278" t="s">
        <v>72</v>
      </c>
      <c r="E23" s="1279"/>
      <c r="F23" s="1279">
        <v>1062302</v>
      </c>
      <c r="G23" s="1279">
        <v>1021704</v>
      </c>
      <c r="H23" s="1279">
        <v>40598</v>
      </c>
      <c r="I23" s="1280">
        <v>972.10405694425901</v>
      </c>
      <c r="J23" s="1280">
        <v>993.79266174938164</v>
      </c>
      <c r="K23" s="1280">
        <v>426.28075816542503</v>
      </c>
      <c r="L23" s="1280">
        <v>1182.0181261166899</v>
      </c>
      <c r="M23" s="1280">
        <v>1209.2112926835716</v>
      </c>
      <c r="N23" s="1280">
        <v>497.66502857283797</v>
      </c>
      <c r="O23" s="1277"/>
      <c r="P23" s="1005"/>
    </row>
    <row r="24" spans="1:16" s="1147" customFormat="1" ht="9.75" customHeight="1" x14ac:dyDescent="0.2">
      <c r="A24" s="1145"/>
      <c r="B24" s="1273"/>
      <c r="C24" s="1274"/>
      <c r="D24" s="1278" t="s">
        <v>71</v>
      </c>
      <c r="E24" s="1279"/>
      <c r="F24" s="1279">
        <v>963170</v>
      </c>
      <c r="G24" s="1279">
        <v>868807</v>
      </c>
      <c r="H24" s="1279">
        <v>94363</v>
      </c>
      <c r="I24" s="1280">
        <v>768.19802038063881</v>
      </c>
      <c r="J24" s="1280">
        <v>816.21122210113447</v>
      </c>
      <c r="K24" s="1280">
        <v>326.13698218582277</v>
      </c>
      <c r="L24" s="1280">
        <v>901.32830050768564</v>
      </c>
      <c r="M24" s="1280">
        <v>958.11694102374304</v>
      </c>
      <c r="N24" s="1280">
        <v>378.47115945868626</v>
      </c>
      <c r="O24" s="1277"/>
      <c r="P24" s="1005"/>
    </row>
    <row r="25" spans="1:16" s="1147" customFormat="1" ht="9.75" customHeight="1" x14ac:dyDescent="0.2">
      <c r="A25" s="1145"/>
      <c r="B25" s="1273"/>
      <c r="C25" s="1274" t="s">
        <v>62</v>
      </c>
      <c r="D25" s="1274"/>
      <c r="E25" s="1275"/>
      <c r="F25" s="1275">
        <v>154604</v>
      </c>
      <c r="G25" s="1275">
        <v>148213</v>
      </c>
      <c r="H25" s="1275">
        <v>6391</v>
      </c>
      <c r="I25" s="1276">
        <v>796.39439982147087</v>
      </c>
      <c r="J25" s="1276">
        <v>814.32212032683867</v>
      </c>
      <c r="K25" s="1276">
        <v>380.63454388984457</v>
      </c>
      <c r="L25" s="1276">
        <v>939.99515846936526</v>
      </c>
      <c r="M25" s="1276">
        <v>961.84029073023146</v>
      </c>
      <c r="N25" s="1276">
        <v>433.38702393991565</v>
      </c>
      <c r="O25" s="1277"/>
      <c r="P25" s="1005"/>
    </row>
    <row r="26" spans="1:16" s="1284" customFormat="1" ht="9.75" customHeight="1" x14ac:dyDescent="0.2">
      <c r="A26" s="1281"/>
      <c r="B26" s="1282"/>
      <c r="C26" s="1274"/>
      <c r="D26" s="1278" t="s">
        <v>72</v>
      </c>
      <c r="E26" s="1279"/>
      <c r="F26" s="1279">
        <v>86121</v>
      </c>
      <c r="G26" s="1279">
        <v>84155</v>
      </c>
      <c r="H26" s="1279">
        <v>1966</v>
      </c>
      <c r="I26" s="1280">
        <v>883.34261306766939</v>
      </c>
      <c r="J26" s="1280">
        <v>894.04376460102981</v>
      </c>
      <c r="K26" s="1280">
        <v>425.27780773143468</v>
      </c>
      <c r="L26" s="1280">
        <v>1054.0662819753395</v>
      </c>
      <c r="M26" s="1280">
        <v>1067.464969164047</v>
      </c>
      <c r="N26" s="1280">
        <v>480.53295523906348</v>
      </c>
      <c r="O26" s="1277"/>
      <c r="P26" s="1283"/>
    </row>
    <row r="27" spans="1:16" s="1289" customFormat="1" ht="9.75" customHeight="1" x14ac:dyDescent="0.2">
      <c r="A27" s="1285"/>
      <c r="B27" s="1286"/>
      <c r="C27" s="1274"/>
      <c r="D27" s="1278" t="s">
        <v>71</v>
      </c>
      <c r="E27" s="1279"/>
      <c r="F27" s="1279">
        <v>68483</v>
      </c>
      <c r="G27" s="1279">
        <v>64058</v>
      </c>
      <c r="H27" s="1279">
        <v>4425</v>
      </c>
      <c r="I27" s="1280">
        <v>687.05241607406765</v>
      </c>
      <c r="J27" s="1280">
        <v>709.58930047768865</v>
      </c>
      <c r="K27" s="1280">
        <v>360.79981920903862</v>
      </c>
      <c r="L27" s="1280">
        <v>796.54467838732978</v>
      </c>
      <c r="M27" s="1280">
        <v>823.0778439851349</v>
      </c>
      <c r="N27" s="1280">
        <v>412.44037966101757</v>
      </c>
      <c r="O27" s="1287"/>
      <c r="P27" s="1288"/>
    </row>
    <row r="28" spans="1:16" s="1289" customFormat="1" ht="9.75" customHeight="1" x14ac:dyDescent="0.2">
      <c r="A28" s="1285"/>
      <c r="B28" s="1286"/>
      <c r="C28" s="1274" t="s">
        <v>55</v>
      </c>
      <c r="D28" s="1274"/>
      <c r="E28" s="1275"/>
      <c r="F28" s="1275">
        <v>23102</v>
      </c>
      <c r="G28" s="1275">
        <v>22239</v>
      </c>
      <c r="H28" s="1275">
        <v>863</v>
      </c>
      <c r="I28" s="1276">
        <v>753.69095879144936</v>
      </c>
      <c r="J28" s="1276">
        <v>768.28900669994266</v>
      </c>
      <c r="K28" s="1276">
        <v>377.50789107763603</v>
      </c>
      <c r="L28" s="1276">
        <v>970.91358886676005</v>
      </c>
      <c r="M28" s="1276">
        <v>991.35925221458353</v>
      </c>
      <c r="N28" s="1276">
        <v>444.04092699884109</v>
      </c>
      <c r="O28" s="1287"/>
      <c r="P28" s="1288"/>
    </row>
    <row r="29" spans="1:16" s="1289" customFormat="1" ht="9.75" customHeight="1" x14ac:dyDescent="0.2">
      <c r="A29" s="1285"/>
      <c r="B29" s="1286"/>
      <c r="C29" s="1274"/>
      <c r="D29" s="1278" t="s">
        <v>72</v>
      </c>
      <c r="E29" s="1279"/>
      <c r="F29" s="1279">
        <v>12776</v>
      </c>
      <c r="G29" s="1279">
        <v>12513</v>
      </c>
      <c r="H29" s="1279">
        <v>263</v>
      </c>
      <c r="I29" s="1280">
        <v>807.47003835315968</v>
      </c>
      <c r="J29" s="1280">
        <v>816.00110764804367</v>
      </c>
      <c r="K29" s="1280">
        <v>401.57927756653993</v>
      </c>
      <c r="L29" s="1280">
        <v>1089.286577175953</v>
      </c>
      <c r="M29" s="1280">
        <v>1102.489346279878</v>
      </c>
      <c r="N29" s="1280">
        <v>461.12593155893524</v>
      </c>
      <c r="O29" s="1287"/>
      <c r="P29" s="1288"/>
    </row>
    <row r="30" spans="1:16" s="1289" customFormat="1" ht="9.75" customHeight="1" x14ac:dyDescent="0.2">
      <c r="A30" s="1285"/>
      <c r="B30" s="1286"/>
      <c r="C30" s="1274"/>
      <c r="D30" s="1278" t="s">
        <v>71</v>
      </c>
      <c r="E30" s="1279"/>
      <c r="F30" s="1279">
        <v>10326</v>
      </c>
      <c r="G30" s="1279">
        <v>9726</v>
      </c>
      <c r="H30" s="1279">
        <v>600</v>
      </c>
      <c r="I30" s="1280">
        <v>687.15197753244468</v>
      </c>
      <c r="J30" s="1280">
        <v>706.90493111248043</v>
      </c>
      <c r="K30" s="1280">
        <v>366.95659999999992</v>
      </c>
      <c r="L30" s="1280">
        <v>824.45481503002168</v>
      </c>
      <c r="M30" s="1280">
        <v>848.38466173144241</v>
      </c>
      <c r="N30" s="1280">
        <v>436.55199999999991</v>
      </c>
      <c r="O30" s="1287"/>
      <c r="P30" s="1288"/>
    </row>
    <row r="31" spans="1:16" s="1289" customFormat="1" ht="9.75" customHeight="1" x14ac:dyDescent="0.2">
      <c r="A31" s="1285"/>
      <c r="B31" s="1286"/>
      <c r="C31" s="1274" t="s">
        <v>64</v>
      </c>
      <c r="D31" s="1274"/>
      <c r="E31" s="1275"/>
      <c r="F31" s="1275">
        <v>181203</v>
      </c>
      <c r="G31" s="1275">
        <v>174738</v>
      </c>
      <c r="H31" s="1275">
        <v>6465</v>
      </c>
      <c r="I31" s="1276">
        <v>719.51710115174228</v>
      </c>
      <c r="J31" s="1276">
        <v>732.12397412124915</v>
      </c>
      <c r="K31" s="1276">
        <v>378.77467749419873</v>
      </c>
      <c r="L31" s="1276">
        <v>853.27512325954501</v>
      </c>
      <c r="M31" s="1276">
        <v>868.49846015176774</v>
      </c>
      <c r="N31" s="1276">
        <v>441.81411136891057</v>
      </c>
      <c r="O31" s="1287"/>
      <c r="P31" s="1288"/>
    </row>
    <row r="32" spans="1:16" s="1289" customFormat="1" ht="9.75" customHeight="1" x14ac:dyDescent="0.2">
      <c r="A32" s="1285"/>
      <c r="B32" s="1286"/>
      <c r="C32" s="1274"/>
      <c r="D32" s="1278" t="s">
        <v>72</v>
      </c>
      <c r="E32" s="1279"/>
      <c r="F32" s="1279">
        <v>95298</v>
      </c>
      <c r="G32" s="1279">
        <v>92717</v>
      </c>
      <c r="H32" s="1279">
        <v>2581</v>
      </c>
      <c r="I32" s="1280">
        <v>779.04989433146795</v>
      </c>
      <c r="J32" s="1280">
        <v>789.63573023285016</v>
      </c>
      <c r="K32" s="1280">
        <v>398.77598992638559</v>
      </c>
      <c r="L32" s="1280">
        <v>940.04547881382825</v>
      </c>
      <c r="M32" s="1280">
        <v>953.31058155462642</v>
      </c>
      <c r="N32" s="1280">
        <v>463.52454475009728</v>
      </c>
      <c r="O32" s="1287"/>
      <c r="P32" s="1288"/>
    </row>
    <row r="33" spans="1:16" s="1289" customFormat="1" ht="9.75" customHeight="1" x14ac:dyDescent="0.2">
      <c r="A33" s="1285"/>
      <c r="B33" s="1286"/>
      <c r="C33" s="1274"/>
      <c r="D33" s="1278" t="s">
        <v>71</v>
      </c>
      <c r="E33" s="1279"/>
      <c r="F33" s="1279">
        <v>85905</v>
      </c>
      <c r="G33" s="1279">
        <v>82021</v>
      </c>
      <c r="H33" s="1279">
        <v>3884</v>
      </c>
      <c r="I33" s="1280">
        <v>653.4748902857873</v>
      </c>
      <c r="J33" s="1280">
        <v>667.11236134648834</v>
      </c>
      <c r="K33" s="1280">
        <v>365.48338311019472</v>
      </c>
      <c r="L33" s="1280">
        <v>757.01714824515284</v>
      </c>
      <c r="M33" s="1280">
        <v>772.62636081003973</v>
      </c>
      <c r="N33" s="1280">
        <v>427.38707003089718</v>
      </c>
      <c r="O33" s="1287"/>
      <c r="P33" s="1288"/>
    </row>
    <row r="34" spans="1:16" s="1289" customFormat="1" ht="9.75" customHeight="1" x14ac:dyDescent="0.2">
      <c r="A34" s="1285"/>
      <c r="B34" s="1286"/>
      <c r="C34" s="1274" t="s">
        <v>66</v>
      </c>
      <c r="D34" s="1274"/>
      <c r="E34" s="1275"/>
      <c r="F34" s="1275">
        <v>15502</v>
      </c>
      <c r="G34" s="1275">
        <v>14840</v>
      </c>
      <c r="H34" s="1275">
        <v>662</v>
      </c>
      <c r="I34" s="1276">
        <v>700.37918978196615</v>
      </c>
      <c r="J34" s="1276">
        <v>715.55134097034579</v>
      </c>
      <c r="K34" s="1276">
        <v>360.26631419939565</v>
      </c>
      <c r="L34" s="1276">
        <v>832.60430525093602</v>
      </c>
      <c r="M34" s="1276">
        <v>851.39325943395966</v>
      </c>
      <c r="N34" s="1276">
        <v>411.41385196374557</v>
      </c>
      <c r="O34" s="1287"/>
      <c r="P34" s="1288"/>
    </row>
    <row r="35" spans="1:16" s="1289" customFormat="1" ht="9.75" customHeight="1" x14ac:dyDescent="0.2">
      <c r="A35" s="1285"/>
      <c r="B35" s="1286"/>
      <c r="C35" s="1274"/>
      <c r="D35" s="1278" t="s">
        <v>72</v>
      </c>
      <c r="E35" s="1279"/>
      <c r="F35" s="1279">
        <v>7999</v>
      </c>
      <c r="G35" s="1279">
        <v>7767</v>
      </c>
      <c r="H35" s="1279">
        <v>232</v>
      </c>
      <c r="I35" s="1280">
        <v>754.68060507563575</v>
      </c>
      <c r="J35" s="1280">
        <v>765.50342989571459</v>
      </c>
      <c r="K35" s="1280">
        <v>392.34922413793083</v>
      </c>
      <c r="L35" s="1280">
        <v>911.49966370796471</v>
      </c>
      <c r="M35" s="1280">
        <v>925.52700914123898</v>
      </c>
      <c r="N35" s="1280">
        <v>441.88590517241369</v>
      </c>
      <c r="O35" s="1287"/>
      <c r="P35" s="1288"/>
    </row>
    <row r="36" spans="1:16" s="1289" customFormat="1" ht="9.75" customHeight="1" x14ac:dyDescent="0.2">
      <c r="A36" s="1285"/>
      <c r="B36" s="1286"/>
      <c r="C36" s="1274"/>
      <c r="D36" s="1278" t="s">
        <v>71</v>
      </c>
      <c r="E36" s="1279"/>
      <c r="F36" s="1279">
        <v>7503</v>
      </c>
      <c r="G36" s="1279">
        <v>7073</v>
      </c>
      <c r="H36" s="1279">
        <v>430</v>
      </c>
      <c r="I36" s="1280">
        <v>642.48807676929243</v>
      </c>
      <c r="J36" s="1280">
        <v>660.69797257175117</v>
      </c>
      <c r="K36" s="1280">
        <v>342.95646511627922</v>
      </c>
      <c r="L36" s="1280">
        <v>748.49341996534974</v>
      </c>
      <c r="M36" s="1280">
        <v>769.98553513360821</v>
      </c>
      <c r="N36" s="1280">
        <v>394.97311627906993</v>
      </c>
      <c r="O36" s="1287"/>
      <c r="P36" s="1288"/>
    </row>
    <row r="37" spans="1:16" s="1289" customFormat="1" ht="9.75" customHeight="1" x14ac:dyDescent="0.2">
      <c r="A37" s="1285"/>
      <c r="B37" s="1286"/>
      <c r="C37" s="1274" t="s">
        <v>75</v>
      </c>
      <c r="D37" s="1274"/>
      <c r="E37" s="1275"/>
      <c r="F37" s="1275">
        <v>29529</v>
      </c>
      <c r="G37" s="1275">
        <v>28244</v>
      </c>
      <c r="H37" s="1275">
        <v>1285</v>
      </c>
      <c r="I37" s="1276">
        <v>698.08154763114953</v>
      </c>
      <c r="J37" s="1276">
        <v>714.41865989236874</v>
      </c>
      <c r="K37" s="1276">
        <v>338.99563424124528</v>
      </c>
      <c r="L37" s="1276">
        <v>822.04634596498863</v>
      </c>
      <c r="M37" s="1276">
        <v>841.83565004956688</v>
      </c>
      <c r="N37" s="1276">
        <v>387.08206225680919</v>
      </c>
      <c r="O37" s="1287"/>
      <c r="P37" s="1288"/>
    </row>
    <row r="38" spans="1:16" s="1289" customFormat="1" ht="9.75" customHeight="1" x14ac:dyDescent="0.2">
      <c r="A38" s="1285"/>
      <c r="B38" s="1286"/>
      <c r="C38" s="1274"/>
      <c r="D38" s="1278" t="s">
        <v>72</v>
      </c>
      <c r="E38" s="1279"/>
      <c r="F38" s="1279">
        <v>15264</v>
      </c>
      <c r="G38" s="1279">
        <v>14826</v>
      </c>
      <c r="H38" s="1279">
        <v>438</v>
      </c>
      <c r="I38" s="1280">
        <v>748.20794549266316</v>
      </c>
      <c r="J38" s="1280">
        <v>759.31535815459563</v>
      </c>
      <c r="K38" s="1280">
        <v>372.22963470319627</v>
      </c>
      <c r="L38" s="1280">
        <v>902.91964819182738</v>
      </c>
      <c r="M38" s="1280">
        <v>917.19208215297397</v>
      </c>
      <c r="N38" s="1280">
        <v>419.80753424657513</v>
      </c>
      <c r="O38" s="1287"/>
      <c r="P38" s="1288"/>
    </row>
    <row r="39" spans="1:16" s="1289" customFormat="1" ht="9.75" customHeight="1" x14ac:dyDescent="0.2">
      <c r="A39" s="1285"/>
      <c r="B39" s="1286"/>
      <c r="C39" s="1274"/>
      <c r="D39" s="1278" t="s">
        <v>71</v>
      </c>
      <c r="E39" s="1279"/>
      <c r="F39" s="1279">
        <v>14265</v>
      </c>
      <c r="G39" s="1279">
        <v>13418</v>
      </c>
      <c r="H39" s="1279">
        <v>847</v>
      </c>
      <c r="I39" s="1280">
        <v>644.44472064493743</v>
      </c>
      <c r="J39" s="1280">
        <v>664.81078625726809</v>
      </c>
      <c r="K39" s="1280">
        <v>321.80969303423871</v>
      </c>
      <c r="L39" s="1280">
        <v>735.50936137399276</v>
      </c>
      <c r="M39" s="1280">
        <v>758.5717908779211</v>
      </c>
      <c r="N39" s="1280">
        <v>370.15909090909065</v>
      </c>
      <c r="O39" s="1287"/>
      <c r="P39" s="1288"/>
    </row>
    <row r="40" spans="1:16" s="1289" customFormat="1" ht="9.75" customHeight="1" x14ac:dyDescent="0.2">
      <c r="A40" s="1285"/>
      <c r="B40" s="1286"/>
      <c r="C40" s="1274" t="s">
        <v>61</v>
      </c>
      <c r="D40" s="1274"/>
      <c r="E40" s="1275"/>
      <c r="F40" s="1275">
        <v>73834</v>
      </c>
      <c r="G40" s="1275">
        <v>69231</v>
      </c>
      <c r="H40" s="1275">
        <v>4603</v>
      </c>
      <c r="I40" s="1276">
        <v>787.05965395345072</v>
      </c>
      <c r="J40" s="1276">
        <v>816.64654851150669</v>
      </c>
      <c r="K40" s="1276">
        <v>342.06067564631832</v>
      </c>
      <c r="L40" s="1276">
        <v>941.83182382101461</v>
      </c>
      <c r="M40" s="1276">
        <v>978.0159948577957</v>
      </c>
      <c r="N40" s="1276">
        <v>397.60711275255323</v>
      </c>
      <c r="O40" s="1287"/>
      <c r="P40" s="1288"/>
    </row>
    <row r="41" spans="1:16" s="1289" customFormat="1" ht="9.75" customHeight="1" x14ac:dyDescent="0.2">
      <c r="A41" s="1285"/>
      <c r="B41" s="1286"/>
      <c r="C41" s="1274"/>
      <c r="D41" s="1278" t="s">
        <v>72</v>
      </c>
      <c r="E41" s="1279"/>
      <c r="F41" s="1279">
        <v>36971</v>
      </c>
      <c r="G41" s="1279">
        <v>35701</v>
      </c>
      <c r="H41" s="1279">
        <v>1270</v>
      </c>
      <c r="I41" s="1280">
        <v>879.01142949880193</v>
      </c>
      <c r="J41" s="1280">
        <v>894.73191031063766</v>
      </c>
      <c r="K41" s="1280">
        <v>437.09262204724354</v>
      </c>
      <c r="L41" s="1280">
        <v>1074.7826196207861</v>
      </c>
      <c r="M41" s="1280">
        <v>1094.9393143049178</v>
      </c>
      <c r="N41" s="1280">
        <v>508.1572992125981</v>
      </c>
      <c r="O41" s="1287"/>
      <c r="P41" s="1288"/>
    </row>
    <row r="42" spans="1:16" s="1289" customFormat="1" ht="9.75" customHeight="1" x14ac:dyDescent="0.2">
      <c r="A42" s="1285"/>
      <c r="B42" s="1286"/>
      <c r="C42" s="1274"/>
      <c r="D42" s="1278" t="s">
        <v>71</v>
      </c>
      <c r="E42" s="1279"/>
      <c r="F42" s="1279">
        <v>36863</v>
      </c>
      <c r="G42" s="1279">
        <v>33530</v>
      </c>
      <c r="H42" s="1279">
        <v>3333</v>
      </c>
      <c r="I42" s="1280">
        <v>694.83848113284625</v>
      </c>
      <c r="J42" s="1280">
        <v>733.50531673128955</v>
      </c>
      <c r="K42" s="1280">
        <v>305.84988298829882</v>
      </c>
      <c r="L42" s="1280">
        <v>808.49151317039127</v>
      </c>
      <c r="M42" s="1280">
        <v>853.52212585744803</v>
      </c>
      <c r="N42" s="1280">
        <v>355.48327932793188</v>
      </c>
      <c r="O42" s="1287"/>
      <c r="P42" s="1288"/>
    </row>
    <row r="43" spans="1:16" s="1289" customFormat="1" ht="9.75" customHeight="1" x14ac:dyDescent="0.2">
      <c r="A43" s="1285"/>
      <c r="B43" s="1286"/>
      <c r="C43" s="1274" t="s">
        <v>56</v>
      </c>
      <c r="D43" s="1274"/>
      <c r="E43" s="1275"/>
      <c r="F43" s="1275">
        <v>27070</v>
      </c>
      <c r="G43" s="1275">
        <v>25813</v>
      </c>
      <c r="H43" s="1275">
        <v>1257</v>
      </c>
      <c r="I43" s="1276">
        <v>768.53875212412856</v>
      </c>
      <c r="J43" s="1276">
        <v>789.16583271994887</v>
      </c>
      <c r="K43" s="1276">
        <v>344.95336515513156</v>
      </c>
      <c r="L43" s="1276">
        <v>929.37878943479666</v>
      </c>
      <c r="M43" s="1276">
        <v>955.2070433502455</v>
      </c>
      <c r="N43" s="1276">
        <v>398.98521877486064</v>
      </c>
      <c r="O43" s="1287"/>
      <c r="P43" s="1288"/>
    </row>
    <row r="44" spans="1:16" s="1289" customFormat="1" ht="9.75" customHeight="1" x14ac:dyDescent="0.2">
      <c r="A44" s="1285"/>
      <c r="B44" s="1286"/>
      <c r="C44" s="1274"/>
      <c r="D44" s="1278" t="s">
        <v>72</v>
      </c>
      <c r="E44" s="1279"/>
      <c r="F44" s="1279">
        <v>14243</v>
      </c>
      <c r="G44" s="1279">
        <v>13796</v>
      </c>
      <c r="H44" s="1279">
        <v>447</v>
      </c>
      <c r="I44" s="1280">
        <v>842.42801165484514</v>
      </c>
      <c r="J44" s="1280">
        <v>857.12910046390334</v>
      </c>
      <c r="K44" s="1280">
        <v>388.70044742729289</v>
      </c>
      <c r="L44" s="1280">
        <v>1034.6159179948038</v>
      </c>
      <c r="M44" s="1280">
        <v>1053.6411336619301</v>
      </c>
      <c r="N44" s="1280">
        <v>447.43051454138691</v>
      </c>
      <c r="O44" s="1287"/>
      <c r="P44" s="1288"/>
    </row>
    <row r="45" spans="1:16" s="1289" customFormat="1" ht="9.75" customHeight="1" x14ac:dyDescent="0.2">
      <c r="A45" s="1285"/>
      <c r="B45" s="1286"/>
      <c r="C45" s="1274"/>
      <c r="D45" s="1278" t="s">
        <v>71</v>
      </c>
      <c r="E45" s="1279"/>
      <c r="F45" s="1279">
        <v>12827</v>
      </c>
      <c r="G45" s="1279">
        <v>12017</v>
      </c>
      <c r="H45" s="1279">
        <v>810</v>
      </c>
      <c r="I45" s="1280">
        <v>686.49269899431147</v>
      </c>
      <c r="J45" s="1280">
        <v>711.14126404260639</v>
      </c>
      <c r="K45" s="1280">
        <v>320.81145679012371</v>
      </c>
      <c r="L45" s="1280">
        <v>812.52430887970559</v>
      </c>
      <c r="M45" s="1280">
        <v>842.20074311392057</v>
      </c>
      <c r="N45" s="1280">
        <v>372.25059259259257</v>
      </c>
      <c r="O45" s="1287"/>
      <c r="P45" s="1288"/>
    </row>
    <row r="46" spans="1:16" s="1289" customFormat="1" ht="9.75" customHeight="1" x14ac:dyDescent="0.2">
      <c r="A46" s="1285"/>
      <c r="B46" s="1286"/>
      <c r="C46" s="1274" t="s">
        <v>74</v>
      </c>
      <c r="D46" s="1274"/>
      <c r="E46" s="1275"/>
      <c r="F46" s="1275">
        <v>90637</v>
      </c>
      <c r="G46" s="1275">
        <v>83832</v>
      </c>
      <c r="H46" s="1275">
        <v>6805</v>
      </c>
      <c r="I46" s="1276">
        <v>752.24666361418792</v>
      </c>
      <c r="J46" s="1276">
        <v>785.86960122625874</v>
      </c>
      <c r="K46" s="1276">
        <v>338.03974136664118</v>
      </c>
      <c r="L46" s="1276">
        <v>892.16920749804342</v>
      </c>
      <c r="M46" s="1276">
        <v>930.97374880713801</v>
      </c>
      <c r="N46" s="1276">
        <v>414.12919177075707</v>
      </c>
      <c r="O46" s="1287"/>
      <c r="P46" s="1288"/>
    </row>
    <row r="47" spans="1:16" s="1289" customFormat="1" ht="9.75" customHeight="1" x14ac:dyDescent="0.2">
      <c r="A47" s="1290"/>
      <c r="B47" s="1291"/>
      <c r="C47" s="1274"/>
      <c r="D47" s="1278" t="s">
        <v>72</v>
      </c>
      <c r="E47" s="1279"/>
      <c r="F47" s="1279">
        <v>44363</v>
      </c>
      <c r="G47" s="1279">
        <v>41750</v>
      </c>
      <c r="H47" s="1279">
        <v>2613</v>
      </c>
      <c r="I47" s="1280">
        <v>816.76262448436012</v>
      </c>
      <c r="J47" s="1280">
        <v>845.35309293412615</v>
      </c>
      <c r="K47" s="1280">
        <v>359.94974358974366</v>
      </c>
      <c r="L47" s="1280">
        <v>982.21485449586521</v>
      </c>
      <c r="M47" s="1280">
        <v>1015.569796167671</v>
      </c>
      <c r="N47" s="1280">
        <v>449.27615767317258</v>
      </c>
      <c r="O47" s="1287"/>
      <c r="P47" s="1288"/>
    </row>
    <row r="48" spans="1:16" s="1289" customFormat="1" ht="9.75" customHeight="1" x14ac:dyDescent="0.2">
      <c r="A48" s="1290"/>
      <c r="B48" s="1291"/>
      <c r="C48" s="1274"/>
      <c r="D48" s="1278" t="s">
        <v>71</v>
      </c>
      <c r="E48" s="1279"/>
      <c r="F48" s="1279">
        <v>46274</v>
      </c>
      <c r="G48" s="1279">
        <v>42082</v>
      </c>
      <c r="H48" s="1279">
        <v>4192</v>
      </c>
      <c r="I48" s="1280">
        <v>690.39504992004277</v>
      </c>
      <c r="J48" s="1280">
        <v>726.85539613136473</v>
      </c>
      <c r="K48" s="1280">
        <v>324.38257633587716</v>
      </c>
      <c r="L48" s="1280">
        <v>805.84221960495722</v>
      </c>
      <c r="M48" s="1280">
        <v>847.04511002328275</v>
      </c>
      <c r="N48" s="1280">
        <v>392.22102814885511</v>
      </c>
      <c r="O48" s="1287"/>
      <c r="P48" s="1288"/>
    </row>
    <row r="49" spans="1:16" s="1289" customFormat="1" ht="9.75" customHeight="1" x14ac:dyDescent="0.2">
      <c r="A49" s="1290"/>
      <c r="B49" s="1291"/>
      <c r="C49" s="1274" t="s">
        <v>76</v>
      </c>
      <c r="D49" s="1274"/>
      <c r="E49" s="1275"/>
      <c r="F49" s="1275">
        <v>22263</v>
      </c>
      <c r="G49" s="1275">
        <v>21347</v>
      </c>
      <c r="H49" s="1275">
        <v>916</v>
      </c>
      <c r="I49" s="1276">
        <v>675.13886178861389</v>
      </c>
      <c r="J49" s="1276">
        <v>689.49303602379723</v>
      </c>
      <c r="K49" s="1276">
        <v>340.62078602620124</v>
      </c>
      <c r="L49" s="1276">
        <v>797.05595607060945</v>
      </c>
      <c r="M49" s="1276">
        <v>814.63459596196401</v>
      </c>
      <c r="N49" s="1276">
        <v>387.39304585152814</v>
      </c>
      <c r="O49" s="1287"/>
      <c r="P49" s="1288"/>
    </row>
    <row r="50" spans="1:16" s="1289" customFormat="1" ht="9.75" customHeight="1" x14ac:dyDescent="0.2">
      <c r="A50" s="1290"/>
      <c r="B50" s="1291"/>
      <c r="C50" s="1274"/>
      <c r="D50" s="1278" t="s">
        <v>72</v>
      </c>
      <c r="E50" s="1279"/>
      <c r="F50" s="1279">
        <v>11149</v>
      </c>
      <c r="G50" s="1279">
        <v>10852</v>
      </c>
      <c r="H50" s="1279">
        <v>297</v>
      </c>
      <c r="I50" s="1280">
        <v>718.85454300834238</v>
      </c>
      <c r="J50" s="1280">
        <v>728.9619424990766</v>
      </c>
      <c r="K50" s="1280">
        <v>349.54309764309767</v>
      </c>
      <c r="L50" s="1280">
        <v>875.03066822136748</v>
      </c>
      <c r="M50" s="1280">
        <v>888.26457611500393</v>
      </c>
      <c r="N50" s="1280">
        <v>391.48060606060614</v>
      </c>
      <c r="O50" s="1287"/>
      <c r="P50" s="1288"/>
    </row>
    <row r="51" spans="1:16" s="1289" customFormat="1" ht="9.75" customHeight="1" x14ac:dyDescent="0.2">
      <c r="A51" s="1290"/>
      <c r="B51" s="1291"/>
      <c r="C51" s="1274"/>
      <c r="D51" s="1278" t="s">
        <v>71</v>
      </c>
      <c r="E51" s="1279"/>
      <c r="F51" s="1279">
        <v>11114</v>
      </c>
      <c r="G51" s="1279">
        <v>10495</v>
      </c>
      <c r="H51" s="1279">
        <v>619</v>
      </c>
      <c r="I51" s="1280">
        <v>631.28551196689011</v>
      </c>
      <c r="J51" s="1280">
        <v>648.68154740352293</v>
      </c>
      <c r="K51" s="1280">
        <v>336.33980613893368</v>
      </c>
      <c r="L51" s="1280">
        <v>718.8356874212692</v>
      </c>
      <c r="M51" s="1280">
        <v>738.50000381133736</v>
      </c>
      <c r="N51" s="1280">
        <v>385.43180936995162</v>
      </c>
      <c r="O51" s="1287"/>
      <c r="P51" s="1288"/>
    </row>
    <row r="52" spans="1:16" s="1289" customFormat="1" ht="9.75" customHeight="1" x14ac:dyDescent="0.2">
      <c r="A52" s="1290"/>
      <c r="B52" s="1291"/>
      <c r="C52" s="1274" t="s">
        <v>60</v>
      </c>
      <c r="D52" s="1274"/>
      <c r="E52" s="1275"/>
      <c r="F52" s="1275">
        <v>96922</v>
      </c>
      <c r="G52" s="1275">
        <v>92575</v>
      </c>
      <c r="H52" s="1275">
        <v>4347</v>
      </c>
      <c r="I52" s="1276">
        <v>768.59344070488839</v>
      </c>
      <c r="J52" s="1276">
        <v>788.75951120712989</v>
      </c>
      <c r="K52" s="1276">
        <v>339.1308281573489</v>
      </c>
      <c r="L52" s="1276">
        <v>920.21330296527094</v>
      </c>
      <c r="M52" s="1276">
        <v>945.11881479881413</v>
      </c>
      <c r="N52" s="1276">
        <v>389.81814354727328</v>
      </c>
      <c r="O52" s="1287"/>
      <c r="P52" s="1288"/>
    </row>
    <row r="53" spans="1:16" s="1289" customFormat="1" ht="9.75" customHeight="1" x14ac:dyDescent="0.2">
      <c r="A53" s="1290"/>
      <c r="B53" s="1291"/>
      <c r="C53" s="1274"/>
      <c r="D53" s="1278" t="s">
        <v>72</v>
      </c>
      <c r="E53" s="1279"/>
      <c r="F53" s="1279">
        <v>53226</v>
      </c>
      <c r="G53" s="1279">
        <v>51823</v>
      </c>
      <c r="H53" s="1279">
        <v>1403</v>
      </c>
      <c r="I53" s="1280">
        <v>851.16639856461074</v>
      </c>
      <c r="J53" s="1280">
        <v>864.20633290237845</v>
      </c>
      <c r="K53" s="1280">
        <v>369.50672843905886</v>
      </c>
      <c r="L53" s="1280">
        <v>1035.04267444482</v>
      </c>
      <c r="M53" s="1280">
        <v>1051.7353617119793</v>
      </c>
      <c r="N53" s="1280">
        <v>418.46025659301495</v>
      </c>
      <c r="O53" s="1287"/>
      <c r="P53" s="1288"/>
    </row>
    <row r="54" spans="1:16" s="1289" customFormat="1" ht="9.75" customHeight="1" x14ac:dyDescent="0.2">
      <c r="A54" s="1290"/>
      <c r="B54" s="1291"/>
      <c r="C54" s="1274"/>
      <c r="D54" s="1278" t="s">
        <v>71</v>
      </c>
      <c r="E54" s="1279"/>
      <c r="F54" s="1279">
        <v>43696</v>
      </c>
      <c r="G54" s="1279">
        <v>40752</v>
      </c>
      <c r="H54" s="1279">
        <v>2944</v>
      </c>
      <c r="I54" s="1280">
        <v>668.01150517210044</v>
      </c>
      <c r="J54" s="1280">
        <v>692.81622889674861</v>
      </c>
      <c r="K54" s="1280">
        <v>324.65481317934791</v>
      </c>
      <c r="L54" s="1280">
        <v>780.33990205052999</v>
      </c>
      <c r="M54" s="1280">
        <v>809.53800132508763</v>
      </c>
      <c r="N54" s="1280">
        <v>376.16838654891325</v>
      </c>
      <c r="O54" s="1287"/>
      <c r="P54" s="1288"/>
    </row>
    <row r="55" spans="1:16" s="1289" customFormat="1" ht="9.75" customHeight="1" x14ac:dyDescent="0.2">
      <c r="A55" s="1290"/>
      <c r="B55" s="1291"/>
      <c r="C55" s="1274" t="s">
        <v>59</v>
      </c>
      <c r="D55" s="1274"/>
      <c r="E55" s="1275"/>
      <c r="F55" s="1275">
        <v>603398</v>
      </c>
      <c r="G55" s="1275">
        <v>550034</v>
      </c>
      <c r="H55" s="1275">
        <v>53364</v>
      </c>
      <c r="I55" s="1276">
        <v>1090.7192326624149</v>
      </c>
      <c r="J55" s="1276">
        <v>1160.8693637484769</v>
      </c>
      <c r="K55" s="1276">
        <v>367.66704013941904</v>
      </c>
      <c r="L55" s="1276">
        <v>1313.1869222635967</v>
      </c>
      <c r="M55" s="1276">
        <v>1399.0921767199807</v>
      </c>
      <c r="N55" s="1276">
        <v>427.74335113559664</v>
      </c>
      <c r="O55" s="1287"/>
      <c r="P55" s="1288"/>
    </row>
    <row r="56" spans="1:16" s="1289" customFormat="1" ht="9.75" customHeight="1" x14ac:dyDescent="0.2">
      <c r="A56" s="1290"/>
      <c r="B56" s="1291"/>
      <c r="C56" s="1274"/>
      <c r="D56" s="1278" t="s">
        <v>72</v>
      </c>
      <c r="E56" s="1279"/>
      <c r="F56" s="1279">
        <v>307193</v>
      </c>
      <c r="G56" s="1279">
        <v>292592</v>
      </c>
      <c r="H56" s="1279">
        <v>14601</v>
      </c>
      <c r="I56" s="1280">
        <v>1233.1487684940653</v>
      </c>
      <c r="J56" s="1280">
        <v>1270.8858848157217</v>
      </c>
      <c r="K56" s="1280">
        <v>476.92807547428362</v>
      </c>
      <c r="L56" s="1280">
        <v>1501.3618023522649</v>
      </c>
      <c r="M56" s="1280">
        <v>1548.2545680333237</v>
      </c>
      <c r="N56" s="1280">
        <v>561.66944592835966</v>
      </c>
      <c r="O56" s="1287"/>
      <c r="P56" s="1288"/>
    </row>
    <row r="57" spans="1:16" s="1289" customFormat="1" ht="9.75" customHeight="1" x14ac:dyDescent="0.2">
      <c r="A57" s="1290"/>
      <c r="B57" s="1291"/>
      <c r="C57" s="1274"/>
      <c r="D57" s="1278" t="s">
        <v>71</v>
      </c>
      <c r="E57" s="1279"/>
      <c r="F57" s="1279">
        <v>296205</v>
      </c>
      <c r="G57" s="1279">
        <v>257442</v>
      </c>
      <c r="H57" s="1279">
        <v>38763</v>
      </c>
      <c r="I57" s="1280">
        <v>943.00614071335849</v>
      </c>
      <c r="J57" s="1280">
        <v>1035.8316700849093</v>
      </c>
      <c r="K57" s="1280">
        <v>326.51128911590774</v>
      </c>
      <c r="L57" s="1280">
        <v>1118.0315199608176</v>
      </c>
      <c r="M57" s="1280">
        <v>1229.5638076148978</v>
      </c>
      <c r="N57" s="1280">
        <v>377.29692258080809</v>
      </c>
      <c r="O57" s="1287"/>
      <c r="P57" s="1288"/>
    </row>
    <row r="58" spans="1:16" s="1289" customFormat="1" ht="9.75" customHeight="1" x14ac:dyDescent="0.2">
      <c r="A58" s="1290"/>
      <c r="B58" s="1291"/>
      <c r="C58" s="1274" t="s">
        <v>57</v>
      </c>
      <c r="D58" s="1274"/>
      <c r="E58" s="1275"/>
      <c r="F58" s="1275">
        <v>16026</v>
      </c>
      <c r="G58" s="1275">
        <v>15283</v>
      </c>
      <c r="H58" s="1275">
        <v>743</v>
      </c>
      <c r="I58" s="1276">
        <v>729.55905590914506</v>
      </c>
      <c r="J58" s="1276">
        <v>750.15320355951269</v>
      </c>
      <c r="K58" s="1276">
        <v>305.95157469717401</v>
      </c>
      <c r="L58" s="1276">
        <v>869.27124610008809</v>
      </c>
      <c r="M58" s="1276">
        <v>894.31773800955398</v>
      </c>
      <c r="N58" s="1276">
        <v>354.08209959623196</v>
      </c>
      <c r="O58" s="1287"/>
      <c r="P58" s="1288"/>
    </row>
    <row r="59" spans="1:16" s="1294" customFormat="1" ht="9.75" customHeight="1" x14ac:dyDescent="0.2">
      <c r="A59" s="1292"/>
      <c r="B59" s="1293"/>
      <c r="C59" s="1274"/>
      <c r="D59" s="1278" t="s">
        <v>72</v>
      </c>
      <c r="E59" s="1279"/>
      <c r="F59" s="1279">
        <v>8074</v>
      </c>
      <c r="G59" s="1279">
        <v>7836</v>
      </c>
      <c r="H59" s="1279">
        <v>238</v>
      </c>
      <c r="I59" s="1280">
        <v>809.04091652216846</v>
      </c>
      <c r="J59" s="1280">
        <v>823.04332822868707</v>
      </c>
      <c r="K59" s="1280">
        <v>348.02033613445388</v>
      </c>
      <c r="L59" s="1280">
        <v>977.7184988853104</v>
      </c>
      <c r="M59" s="1280">
        <v>995.49371490556075</v>
      </c>
      <c r="N59" s="1280">
        <v>392.48071428571433</v>
      </c>
      <c r="O59" s="1287"/>
      <c r="P59" s="1288"/>
    </row>
    <row r="60" spans="1:16" s="1297" customFormat="1" ht="9.75" customHeight="1" x14ac:dyDescent="0.2">
      <c r="A60" s="1295"/>
      <c r="B60" s="1296"/>
      <c r="C60" s="1274"/>
      <c r="D60" s="1278" t="s">
        <v>71</v>
      </c>
      <c r="E60" s="1279"/>
      <c r="F60" s="1279">
        <v>7952</v>
      </c>
      <c r="G60" s="1279">
        <v>7447</v>
      </c>
      <c r="H60" s="1279">
        <v>505</v>
      </c>
      <c r="I60" s="1280">
        <v>648.85778043259256</v>
      </c>
      <c r="J60" s="1280">
        <v>673.45560494158815</v>
      </c>
      <c r="K60" s="1280">
        <v>286.12510891089107</v>
      </c>
      <c r="L60" s="1280">
        <v>759.16018988933547</v>
      </c>
      <c r="M60" s="1280">
        <v>787.85675305491975</v>
      </c>
      <c r="N60" s="1280">
        <v>335.98532673267334</v>
      </c>
      <c r="O60" s="1287"/>
      <c r="P60" s="1288"/>
    </row>
    <row r="61" spans="1:16" s="1297" customFormat="1" ht="9.75" customHeight="1" x14ac:dyDescent="0.2">
      <c r="A61" s="1295"/>
      <c r="B61" s="1295"/>
      <c r="C61" s="1274" t="s">
        <v>63</v>
      </c>
      <c r="D61" s="1274"/>
      <c r="E61" s="1275"/>
      <c r="F61" s="1275">
        <v>384614</v>
      </c>
      <c r="G61" s="1275">
        <v>356093</v>
      </c>
      <c r="H61" s="1275">
        <v>28521</v>
      </c>
      <c r="I61" s="1276">
        <v>831.73474665509855</v>
      </c>
      <c r="J61" s="1276">
        <v>870.78390462606558</v>
      </c>
      <c r="K61" s="1276">
        <v>344.19462501314581</v>
      </c>
      <c r="L61" s="1276">
        <v>992.42282257017973</v>
      </c>
      <c r="M61" s="1276">
        <v>1040.1270905914932</v>
      </c>
      <c r="N61" s="1276">
        <v>396.8211286420518</v>
      </c>
      <c r="O61" s="1287"/>
      <c r="P61" s="1288"/>
    </row>
    <row r="62" spans="1:16" s="1297" customFormat="1" ht="9.75" customHeight="1" x14ac:dyDescent="0.2">
      <c r="A62" s="1295"/>
      <c r="B62" s="1295"/>
      <c r="C62" s="1274"/>
      <c r="D62" s="1278" t="s">
        <v>72</v>
      </c>
      <c r="E62" s="1279"/>
      <c r="F62" s="1279">
        <v>205940</v>
      </c>
      <c r="G62" s="1279">
        <v>197776</v>
      </c>
      <c r="H62" s="1279">
        <v>8164</v>
      </c>
      <c r="I62" s="1280">
        <v>921.16851107118282</v>
      </c>
      <c r="J62" s="1280">
        <v>941.7229534422811</v>
      </c>
      <c r="K62" s="1280">
        <v>423.22933978441984</v>
      </c>
      <c r="L62" s="1280">
        <v>1116.0018920559414</v>
      </c>
      <c r="M62" s="1280">
        <v>1141.8369469500835</v>
      </c>
      <c r="N62" s="1280">
        <v>490.13787726604733</v>
      </c>
      <c r="O62" s="1287"/>
      <c r="P62" s="1288"/>
    </row>
    <row r="63" spans="1:16" s="1297" customFormat="1" ht="9.75" customHeight="1" x14ac:dyDescent="0.2">
      <c r="A63" s="1295"/>
      <c r="B63" s="1295"/>
      <c r="C63" s="1274"/>
      <c r="D63" s="1278" t="s">
        <v>71</v>
      </c>
      <c r="E63" s="1279"/>
      <c r="F63" s="1279">
        <v>178674</v>
      </c>
      <c r="G63" s="1279">
        <v>158317</v>
      </c>
      <c r="H63" s="1279">
        <v>20357</v>
      </c>
      <c r="I63" s="1280">
        <v>728.65321580084662</v>
      </c>
      <c r="J63" s="1280">
        <v>782.16397550484032</v>
      </c>
      <c r="K63" s="1280">
        <v>312.49843149776473</v>
      </c>
      <c r="L63" s="1280">
        <v>849.98534666487274</v>
      </c>
      <c r="M63" s="1280">
        <v>913.06702407195849</v>
      </c>
      <c r="N63" s="1280">
        <v>359.39724812103873</v>
      </c>
      <c r="O63" s="1287"/>
      <c r="P63" s="1288"/>
    </row>
    <row r="64" spans="1:16" s="1147" customFormat="1" ht="9.75" customHeight="1" x14ac:dyDescent="0.2">
      <c r="A64" s="1145"/>
      <c r="B64" s="1273"/>
      <c r="C64" s="1274" t="s">
        <v>79</v>
      </c>
      <c r="D64" s="1274"/>
      <c r="E64" s="1275"/>
      <c r="F64" s="1275">
        <v>73968</v>
      </c>
      <c r="G64" s="1275">
        <v>70417</v>
      </c>
      <c r="H64" s="1275">
        <v>3551</v>
      </c>
      <c r="I64" s="1276">
        <v>763.96316569326825</v>
      </c>
      <c r="J64" s="1276">
        <v>783.9705429086714</v>
      </c>
      <c r="K64" s="1276">
        <v>367.21310053505999</v>
      </c>
      <c r="L64" s="1276">
        <v>920.47077885032149</v>
      </c>
      <c r="M64" s="1276">
        <v>945.69593677662942</v>
      </c>
      <c r="N64" s="1276">
        <v>420.25113770768809</v>
      </c>
      <c r="O64" s="1277"/>
      <c r="P64" s="1005"/>
    </row>
    <row r="65" spans="1:16" s="1147" customFormat="1" ht="9.75" customHeight="1" x14ac:dyDescent="0.2">
      <c r="A65" s="1145"/>
      <c r="B65" s="1273"/>
      <c r="C65" s="1274"/>
      <c r="D65" s="1278" t="s">
        <v>72</v>
      </c>
      <c r="E65" s="1279"/>
      <c r="F65" s="1279">
        <v>39183</v>
      </c>
      <c r="G65" s="1279">
        <v>38027</v>
      </c>
      <c r="H65" s="1279">
        <v>1156</v>
      </c>
      <c r="I65" s="1280">
        <v>833.97873950436826</v>
      </c>
      <c r="J65" s="1280">
        <v>846.69041970180217</v>
      </c>
      <c r="K65" s="1280">
        <v>415.82384083044963</v>
      </c>
      <c r="L65" s="1280">
        <v>1026.1002439833553</v>
      </c>
      <c r="M65" s="1280">
        <v>1042.9918202855758</v>
      </c>
      <c r="N65" s="1280">
        <v>470.44628892733527</v>
      </c>
      <c r="O65" s="1277"/>
      <c r="P65" s="1005"/>
    </row>
    <row r="66" spans="1:16" s="1147" customFormat="1" ht="9.75" customHeight="1" x14ac:dyDescent="0.2">
      <c r="A66" s="1145"/>
      <c r="B66" s="1273"/>
      <c r="C66" s="1274"/>
      <c r="D66" s="1278" t="s">
        <v>71</v>
      </c>
      <c r="E66" s="1279"/>
      <c r="F66" s="1279">
        <v>34785</v>
      </c>
      <c r="G66" s="1279">
        <v>32390</v>
      </c>
      <c r="H66" s="1279">
        <v>2395</v>
      </c>
      <c r="I66" s="1280">
        <v>685.09525628862048</v>
      </c>
      <c r="J66" s="1280">
        <v>710.33520006174456</v>
      </c>
      <c r="K66" s="1280">
        <v>343.75004592901917</v>
      </c>
      <c r="L66" s="1280">
        <v>801.48617823774282</v>
      </c>
      <c r="M66" s="1280">
        <v>831.46714510651839</v>
      </c>
      <c r="N66" s="1280">
        <v>396.02333194154482</v>
      </c>
      <c r="O66" s="1148"/>
      <c r="P66" s="1005"/>
    </row>
    <row r="67" spans="1:16" s="1299" customFormat="1" ht="9.75" customHeight="1" x14ac:dyDescent="0.2">
      <c r="A67" s="1298"/>
      <c r="B67" s="1298"/>
      <c r="C67" s="1274" t="s">
        <v>58</v>
      </c>
      <c r="D67" s="1274"/>
      <c r="E67" s="1275"/>
      <c r="F67" s="1275">
        <v>112464</v>
      </c>
      <c r="G67" s="1275">
        <v>104243</v>
      </c>
      <c r="H67" s="1275">
        <v>8221</v>
      </c>
      <c r="I67" s="1276">
        <v>906.7586143121365</v>
      </c>
      <c r="J67" s="1276">
        <v>951.47682952332445</v>
      </c>
      <c r="K67" s="1276">
        <v>339.72772898674003</v>
      </c>
      <c r="L67" s="1276">
        <v>1098.5213177550168</v>
      </c>
      <c r="M67" s="1276">
        <v>1153.147978665221</v>
      </c>
      <c r="N67" s="1276">
        <v>405.85047317844612</v>
      </c>
      <c r="O67" s="1277"/>
      <c r="P67" s="1298"/>
    </row>
    <row r="68" spans="1:16" s="1147" customFormat="1" ht="9.75" customHeight="1" x14ac:dyDescent="0.2">
      <c r="A68" s="1145"/>
      <c r="B68" s="1273"/>
      <c r="C68" s="1274"/>
      <c r="D68" s="1278" t="s">
        <v>72</v>
      </c>
      <c r="E68" s="1279"/>
      <c r="F68" s="1279">
        <v>60217</v>
      </c>
      <c r="G68" s="1279">
        <v>57622</v>
      </c>
      <c r="H68" s="1279">
        <v>2595</v>
      </c>
      <c r="I68" s="1280">
        <v>1059.2603145291102</v>
      </c>
      <c r="J68" s="1280">
        <v>1090.4522000277786</v>
      </c>
      <c r="K68" s="1280">
        <v>366.64419653179232</v>
      </c>
      <c r="L68" s="1280">
        <v>1304.528126608752</v>
      </c>
      <c r="M68" s="1280">
        <v>1343.7356518343593</v>
      </c>
      <c r="N68" s="1280">
        <v>433.92465125240784</v>
      </c>
      <c r="O68" s="1277"/>
      <c r="P68" s="1005"/>
    </row>
    <row r="69" spans="1:16" s="1147" customFormat="1" ht="9.75" customHeight="1" x14ac:dyDescent="0.2">
      <c r="A69" s="1145"/>
      <c r="B69" s="1273"/>
      <c r="C69" s="1274"/>
      <c r="D69" s="1278" t="s">
        <v>71</v>
      </c>
      <c r="E69" s="1279"/>
      <c r="F69" s="1279">
        <v>52247</v>
      </c>
      <c r="G69" s="1279">
        <v>46621</v>
      </c>
      <c r="H69" s="1279">
        <v>5626</v>
      </c>
      <c r="I69" s="1280">
        <v>730.99359657014134</v>
      </c>
      <c r="J69" s="1280">
        <v>779.70790995474408</v>
      </c>
      <c r="K69" s="1280">
        <v>327.31247244934201</v>
      </c>
      <c r="L69" s="1280">
        <v>861.08927364251292</v>
      </c>
      <c r="M69" s="1280">
        <v>917.58797559040306</v>
      </c>
      <c r="N69" s="1280">
        <v>392.90122111624561</v>
      </c>
      <c r="O69" s="1277"/>
      <c r="P69" s="1005"/>
    </row>
    <row r="70" spans="1:16" s="1147" customFormat="1" ht="9.75" customHeight="1" x14ac:dyDescent="0.2">
      <c r="A70" s="1145"/>
      <c r="B70" s="1273"/>
      <c r="C70" s="1274" t="s">
        <v>65</v>
      </c>
      <c r="D70" s="1274"/>
      <c r="E70" s="1275"/>
      <c r="F70" s="1275">
        <v>39431</v>
      </c>
      <c r="G70" s="1275">
        <v>36765</v>
      </c>
      <c r="H70" s="1275">
        <v>2666</v>
      </c>
      <c r="I70" s="1276">
        <v>699.81553371712789</v>
      </c>
      <c r="J70" s="1276">
        <v>726.57026737386207</v>
      </c>
      <c r="K70" s="1276">
        <v>330.85912603150734</v>
      </c>
      <c r="L70" s="1276">
        <v>845.26019882833225</v>
      </c>
      <c r="M70" s="1276">
        <v>878.85166789065704</v>
      </c>
      <c r="N70" s="1276">
        <v>382.02300450112483</v>
      </c>
      <c r="O70" s="1277"/>
      <c r="P70" s="1005"/>
    </row>
    <row r="71" spans="1:16" s="1147" customFormat="1" ht="9.75" customHeight="1" x14ac:dyDescent="0.2">
      <c r="A71" s="1145"/>
      <c r="B71" s="1273"/>
      <c r="C71" s="1274"/>
      <c r="D71" s="1278" t="s">
        <v>72</v>
      </c>
      <c r="E71" s="1279"/>
      <c r="F71" s="1279">
        <v>20274</v>
      </c>
      <c r="G71" s="1279">
        <v>19429</v>
      </c>
      <c r="H71" s="1279">
        <v>845</v>
      </c>
      <c r="I71" s="1280">
        <v>760.63716780112316</v>
      </c>
      <c r="J71" s="1280">
        <v>777.7229147151146</v>
      </c>
      <c r="K71" s="1280">
        <v>367.78630769230728</v>
      </c>
      <c r="L71" s="1280">
        <v>934.96445200749793</v>
      </c>
      <c r="M71" s="1280">
        <v>957.23927325132797</v>
      </c>
      <c r="N71" s="1280">
        <v>422.80172781065096</v>
      </c>
      <c r="O71" s="1277"/>
      <c r="P71" s="1005"/>
    </row>
    <row r="72" spans="1:16" s="1147" customFormat="1" ht="9.75" customHeight="1" x14ac:dyDescent="0.2">
      <c r="A72" s="1145"/>
      <c r="B72" s="1273"/>
      <c r="C72" s="1274"/>
      <c r="D72" s="1278" t="s">
        <v>71</v>
      </c>
      <c r="E72" s="1279"/>
      <c r="F72" s="1279">
        <v>19157</v>
      </c>
      <c r="G72" s="1279">
        <v>17336</v>
      </c>
      <c r="H72" s="1279">
        <v>1821</v>
      </c>
      <c r="I72" s="1280">
        <v>635.44753197264299</v>
      </c>
      <c r="J72" s="1280">
        <v>669.24188797877389</v>
      </c>
      <c r="K72" s="1280">
        <v>313.72377814387698</v>
      </c>
      <c r="L72" s="1280">
        <v>750.32549981729755</v>
      </c>
      <c r="M72" s="1280">
        <v>791.00021515920707</v>
      </c>
      <c r="N72" s="1280">
        <v>363.10042284459121</v>
      </c>
      <c r="O72" s="1277"/>
      <c r="P72" s="1005"/>
    </row>
    <row r="73" spans="1:16" s="1147" customFormat="1" ht="9.75" customHeight="1" x14ac:dyDescent="0.2">
      <c r="A73" s="1145"/>
      <c r="B73" s="1273"/>
      <c r="C73" s="1274" t="s">
        <v>67</v>
      </c>
      <c r="D73" s="1274"/>
      <c r="E73" s="1275"/>
      <c r="F73" s="1275">
        <v>23728</v>
      </c>
      <c r="G73" s="1275">
        <v>22297</v>
      </c>
      <c r="H73" s="1275">
        <v>1431</v>
      </c>
      <c r="I73" s="1276">
        <v>713.58591748145898</v>
      </c>
      <c r="J73" s="1276">
        <v>737.07910256985622</v>
      </c>
      <c r="K73" s="1276">
        <v>347.52893081761084</v>
      </c>
      <c r="L73" s="1276">
        <v>840.31688427174629</v>
      </c>
      <c r="M73" s="1276">
        <v>868.75525048212614</v>
      </c>
      <c r="N73" s="1276">
        <v>397.20699510831622</v>
      </c>
      <c r="O73" s="1277"/>
      <c r="P73" s="1005"/>
    </row>
    <row r="74" spans="1:16" s="1147" customFormat="1" ht="9.75" customHeight="1" x14ac:dyDescent="0.2">
      <c r="A74" s="1145"/>
      <c r="B74" s="1273"/>
      <c r="C74" s="1274"/>
      <c r="D74" s="1278" t="s">
        <v>72</v>
      </c>
      <c r="E74" s="1279"/>
      <c r="F74" s="1279">
        <v>12267</v>
      </c>
      <c r="G74" s="1279">
        <v>11775</v>
      </c>
      <c r="H74" s="1279">
        <v>492</v>
      </c>
      <c r="I74" s="1280">
        <v>756.75017771256307</v>
      </c>
      <c r="J74" s="1280">
        <v>771.60833036093743</v>
      </c>
      <c r="K74" s="1280">
        <v>401.15109756097559</v>
      </c>
      <c r="L74" s="1280">
        <v>909.52227684030424</v>
      </c>
      <c r="M74" s="1280">
        <v>929.14729596603058</v>
      </c>
      <c r="N74" s="1280">
        <v>439.83813008130045</v>
      </c>
      <c r="O74" s="1277"/>
      <c r="P74" s="1005"/>
    </row>
    <row r="75" spans="1:16" s="1147" customFormat="1" ht="9.75" customHeight="1" x14ac:dyDescent="0.2">
      <c r="A75" s="1145"/>
      <c r="B75" s="1273"/>
      <c r="C75" s="1274"/>
      <c r="D75" s="1278" t="s">
        <v>71</v>
      </c>
      <c r="E75" s="1279"/>
      <c r="F75" s="1279">
        <v>11461</v>
      </c>
      <c r="G75" s="1279">
        <v>10522</v>
      </c>
      <c r="H75" s="1279">
        <v>939</v>
      </c>
      <c r="I75" s="1280">
        <v>667.38611115958611</v>
      </c>
      <c r="J75" s="1280">
        <v>698.43800228093244</v>
      </c>
      <c r="K75" s="1280">
        <v>319.43297124600673</v>
      </c>
      <c r="L75" s="1280">
        <v>766.24459122240091</v>
      </c>
      <c r="M75" s="1280">
        <v>801.17148926059542</v>
      </c>
      <c r="N75" s="1280">
        <v>374.86991480298201</v>
      </c>
      <c r="O75" s="1277"/>
      <c r="P75" s="1005"/>
    </row>
    <row r="76" spans="1:16" s="1147" customFormat="1" ht="9" customHeight="1" x14ac:dyDescent="0.2">
      <c r="A76" s="1145"/>
      <c r="B76" s="1273"/>
      <c r="C76" s="1274" t="s">
        <v>77</v>
      </c>
      <c r="D76" s="1274"/>
      <c r="E76" s="1275"/>
      <c r="F76" s="1275">
        <v>57177</v>
      </c>
      <c r="G76" s="1275">
        <v>54307</v>
      </c>
      <c r="H76" s="1275">
        <v>2870</v>
      </c>
      <c r="I76" s="1276">
        <v>714.01217342637938</v>
      </c>
      <c r="J76" s="1276">
        <v>733.9789612757063</v>
      </c>
      <c r="K76" s="1276">
        <v>336.19463066202053</v>
      </c>
      <c r="L76" s="1276">
        <v>854.19822848348076</v>
      </c>
      <c r="M76" s="1276">
        <v>878.77312280185504</v>
      </c>
      <c r="N76" s="1276">
        <v>389.18471428571451</v>
      </c>
      <c r="O76" s="1277"/>
      <c r="P76" s="1005"/>
    </row>
    <row r="77" spans="1:16" s="1147" customFormat="1" ht="9.75" customHeight="1" x14ac:dyDescent="0.2">
      <c r="A77" s="1145"/>
      <c r="B77" s="1273"/>
      <c r="C77" s="1274"/>
      <c r="D77" s="1278" t="s">
        <v>72</v>
      </c>
      <c r="E77" s="1279"/>
      <c r="F77" s="1279">
        <v>31744</v>
      </c>
      <c r="G77" s="1279">
        <v>30747</v>
      </c>
      <c r="H77" s="1279">
        <v>997</v>
      </c>
      <c r="I77" s="1280">
        <v>765.78596018145038</v>
      </c>
      <c r="J77" s="1280">
        <v>779.31488340325382</v>
      </c>
      <c r="K77" s="1280">
        <v>348.56048144433294</v>
      </c>
      <c r="L77" s="1280">
        <v>932.81967395413335</v>
      </c>
      <c r="M77" s="1280">
        <v>950.27274205613264</v>
      </c>
      <c r="N77" s="1280">
        <v>394.57545636910703</v>
      </c>
      <c r="O77" s="1277"/>
      <c r="P77" s="1005"/>
    </row>
    <row r="78" spans="1:16" s="1147" customFormat="1" ht="9.75" customHeight="1" x14ac:dyDescent="0.2">
      <c r="A78" s="1145"/>
      <c r="B78" s="1273"/>
      <c r="C78" s="1274"/>
      <c r="D78" s="1278" t="s">
        <v>71</v>
      </c>
      <c r="E78" s="1279"/>
      <c r="F78" s="1279">
        <v>25433</v>
      </c>
      <c r="G78" s="1279">
        <v>23560</v>
      </c>
      <c r="H78" s="1279">
        <v>1873</v>
      </c>
      <c r="I78" s="1280">
        <v>649.39112648920457</v>
      </c>
      <c r="J78" s="1280">
        <v>674.81327376910133</v>
      </c>
      <c r="K78" s="1280">
        <v>329.61227442605468</v>
      </c>
      <c r="L78" s="1280">
        <v>756.06748633665416</v>
      </c>
      <c r="M78" s="1280">
        <v>785.46247792869372</v>
      </c>
      <c r="N78" s="1280">
        <v>386.31521623064623</v>
      </c>
      <c r="O78" s="1277"/>
      <c r="P78" s="1005"/>
    </row>
    <row r="79" spans="1:16" s="1309" customFormat="1" ht="9" customHeight="1" x14ac:dyDescent="0.2">
      <c r="A79" s="1300"/>
      <c r="B79" s="1301"/>
      <c r="C79" s="1138" t="s">
        <v>489</v>
      </c>
      <c r="D79" s="1302"/>
      <c r="E79" s="1302"/>
      <c r="F79" s="1303"/>
      <c r="G79" s="1304"/>
      <c r="H79" s="1304"/>
      <c r="I79" s="1138"/>
      <c r="J79" s="1138"/>
      <c r="K79" s="1138"/>
      <c r="L79" s="1138"/>
      <c r="M79" s="1305"/>
      <c r="N79" s="1306"/>
      <c r="O79" s="1307"/>
      <c r="P79" s="1308"/>
    </row>
    <row r="80" spans="1:16" s="1147" customFormat="1" ht="8.25" customHeight="1" x14ac:dyDescent="0.2">
      <c r="A80" s="1145"/>
      <c r="B80" s="1273"/>
      <c r="C80" s="1310" t="s">
        <v>525</v>
      </c>
      <c r="D80" s="1144"/>
      <c r="E80" s="1144"/>
      <c r="F80" s="1311"/>
      <c r="G80" s="1312"/>
      <c r="H80" s="1312"/>
      <c r="I80" s="1313"/>
      <c r="J80" s="1313"/>
      <c r="K80" s="1313"/>
      <c r="L80" s="1313"/>
      <c r="M80" s="1162"/>
      <c r="N80" s="1162"/>
      <c r="O80" s="1277"/>
      <c r="P80" s="1005"/>
    </row>
    <row r="81" spans="1:16" s="1147" customFormat="1" ht="9.75" customHeight="1" x14ac:dyDescent="0.2">
      <c r="A81" s="1145"/>
      <c r="B81" s="1146"/>
      <c r="C81" s="1271" t="s">
        <v>581</v>
      </c>
      <c r="D81" s="1023"/>
      <c r="E81" s="1023"/>
      <c r="F81" s="1163"/>
      <c r="G81" s="1390" t="s">
        <v>580</v>
      </c>
      <c r="H81" s="1163"/>
      <c r="I81" s="1384" t="s">
        <v>506</v>
      </c>
      <c r="J81" s="1391"/>
      <c r="K81" s="1392"/>
      <c r="L81" s="178"/>
      <c r="M81" s="1162"/>
      <c r="N81" s="1162"/>
      <c r="O81" s="1015"/>
      <c r="P81" s="1005"/>
    </row>
    <row r="82" spans="1:16" ht="13.5" customHeight="1" x14ac:dyDescent="0.2">
      <c r="A82" s="1003"/>
      <c r="B82" s="1003"/>
      <c r="C82" s="1272"/>
      <c r="D82" s="1272"/>
      <c r="E82" s="1272"/>
      <c r="F82" s="1272"/>
      <c r="G82" s="1272"/>
      <c r="H82" s="1272"/>
      <c r="I82" s="1272"/>
      <c r="J82" s="1272"/>
      <c r="K82" s="1272"/>
      <c r="L82" s="1272"/>
      <c r="M82" s="1554">
        <v>42309</v>
      </c>
      <c r="N82" s="1554"/>
      <c r="O82" s="413">
        <v>13</v>
      </c>
      <c r="P82" s="1003"/>
    </row>
  </sheetData>
  <mergeCells count="6">
    <mergeCell ref="M82:N82"/>
    <mergeCell ref="B1:F1"/>
    <mergeCell ref="C20:E21"/>
    <mergeCell ref="F20:H20"/>
    <mergeCell ref="I20:K20"/>
    <mergeCell ref="L20:N20"/>
  </mergeCells>
  <hyperlinks>
    <hyperlink ref="I81" r:id="rId1" display="http://www.gep.msess.gov.pt"/>
    <hyperlink ref="I81:K81" r:id="rId2" location="qp" display="http://www.gep.msess.gov.pt/"/>
  </hyperlinks>
  <pageMargins left="0.15748031496062992" right="0.15748031496062992" top="0.19685039370078741" bottom="0.19685039370078741" header="0" footer="0"/>
  <pageSetup paperSize="9" orientation="portrait" verticalDpi="1200"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7"/>
  </sheetPr>
  <dimension ref="A1:P59"/>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0.85546875" style="136" customWidth="1"/>
    <col min="5" max="5" width="0.5703125" style="136" customWidth="1"/>
    <col min="6" max="6" width="8.42578125" style="136" customWidth="1"/>
    <col min="7" max="7" width="0.42578125" style="136" customWidth="1"/>
    <col min="8" max="8" width="9.28515625" style="136" customWidth="1"/>
    <col min="9" max="9" width="9.7109375" style="136" customWidth="1"/>
    <col min="10" max="10" width="9.42578125" style="136" customWidth="1"/>
    <col min="11" max="13" width="9.28515625" style="136" customWidth="1"/>
    <col min="14" max="14" width="8.85546875" style="136" customWidth="1"/>
    <col min="15" max="15" width="2.5703125" style="136" customWidth="1"/>
    <col min="16" max="16" width="1" style="136" customWidth="1"/>
    <col min="17" max="16384" width="9.140625" style="136"/>
  </cols>
  <sheetData>
    <row r="1" spans="1:16" ht="13.5" customHeight="1" x14ac:dyDescent="0.2">
      <c r="A1" s="135"/>
      <c r="B1" s="243"/>
      <c r="C1" s="243"/>
      <c r="D1" s="243"/>
      <c r="E1" s="232"/>
      <c r="F1" s="232"/>
      <c r="G1" s="232"/>
      <c r="H1" s="232"/>
      <c r="I1" s="232"/>
      <c r="J1" s="232"/>
      <c r="K1" s="232"/>
      <c r="L1" s="1576" t="s">
        <v>335</v>
      </c>
      <c r="M1" s="1576"/>
      <c r="N1" s="1576"/>
      <c r="O1" s="1576"/>
      <c r="P1" s="135"/>
    </row>
    <row r="2" spans="1:16" ht="6" customHeight="1" x14ac:dyDescent="0.2">
      <c r="A2" s="135"/>
      <c r="B2" s="244"/>
      <c r="C2" s="410"/>
      <c r="D2" s="410"/>
      <c r="E2" s="231"/>
      <c r="F2" s="231"/>
      <c r="G2" s="231"/>
      <c r="H2" s="231"/>
      <c r="I2" s="231"/>
      <c r="J2" s="231"/>
      <c r="K2" s="231"/>
      <c r="L2" s="231"/>
      <c r="M2" s="231"/>
      <c r="N2" s="137"/>
      <c r="O2" s="137"/>
      <c r="P2" s="135"/>
    </row>
    <row r="3" spans="1:16" ht="13.5" customHeight="1" thickBot="1" x14ac:dyDescent="0.25">
      <c r="A3" s="135"/>
      <c r="B3" s="245"/>
      <c r="C3" s="138"/>
      <c r="D3" s="138"/>
      <c r="E3" s="138"/>
      <c r="F3" s="137"/>
      <c r="G3" s="137"/>
      <c r="H3" s="137"/>
      <c r="I3" s="137"/>
      <c r="J3" s="137"/>
      <c r="K3" s="137"/>
      <c r="L3" s="586"/>
      <c r="M3" s="586"/>
      <c r="N3" s="586" t="s">
        <v>70</v>
      </c>
      <c r="O3" s="586"/>
      <c r="P3" s="586"/>
    </row>
    <row r="4" spans="1:16" ht="15" customHeight="1" thickBot="1" x14ac:dyDescent="0.25">
      <c r="A4" s="135"/>
      <c r="B4" s="245"/>
      <c r="C4" s="261" t="s">
        <v>311</v>
      </c>
      <c r="D4" s="265"/>
      <c r="E4" s="265"/>
      <c r="F4" s="265"/>
      <c r="G4" s="265"/>
      <c r="H4" s="265"/>
      <c r="I4" s="265"/>
      <c r="J4" s="265"/>
      <c r="K4" s="265"/>
      <c r="L4" s="265"/>
      <c r="M4" s="265"/>
      <c r="N4" s="266"/>
      <c r="O4" s="586"/>
      <c r="P4" s="586"/>
    </row>
    <row r="5" spans="1:16" ht="7.5" customHeight="1" x14ac:dyDescent="0.2">
      <c r="A5" s="135"/>
      <c r="B5" s="245"/>
      <c r="C5" s="1577" t="s">
        <v>85</v>
      </c>
      <c r="D5" s="1577"/>
      <c r="E5" s="137"/>
      <c r="F5" s="11"/>
      <c r="G5" s="137"/>
      <c r="H5" s="137"/>
      <c r="I5" s="137"/>
      <c r="J5" s="137"/>
      <c r="K5" s="137"/>
      <c r="L5" s="586"/>
      <c r="M5" s="586"/>
      <c r="N5" s="586"/>
      <c r="O5" s="586"/>
      <c r="P5" s="586"/>
    </row>
    <row r="6" spans="1:16" ht="13.5" customHeight="1" x14ac:dyDescent="0.2">
      <c r="A6" s="135"/>
      <c r="B6" s="245"/>
      <c r="C6" s="1578"/>
      <c r="D6" s="1578"/>
      <c r="E6" s="81">
        <v>1999</v>
      </c>
      <c r="F6" s="81"/>
      <c r="G6" s="137"/>
      <c r="H6" s="82">
        <v>2008</v>
      </c>
      <c r="I6" s="82">
        <v>2009</v>
      </c>
      <c r="J6" s="82">
        <v>2010</v>
      </c>
      <c r="K6" s="82">
        <v>2011</v>
      </c>
      <c r="L6" s="82">
        <v>2012</v>
      </c>
      <c r="M6" s="82">
        <v>2013</v>
      </c>
      <c r="N6" s="82">
        <v>2014</v>
      </c>
      <c r="O6" s="586"/>
      <c r="P6" s="586"/>
    </row>
    <row r="7" spans="1:16" ht="2.25" customHeight="1" x14ac:dyDescent="0.2">
      <c r="A7" s="135"/>
      <c r="B7" s="245"/>
      <c r="C7" s="83"/>
      <c r="D7" s="83"/>
      <c r="E7" s="11"/>
      <c r="F7" s="11"/>
      <c r="G7" s="137"/>
      <c r="H7" s="11"/>
      <c r="I7" s="11"/>
      <c r="J7" s="11"/>
      <c r="K7" s="11"/>
      <c r="L7" s="11"/>
      <c r="M7" s="11"/>
      <c r="N7" s="11"/>
      <c r="O7" s="586"/>
      <c r="P7" s="586"/>
    </row>
    <row r="8" spans="1:16" ht="18.75" customHeight="1" x14ac:dyDescent="0.2">
      <c r="A8" s="135"/>
      <c r="B8" s="245"/>
      <c r="C8" s="1579" t="s">
        <v>310</v>
      </c>
      <c r="D8" s="1579"/>
      <c r="E8" s="1579"/>
      <c r="F8" s="1579"/>
      <c r="G8" s="230"/>
      <c r="H8" s="1582">
        <v>426</v>
      </c>
      <c r="I8" s="1582">
        <v>450</v>
      </c>
      <c r="J8" s="1582">
        <v>475</v>
      </c>
      <c r="K8" s="1582">
        <v>485</v>
      </c>
      <c r="L8" s="1582">
        <v>485</v>
      </c>
      <c r="M8" s="1582">
        <v>485</v>
      </c>
      <c r="N8" s="1582">
        <v>505</v>
      </c>
      <c r="O8" s="205"/>
      <c r="P8" s="205"/>
    </row>
    <row r="9" spans="1:16" ht="4.5" customHeight="1" x14ac:dyDescent="0.2">
      <c r="A9" s="135"/>
      <c r="B9" s="245"/>
      <c r="C9" s="1579"/>
      <c r="D9" s="1579"/>
      <c r="E9" s="1579"/>
      <c r="F9" s="1579"/>
      <c r="G9" s="230"/>
      <c r="H9" s="1582"/>
      <c r="I9" s="1582"/>
      <c r="J9" s="1582"/>
      <c r="K9" s="1582"/>
      <c r="L9" s="1582"/>
      <c r="M9" s="1582"/>
      <c r="N9" s="1582"/>
      <c r="O9" s="205"/>
      <c r="P9" s="205"/>
    </row>
    <row r="10" spans="1:16" s="141" customFormat="1" ht="10.5" customHeight="1" x14ac:dyDescent="0.2">
      <c r="A10" s="139"/>
      <c r="B10" s="246"/>
      <c r="C10" s="1579"/>
      <c r="D10" s="1579"/>
      <c r="E10" s="1579"/>
      <c r="F10" s="1579"/>
      <c r="G10" s="264"/>
      <c r="H10" s="1582"/>
      <c r="I10" s="1582"/>
      <c r="J10" s="1582"/>
      <c r="K10" s="1582"/>
      <c r="L10" s="1582"/>
      <c r="M10" s="1582"/>
      <c r="N10" s="1582"/>
      <c r="O10" s="205"/>
      <c r="P10" s="205"/>
    </row>
    <row r="11" spans="1:16" ht="31.5" customHeight="1" x14ac:dyDescent="0.2">
      <c r="A11" s="135"/>
      <c r="B11" s="247"/>
      <c r="C11" s="204" t="s">
        <v>297</v>
      </c>
      <c r="D11" s="204"/>
      <c r="E11" s="201"/>
      <c r="F11" s="201"/>
      <c r="G11" s="203"/>
      <c r="H11" s="202" t="s">
        <v>296</v>
      </c>
      <c r="I11" s="202" t="s">
        <v>295</v>
      </c>
      <c r="J11" s="202" t="s">
        <v>294</v>
      </c>
      <c r="K11" s="202" t="s">
        <v>293</v>
      </c>
      <c r="L11" s="580" t="s">
        <v>352</v>
      </c>
      <c r="M11" s="580" t="s">
        <v>352</v>
      </c>
      <c r="N11" s="202" t="s">
        <v>430</v>
      </c>
      <c r="O11" s="202"/>
      <c r="P11" s="202"/>
    </row>
    <row r="12" spans="1:16" s="141" customFormat="1" ht="18" customHeight="1" x14ac:dyDescent="0.2">
      <c r="A12" s="139"/>
      <c r="B12" s="246"/>
      <c r="C12" s="142" t="s">
        <v>292</v>
      </c>
      <c r="D12" s="142"/>
      <c r="E12" s="201"/>
      <c r="F12" s="201"/>
      <c r="G12" s="140"/>
      <c r="H12" s="201" t="s">
        <v>291</v>
      </c>
      <c r="I12" s="201" t="s">
        <v>290</v>
      </c>
      <c r="J12" s="201" t="s">
        <v>289</v>
      </c>
      <c r="K12" s="201" t="s">
        <v>288</v>
      </c>
      <c r="L12" s="580" t="s">
        <v>352</v>
      </c>
      <c r="M12" s="580" t="s">
        <v>352</v>
      </c>
      <c r="N12" s="580" t="s">
        <v>431</v>
      </c>
      <c r="O12" s="201"/>
      <c r="P12" s="201"/>
    </row>
    <row r="13" spans="1:16" ht="27.75" customHeight="1" thickBot="1" x14ac:dyDescent="0.25">
      <c r="A13" s="135"/>
      <c r="B13" s="245"/>
      <c r="C13" s="588" t="s">
        <v>353</v>
      </c>
      <c r="D13" s="587"/>
      <c r="E13" s="137"/>
      <c r="F13" s="137"/>
      <c r="G13" s="137"/>
      <c r="H13" s="137"/>
      <c r="I13" s="137"/>
      <c r="J13" s="137"/>
      <c r="K13" s="137"/>
      <c r="L13" s="137"/>
      <c r="M13" s="137"/>
      <c r="N13" s="586"/>
      <c r="O13" s="137"/>
      <c r="P13" s="135"/>
    </row>
    <row r="14" spans="1:16" s="141" customFormat="1" ht="13.5" customHeight="1" thickBot="1" x14ac:dyDescent="0.25">
      <c r="A14" s="139"/>
      <c r="B14" s="246"/>
      <c r="C14" s="261" t="s">
        <v>287</v>
      </c>
      <c r="D14" s="262"/>
      <c r="E14" s="262"/>
      <c r="F14" s="262"/>
      <c r="G14" s="262"/>
      <c r="H14" s="262"/>
      <c r="I14" s="262"/>
      <c r="J14" s="262"/>
      <c r="K14" s="262"/>
      <c r="L14" s="262"/>
      <c r="M14" s="262"/>
      <c r="N14" s="263"/>
      <c r="O14" s="137"/>
      <c r="P14" s="135"/>
    </row>
    <row r="15" spans="1:16" ht="7.5" customHeight="1" x14ac:dyDescent="0.2">
      <c r="A15" s="135"/>
      <c r="B15" s="245"/>
      <c r="C15" s="1580" t="s">
        <v>284</v>
      </c>
      <c r="D15" s="1580"/>
      <c r="E15" s="143"/>
      <c r="F15" s="143"/>
      <c r="G15" s="84"/>
      <c r="H15" s="144"/>
      <c r="I15" s="144"/>
      <c r="J15" s="144"/>
      <c r="K15" s="144"/>
      <c r="L15" s="144"/>
      <c r="M15" s="144"/>
      <c r="N15" s="144"/>
      <c r="O15" s="137"/>
      <c r="P15" s="135"/>
    </row>
    <row r="16" spans="1:16" ht="13.5" customHeight="1" x14ac:dyDescent="0.2">
      <c r="A16" s="135"/>
      <c r="B16" s="245"/>
      <c r="C16" s="1581"/>
      <c r="D16" s="1581"/>
      <c r="E16" s="143"/>
      <c r="F16" s="143"/>
      <c r="G16" s="84"/>
      <c r="H16" s="1090">
        <v>2011</v>
      </c>
      <c r="I16" s="1583">
        <v>2012</v>
      </c>
      <c r="J16" s="1583"/>
      <c r="K16" s="1583">
        <v>2013</v>
      </c>
      <c r="L16" s="1583"/>
      <c r="M16" s="1583">
        <v>2014</v>
      </c>
      <c r="N16" s="1583"/>
      <c r="O16" s="137"/>
      <c r="P16" s="135"/>
    </row>
    <row r="17" spans="1:16" ht="12.75" customHeight="1" x14ac:dyDescent="0.2">
      <c r="A17" s="135"/>
      <c r="B17" s="245"/>
      <c r="C17" s="143"/>
      <c r="D17" s="143"/>
      <c r="E17" s="143"/>
      <c r="F17" s="143"/>
      <c r="G17" s="84"/>
      <c r="H17" s="744" t="s">
        <v>86</v>
      </c>
      <c r="I17" s="743" t="s">
        <v>87</v>
      </c>
      <c r="J17" s="493" t="s">
        <v>86</v>
      </c>
      <c r="K17" s="743" t="s">
        <v>87</v>
      </c>
      <c r="L17" s="493" t="s">
        <v>86</v>
      </c>
      <c r="M17" s="1001" t="s">
        <v>87</v>
      </c>
      <c r="N17" s="744" t="s">
        <v>86</v>
      </c>
      <c r="O17" s="137"/>
      <c r="P17" s="135"/>
    </row>
    <row r="18" spans="1:16" ht="4.5" customHeight="1" x14ac:dyDescent="0.2">
      <c r="A18" s="135"/>
      <c r="B18" s="245"/>
      <c r="C18" s="143"/>
      <c r="D18" s="143"/>
      <c r="E18" s="143"/>
      <c r="F18" s="143"/>
      <c r="G18" s="84"/>
      <c r="H18" s="414"/>
      <c r="I18" s="414"/>
      <c r="J18" s="414"/>
      <c r="K18" s="414"/>
      <c r="L18" s="414"/>
      <c r="M18" s="1095"/>
      <c r="N18" s="414"/>
      <c r="O18" s="144"/>
      <c r="P18" s="135"/>
    </row>
    <row r="19" spans="1:16" ht="15" customHeight="1" x14ac:dyDescent="0.2">
      <c r="A19" s="135"/>
      <c r="B19" s="245"/>
      <c r="C19" s="224" t="s">
        <v>309</v>
      </c>
      <c r="D19" s="258"/>
      <c r="E19" s="252"/>
      <c r="F19" s="252"/>
      <c r="G19" s="260"/>
      <c r="H19" s="257">
        <v>971.52</v>
      </c>
      <c r="I19" s="582">
        <v>950.38</v>
      </c>
      <c r="J19" s="582">
        <v>962.38</v>
      </c>
      <c r="K19" s="582">
        <v>962.96</v>
      </c>
      <c r="L19" s="582">
        <v>958.81</v>
      </c>
      <c r="M19" s="1099">
        <v>945.78</v>
      </c>
      <c r="N19" s="582">
        <v>946.97</v>
      </c>
      <c r="O19" s="144"/>
      <c r="P19" s="135"/>
    </row>
    <row r="20" spans="1:16" ht="13.5" customHeight="1" x14ac:dyDescent="0.2">
      <c r="A20" s="135"/>
      <c r="B20" s="245"/>
      <c r="C20" s="591" t="s">
        <v>72</v>
      </c>
      <c r="D20" s="145"/>
      <c r="E20" s="143"/>
      <c r="F20" s="143"/>
      <c r="G20" s="84"/>
      <c r="H20" s="183">
        <v>1053.68</v>
      </c>
      <c r="I20" s="583">
        <v>1033.26</v>
      </c>
      <c r="J20" s="583">
        <v>1043.17</v>
      </c>
      <c r="K20" s="583">
        <v>1043.8499999999999</v>
      </c>
      <c r="L20" s="583">
        <v>1037.9100000000001</v>
      </c>
      <c r="M20" s="1100">
        <v>1032.19</v>
      </c>
      <c r="N20" s="583">
        <v>1033.18</v>
      </c>
      <c r="O20" s="144"/>
      <c r="P20" s="135"/>
    </row>
    <row r="21" spans="1:16" ht="13.5" customHeight="1" x14ac:dyDescent="0.2">
      <c r="A21" s="135"/>
      <c r="B21" s="245"/>
      <c r="C21" s="591" t="s">
        <v>71</v>
      </c>
      <c r="D21" s="145"/>
      <c r="E21" s="143"/>
      <c r="F21" s="143"/>
      <c r="G21" s="84"/>
      <c r="H21" s="183">
        <v>858.3</v>
      </c>
      <c r="I21" s="583">
        <v>839.63</v>
      </c>
      <c r="J21" s="583">
        <v>856.25</v>
      </c>
      <c r="K21" s="583">
        <v>857.33</v>
      </c>
      <c r="L21" s="583">
        <v>853.8</v>
      </c>
      <c r="M21" s="1100">
        <v>840.78</v>
      </c>
      <c r="N21" s="583">
        <v>842.98</v>
      </c>
      <c r="O21" s="144"/>
      <c r="P21" s="135"/>
    </row>
    <row r="22" spans="1:16" ht="6.75" customHeight="1" x14ac:dyDescent="0.2">
      <c r="A22" s="135"/>
      <c r="B22" s="245"/>
      <c r="C22" s="176"/>
      <c r="D22" s="145"/>
      <c r="E22" s="143"/>
      <c r="F22" s="143"/>
      <c r="G22" s="84"/>
      <c r="H22" s="84"/>
      <c r="I22" s="592"/>
      <c r="J22" s="592"/>
      <c r="K22" s="592"/>
      <c r="L22" s="592"/>
      <c r="M22" s="1101"/>
      <c r="N22" s="592"/>
      <c r="O22" s="144"/>
      <c r="P22" s="135"/>
    </row>
    <row r="23" spans="1:16" ht="15" customHeight="1" x14ac:dyDescent="0.2">
      <c r="A23" s="135"/>
      <c r="B23" s="245"/>
      <c r="C23" s="224" t="s">
        <v>308</v>
      </c>
      <c r="D23" s="258"/>
      <c r="E23" s="252"/>
      <c r="F23" s="252"/>
      <c r="G23" s="256"/>
      <c r="H23" s="257">
        <v>1142.5999999999999</v>
      </c>
      <c r="I23" s="582">
        <v>1114.97</v>
      </c>
      <c r="J23" s="582">
        <v>1123.5</v>
      </c>
      <c r="K23" s="582">
        <v>1124.83</v>
      </c>
      <c r="L23" s="582">
        <v>1125.5899999999999</v>
      </c>
      <c r="M23" s="1109">
        <v>1120.4000000000001</v>
      </c>
      <c r="N23" s="582">
        <v>1124.49</v>
      </c>
      <c r="O23" s="144"/>
      <c r="P23" s="135"/>
    </row>
    <row r="24" spans="1:16" s="147" customFormat="1" ht="13.5" customHeight="1" x14ac:dyDescent="0.2">
      <c r="A24" s="146"/>
      <c r="B24" s="248"/>
      <c r="C24" s="591" t="s">
        <v>72</v>
      </c>
      <c r="D24" s="145"/>
      <c r="E24" s="143"/>
      <c r="F24" s="143"/>
      <c r="G24" s="84"/>
      <c r="H24" s="183">
        <v>1254.07</v>
      </c>
      <c r="I24" s="583">
        <v>1226.07</v>
      </c>
      <c r="J24" s="583">
        <v>1231.47</v>
      </c>
      <c r="K24" s="583">
        <v>1232.1199999999999</v>
      </c>
      <c r="L24" s="583">
        <v>1233.47</v>
      </c>
      <c r="M24" s="1096">
        <v>1241.71</v>
      </c>
      <c r="N24" s="583">
        <v>1246.24</v>
      </c>
      <c r="O24" s="143"/>
      <c r="P24" s="146"/>
    </row>
    <row r="25" spans="1:16" s="147" customFormat="1" ht="13.5" customHeight="1" x14ac:dyDescent="0.2">
      <c r="A25" s="146"/>
      <c r="B25" s="248"/>
      <c r="C25" s="591" t="s">
        <v>71</v>
      </c>
      <c r="D25" s="145"/>
      <c r="E25" s="143"/>
      <c r="F25" s="143"/>
      <c r="G25" s="84"/>
      <c r="H25" s="183">
        <v>988.98</v>
      </c>
      <c r="I25" s="583">
        <v>966.48</v>
      </c>
      <c r="J25" s="583">
        <v>981.64</v>
      </c>
      <c r="K25" s="583">
        <v>984.61</v>
      </c>
      <c r="L25" s="583">
        <v>982.36</v>
      </c>
      <c r="M25" s="1100">
        <v>972.99</v>
      </c>
      <c r="N25" s="583">
        <v>977.62</v>
      </c>
      <c r="O25" s="143"/>
      <c r="P25" s="146"/>
    </row>
    <row r="26" spans="1:16" ht="6.75" customHeight="1" x14ac:dyDescent="0.2">
      <c r="A26" s="135"/>
      <c r="B26" s="245"/>
      <c r="C26" s="494"/>
      <c r="D26" s="145"/>
      <c r="E26" s="143"/>
      <c r="F26" s="143"/>
      <c r="G26" s="84"/>
      <c r="H26" s="84"/>
      <c r="I26" s="592"/>
      <c r="J26" s="592"/>
      <c r="K26" s="592"/>
      <c r="L26" s="592"/>
      <c r="M26" s="1101"/>
      <c r="N26" s="592"/>
      <c r="O26" s="144"/>
      <c r="P26" s="135"/>
    </row>
    <row r="27" spans="1:16" ht="15" customHeight="1" x14ac:dyDescent="0.2">
      <c r="A27" s="135"/>
      <c r="B27" s="245"/>
      <c r="C27" s="224" t="s">
        <v>307</v>
      </c>
      <c r="D27" s="258"/>
      <c r="E27" s="252"/>
      <c r="F27" s="252"/>
      <c r="G27" s="259"/>
      <c r="H27" s="584">
        <f t="shared" ref="H27" si="0">H19/H23*100</f>
        <v>85.027131104498523</v>
      </c>
      <c r="I27" s="584">
        <f t="shared" ref="I27:N27" si="1">I19/I23*100</f>
        <v>85.238167843080987</v>
      </c>
      <c r="J27" s="584">
        <f t="shared" si="1"/>
        <v>85.659101023586999</v>
      </c>
      <c r="K27" s="584">
        <f t="shared" si="1"/>
        <v>85.609380973124843</v>
      </c>
      <c r="L27" s="584">
        <f t="shared" si="1"/>
        <v>85.182881866398958</v>
      </c>
      <c r="M27" s="1102">
        <f t="shared" si="1"/>
        <v>84.41449482327738</v>
      </c>
      <c r="N27" s="584">
        <f t="shared" si="1"/>
        <v>84.21328780158116</v>
      </c>
      <c r="O27" s="144"/>
      <c r="P27" s="135"/>
    </row>
    <row r="28" spans="1:16" ht="13.5" customHeight="1" x14ac:dyDescent="0.2">
      <c r="A28" s="135"/>
      <c r="B28" s="245"/>
      <c r="C28" s="591" t="s">
        <v>72</v>
      </c>
      <c r="D28" s="145"/>
      <c r="E28" s="143"/>
      <c r="F28" s="143"/>
      <c r="G28" s="200"/>
      <c r="H28" s="807">
        <f t="shared" ref="H28:I28" si="2">H20/H24*100</f>
        <v>84.020828183434745</v>
      </c>
      <c r="I28" s="807">
        <f t="shared" si="2"/>
        <v>84.274144216888118</v>
      </c>
      <c r="J28" s="807">
        <f t="shared" ref="J28:L28" si="3">J20/J24*100</f>
        <v>84.709331124590932</v>
      </c>
      <c r="K28" s="807">
        <f t="shared" si="3"/>
        <v>84.719832483848975</v>
      </c>
      <c r="L28" s="807">
        <f t="shared" si="3"/>
        <v>84.145540629281626</v>
      </c>
      <c r="M28" s="1103">
        <f>M20/M24*100</f>
        <v>83.126494914271447</v>
      </c>
      <c r="N28" s="807">
        <f>N20/N24*100</f>
        <v>82.903774553858014</v>
      </c>
      <c r="O28" s="144"/>
      <c r="P28" s="135"/>
    </row>
    <row r="29" spans="1:16" ht="13.5" customHeight="1" x14ac:dyDescent="0.2">
      <c r="A29" s="135"/>
      <c r="B29" s="245"/>
      <c r="C29" s="591" t="s">
        <v>71</v>
      </c>
      <c r="D29" s="145"/>
      <c r="E29" s="143"/>
      <c r="F29" s="143"/>
      <c r="G29" s="200"/>
      <c r="H29" s="807">
        <f t="shared" ref="H29:I29" si="4">H21/H25*100</f>
        <v>86.786385973427159</v>
      </c>
      <c r="I29" s="807">
        <f t="shared" si="4"/>
        <v>86.875051734127979</v>
      </c>
      <c r="J29" s="807">
        <f t="shared" ref="J29:M29" si="5">J21/J25*100</f>
        <v>87.226478138625168</v>
      </c>
      <c r="K29" s="807">
        <f t="shared" si="5"/>
        <v>87.073054305765737</v>
      </c>
      <c r="L29" s="807">
        <f t="shared" si="5"/>
        <v>86.913147929475954</v>
      </c>
      <c r="M29" s="1103">
        <f t="shared" si="5"/>
        <v>86.411987790213658</v>
      </c>
      <c r="N29" s="807">
        <f>N21/N25*100</f>
        <v>86.227777664123067</v>
      </c>
      <c r="O29" s="144"/>
      <c r="P29" s="135"/>
    </row>
    <row r="30" spans="1:16" ht="6.75" customHeight="1" x14ac:dyDescent="0.2">
      <c r="A30" s="135"/>
      <c r="B30" s="245"/>
      <c r="C30" s="176"/>
      <c r="D30" s="145"/>
      <c r="E30" s="143"/>
      <c r="F30" s="143"/>
      <c r="G30" s="199"/>
      <c r="H30" s="585"/>
      <c r="I30" s="585"/>
      <c r="J30" s="585"/>
      <c r="K30" s="585"/>
      <c r="L30" s="585"/>
      <c r="M30" s="1104"/>
      <c r="N30" s="585"/>
      <c r="O30" s="144"/>
      <c r="P30" s="135"/>
    </row>
    <row r="31" spans="1:16" ht="23.25" customHeight="1" x14ac:dyDescent="0.2">
      <c r="A31" s="135"/>
      <c r="B31" s="245"/>
      <c r="C31" s="1564" t="s">
        <v>306</v>
      </c>
      <c r="D31" s="1564"/>
      <c r="E31" s="1564"/>
      <c r="F31" s="1564"/>
      <c r="G31" s="256"/>
      <c r="H31" s="257">
        <v>11.3</v>
      </c>
      <c r="I31" s="582">
        <v>12.7</v>
      </c>
      <c r="J31" s="582">
        <v>12.9</v>
      </c>
      <c r="K31" s="582">
        <v>11.7</v>
      </c>
      <c r="L31" s="582">
        <v>12</v>
      </c>
      <c r="M31" s="1099">
        <v>13.2</v>
      </c>
      <c r="N31" s="582">
        <v>19.600000000000001</v>
      </c>
      <c r="O31" s="144"/>
      <c r="P31" s="135"/>
    </row>
    <row r="32" spans="1:16" ht="13.5" customHeight="1" x14ac:dyDescent="0.2">
      <c r="A32" s="146"/>
      <c r="B32" s="248"/>
      <c r="C32" s="591" t="s">
        <v>286</v>
      </c>
      <c r="D32" s="145"/>
      <c r="E32" s="143"/>
      <c r="F32" s="143"/>
      <c r="G32" s="84"/>
      <c r="H32" s="183">
        <v>8.3000000000000007</v>
      </c>
      <c r="I32" s="583">
        <v>10</v>
      </c>
      <c r="J32" s="583">
        <v>10.1</v>
      </c>
      <c r="K32" s="583">
        <v>9.1999999999999993</v>
      </c>
      <c r="L32" s="583">
        <v>8.6999999999999993</v>
      </c>
      <c r="M32" s="1096">
        <v>8.1</v>
      </c>
      <c r="N32" s="583">
        <v>15.1</v>
      </c>
      <c r="P32" s="135"/>
    </row>
    <row r="33" spans="1:16" ht="13.5" customHeight="1" x14ac:dyDescent="0.2">
      <c r="A33" s="135"/>
      <c r="B33" s="245"/>
      <c r="C33" s="591" t="s">
        <v>285</v>
      </c>
      <c r="D33" s="145"/>
      <c r="E33" s="143"/>
      <c r="F33" s="143"/>
      <c r="G33" s="84"/>
      <c r="H33" s="183">
        <v>15.3</v>
      </c>
      <c r="I33" s="583">
        <v>16.399999999999999</v>
      </c>
      <c r="J33" s="583">
        <v>16.600000000000001</v>
      </c>
      <c r="K33" s="583">
        <v>15.1</v>
      </c>
      <c r="L33" s="583">
        <v>16.5</v>
      </c>
      <c r="M33" s="1096">
        <v>19.3</v>
      </c>
      <c r="N33" s="583">
        <v>25</v>
      </c>
      <c r="O33" s="144"/>
      <c r="P33" s="135"/>
    </row>
    <row r="34" spans="1:16" ht="22.5" customHeight="1" thickBot="1" x14ac:dyDescent="0.25">
      <c r="A34" s="135"/>
      <c r="B34" s="245"/>
      <c r="C34" s="176"/>
      <c r="D34" s="145"/>
      <c r="E34" s="143"/>
      <c r="F34" s="143"/>
      <c r="G34" s="1574"/>
      <c r="H34" s="1574"/>
      <c r="I34" s="1574"/>
      <c r="J34" s="1574"/>
      <c r="K34" s="1574"/>
      <c r="L34" s="1574"/>
      <c r="M34" s="1575"/>
      <c r="N34" s="1575"/>
      <c r="O34" s="144"/>
      <c r="P34" s="135"/>
    </row>
    <row r="35" spans="1:16" ht="30.75" customHeight="1" thickBot="1" x14ac:dyDescent="0.25">
      <c r="A35" s="135"/>
      <c r="B35" s="245"/>
      <c r="C35" s="1566" t="s">
        <v>305</v>
      </c>
      <c r="D35" s="1567"/>
      <c r="E35" s="1567"/>
      <c r="F35" s="1567"/>
      <c r="G35" s="1567"/>
      <c r="H35" s="1567"/>
      <c r="I35" s="1567"/>
      <c r="J35" s="1567"/>
      <c r="K35" s="1567"/>
      <c r="L35" s="1567"/>
      <c r="M35" s="1567"/>
      <c r="N35" s="1568"/>
      <c r="O35" s="193"/>
      <c r="P35" s="135"/>
    </row>
    <row r="36" spans="1:16" ht="7.5" customHeight="1" x14ac:dyDescent="0.2">
      <c r="A36" s="135"/>
      <c r="B36" s="245"/>
      <c r="C36" s="1569" t="s">
        <v>284</v>
      </c>
      <c r="D36" s="1569"/>
      <c r="E36" s="196"/>
      <c r="F36" s="195"/>
      <c r="G36" s="148"/>
      <c r="H36" s="149"/>
      <c r="I36" s="149"/>
      <c r="J36" s="149"/>
      <c r="K36" s="149"/>
      <c r="L36" s="149"/>
      <c r="M36" s="149"/>
      <c r="N36" s="149"/>
      <c r="O36" s="193"/>
      <c r="P36" s="135"/>
    </row>
    <row r="37" spans="1:16" ht="36" customHeight="1" x14ac:dyDescent="0.2">
      <c r="A37" s="135"/>
      <c r="B37" s="245"/>
      <c r="C37" s="1570"/>
      <c r="D37" s="1570"/>
      <c r="E37" s="198"/>
      <c r="F37" s="198"/>
      <c r="G37" s="198"/>
      <c r="H37" s="198"/>
      <c r="I37" s="1571" t="s">
        <v>283</v>
      </c>
      <c r="J37" s="1572"/>
      <c r="K37" s="1573" t="s">
        <v>282</v>
      </c>
      <c r="L37" s="1572"/>
      <c r="M37" s="1573" t="s">
        <v>281</v>
      </c>
      <c r="N37" s="1571"/>
      <c r="O37" s="193"/>
      <c r="P37" s="135"/>
    </row>
    <row r="38" spans="1:16" s="141" customFormat="1" ht="25.5" customHeight="1" x14ac:dyDescent="0.2">
      <c r="A38" s="139"/>
      <c r="B38" s="246"/>
      <c r="C38" s="198"/>
      <c r="D38" s="198"/>
      <c r="E38" s="198"/>
      <c r="F38" s="198"/>
      <c r="G38" s="198"/>
      <c r="H38" s="198"/>
      <c r="I38" s="1000" t="s">
        <v>434</v>
      </c>
      <c r="J38" s="1000" t="s">
        <v>451</v>
      </c>
      <c r="K38" s="1000" t="s">
        <v>434</v>
      </c>
      <c r="L38" s="1000" t="s">
        <v>451</v>
      </c>
      <c r="M38" s="1000" t="s">
        <v>434</v>
      </c>
      <c r="N38" s="1000" t="s">
        <v>451</v>
      </c>
      <c r="O38" s="197"/>
      <c r="P38" s="139"/>
    </row>
    <row r="39" spans="1:16" ht="15" customHeight="1" x14ac:dyDescent="0.2">
      <c r="A39" s="135"/>
      <c r="B39" s="245"/>
      <c r="C39" s="224" t="s">
        <v>68</v>
      </c>
      <c r="D39" s="251"/>
      <c r="E39" s="252"/>
      <c r="F39" s="253"/>
      <c r="G39" s="254"/>
      <c r="H39" s="255"/>
      <c r="I39" s="1097">
        <v>945.78</v>
      </c>
      <c r="J39" s="1097">
        <v>946.97</v>
      </c>
      <c r="K39" s="1097">
        <v>1120.4000000000001</v>
      </c>
      <c r="L39" s="1097">
        <v>1124.49</v>
      </c>
      <c r="M39" s="1097">
        <v>13.172591882281923</v>
      </c>
      <c r="N39" s="1097">
        <v>19.5789648200032</v>
      </c>
      <c r="O39" s="193"/>
      <c r="P39" s="135"/>
    </row>
    <row r="40" spans="1:16" ht="13.5" customHeight="1" x14ac:dyDescent="0.2">
      <c r="A40" s="135"/>
      <c r="B40" s="245"/>
      <c r="C40" s="99" t="s">
        <v>280</v>
      </c>
      <c r="D40" s="207"/>
      <c r="E40" s="207"/>
      <c r="F40" s="207"/>
      <c r="G40" s="207"/>
      <c r="H40" s="207"/>
      <c r="I40" s="1232">
        <v>945.94</v>
      </c>
      <c r="J40" s="1232">
        <v>955.85</v>
      </c>
      <c r="K40" s="583">
        <v>1195.69</v>
      </c>
      <c r="L40" s="583">
        <v>1217.81</v>
      </c>
      <c r="M40" s="1098">
        <v>9.2004315438468893</v>
      </c>
      <c r="N40" s="1098">
        <v>9.0855127750069968</v>
      </c>
      <c r="O40" s="1093"/>
      <c r="P40" s="925"/>
    </row>
    <row r="41" spans="1:16" ht="13.5" customHeight="1" x14ac:dyDescent="0.2">
      <c r="A41" s="135"/>
      <c r="B41" s="245"/>
      <c r="C41" s="99" t="s">
        <v>279</v>
      </c>
      <c r="D41" s="207"/>
      <c r="E41" s="207"/>
      <c r="F41" s="207"/>
      <c r="G41" s="207"/>
      <c r="H41" s="207"/>
      <c r="I41" s="1232">
        <v>871.81</v>
      </c>
      <c r="J41" s="1232">
        <v>876.68</v>
      </c>
      <c r="K41" s="583">
        <v>1014.83</v>
      </c>
      <c r="L41" s="583">
        <v>1021.63</v>
      </c>
      <c r="M41" s="1098">
        <v>15.524069074964947</v>
      </c>
      <c r="N41" s="1098">
        <v>24.847789950019443</v>
      </c>
      <c r="O41" s="1093"/>
      <c r="P41" s="925"/>
    </row>
    <row r="42" spans="1:16" ht="13.5" customHeight="1" x14ac:dyDescent="0.2">
      <c r="A42" s="135"/>
      <c r="B42" s="245"/>
      <c r="C42" s="99" t="s">
        <v>278</v>
      </c>
      <c r="D42" s="194"/>
      <c r="E42" s="194"/>
      <c r="F42" s="194"/>
      <c r="G42" s="194"/>
      <c r="H42" s="194"/>
      <c r="I42" s="1232">
        <v>2046.25</v>
      </c>
      <c r="J42" s="1232">
        <v>2053.4</v>
      </c>
      <c r="K42" s="581">
        <v>2968.33</v>
      </c>
      <c r="L42" s="581">
        <v>3024.89</v>
      </c>
      <c r="M42" s="1098">
        <v>0</v>
      </c>
      <c r="N42" s="1098">
        <v>7.5824165209747982E-2</v>
      </c>
      <c r="O42" s="1093"/>
      <c r="P42" s="925"/>
    </row>
    <row r="43" spans="1:16" ht="13.5" customHeight="1" x14ac:dyDescent="0.2">
      <c r="A43" s="135"/>
      <c r="B43" s="245"/>
      <c r="C43" s="99" t="s">
        <v>277</v>
      </c>
      <c r="D43" s="194"/>
      <c r="E43" s="194"/>
      <c r="F43" s="194"/>
      <c r="G43" s="194"/>
      <c r="H43" s="194"/>
      <c r="I43" s="1232">
        <v>923.43</v>
      </c>
      <c r="J43" s="1232">
        <v>937.81</v>
      </c>
      <c r="K43" s="583">
        <v>1117.9000000000001</v>
      </c>
      <c r="L43" s="583">
        <v>1154.57</v>
      </c>
      <c r="M43" s="1098">
        <v>9.6466097244316256</v>
      </c>
      <c r="N43" s="1098">
        <v>15.403971765786356</v>
      </c>
      <c r="O43" s="1093"/>
      <c r="P43" s="925"/>
    </row>
    <row r="44" spans="1:16" ht="13.5" customHeight="1" x14ac:dyDescent="0.2">
      <c r="A44" s="135"/>
      <c r="B44" s="245"/>
      <c r="C44" s="99" t="s">
        <v>276</v>
      </c>
      <c r="D44" s="194"/>
      <c r="E44" s="194"/>
      <c r="F44" s="194"/>
      <c r="G44" s="194"/>
      <c r="H44" s="194"/>
      <c r="I44" s="1232">
        <v>853.69</v>
      </c>
      <c r="J44" s="1232">
        <v>858.61</v>
      </c>
      <c r="K44" s="581">
        <v>972.47</v>
      </c>
      <c r="L44" s="581">
        <v>985.44</v>
      </c>
      <c r="M44" s="1098">
        <v>11.940737155517409</v>
      </c>
      <c r="N44" s="1098">
        <v>20.763835880429255</v>
      </c>
      <c r="O44" s="1093"/>
      <c r="P44" s="925"/>
    </row>
    <row r="45" spans="1:16" ht="13.5" customHeight="1" x14ac:dyDescent="0.2">
      <c r="A45" s="135"/>
      <c r="B45" s="245"/>
      <c r="C45" s="99" t="s">
        <v>349</v>
      </c>
      <c r="D45" s="194"/>
      <c r="E45" s="194"/>
      <c r="F45" s="194"/>
      <c r="G45" s="194"/>
      <c r="H45" s="194"/>
      <c r="I45" s="1232">
        <v>906.68</v>
      </c>
      <c r="J45" s="1232">
        <v>914.69</v>
      </c>
      <c r="K45" s="583">
        <v>1056.0899999999999</v>
      </c>
      <c r="L45" s="583">
        <v>1071.97</v>
      </c>
      <c r="M45" s="1098">
        <v>14.172594725360002</v>
      </c>
      <c r="N45" s="1098">
        <v>20.14774342812338</v>
      </c>
      <c r="O45" s="1093"/>
      <c r="P45" s="925"/>
    </row>
    <row r="46" spans="1:16" ht="13.5" customHeight="1" x14ac:dyDescent="0.2">
      <c r="A46" s="135"/>
      <c r="B46" s="245"/>
      <c r="C46" s="99" t="s">
        <v>275</v>
      </c>
      <c r="D46" s="99"/>
      <c r="E46" s="99"/>
      <c r="F46" s="99"/>
      <c r="G46" s="99"/>
      <c r="H46" s="99"/>
      <c r="I46" s="1232">
        <v>1094.05</v>
      </c>
      <c r="J46" s="1232">
        <v>1069.6199999999999</v>
      </c>
      <c r="K46" s="581">
        <v>1517.46</v>
      </c>
      <c r="L46" s="581">
        <v>1445.78</v>
      </c>
      <c r="M46" s="1098">
        <v>4.8131862896388018</v>
      </c>
      <c r="N46" s="1098">
        <v>6.3246315920570826</v>
      </c>
      <c r="O46" s="1093"/>
      <c r="P46" s="925"/>
    </row>
    <row r="47" spans="1:16" ht="13.5" customHeight="1" x14ac:dyDescent="0.2">
      <c r="A47" s="135"/>
      <c r="B47" s="245"/>
      <c r="C47" s="99" t="s">
        <v>274</v>
      </c>
      <c r="D47" s="194"/>
      <c r="E47" s="194"/>
      <c r="F47" s="194"/>
      <c r="G47" s="194"/>
      <c r="H47" s="194"/>
      <c r="I47" s="1232">
        <v>696.44</v>
      </c>
      <c r="J47" s="1232">
        <v>693.32</v>
      </c>
      <c r="K47" s="583">
        <v>756.21</v>
      </c>
      <c r="L47" s="583">
        <v>751.2</v>
      </c>
      <c r="M47" s="1098">
        <v>20.706804331829613</v>
      </c>
      <c r="N47" s="1098">
        <v>25.624516331806667</v>
      </c>
      <c r="O47" s="1093"/>
      <c r="P47" s="925"/>
    </row>
    <row r="48" spans="1:16" ht="13.5" customHeight="1" x14ac:dyDescent="0.2">
      <c r="A48" s="135"/>
      <c r="B48" s="245"/>
      <c r="C48" s="99" t="s">
        <v>273</v>
      </c>
      <c r="D48" s="194"/>
      <c r="E48" s="194"/>
      <c r="F48" s="194"/>
      <c r="G48" s="194"/>
      <c r="H48" s="194"/>
      <c r="I48" s="1232">
        <v>1555.23</v>
      </c>
      <c r="J48" s="1232">
        <v>1554.91</v>
      </c>
      <c r="K48" s="581">
        <v>1848.16</v>
      </c>
      <c r="L48" s="581">
        <v>1840.56</v>
      </c>
      <c r="M48" s="1098">
        <v>2.5273399845118494</v>
      </c>
      <c r="N48" s="1098">
        <v>4.5660387047790412</v>
      </c>
      <c r="O48" s="1093"/>
      <c r="P48" s="925"/>
    </row>
    <row r="49" spans="1:16" ht="13.5" customHeight="1" x14ac:dyDescent="0.2">
      <c r="A49" s="135"/>
      <c r="B49" s="245"/>
      <c r="C49" s="99" t="s">
        <v>272</v>
      </c>
      <c r="D49" s="194"/>
      <c r="E49" s="194"/>
      <c r="F49" s="194"/>
      <c r="G49" s="194"/>
      <c r="H49" s="194"/>
      <c r="I49" s="1232">
        <v>1609.33</v>
      </c>
      <c r="J49" s="1232">
        <v>1591.01</v>
      </c>
      <c r="K49" s="583">
        <v>2296.3200000000002</v>
      </c>
      <c r="L49" s="583">
        <v>2306.6799999999998</v>
      </c>
      <c r="M49" s="1098">
        <v>1.0782925719434477</v>
      </c>
      <c r="N49" s="1098">
        <v>1.7153395428598834</v>
      </c>
      <c r="O49" s="1093"/>
      <c r="P49" s="925"/>
    </row>
    <row r="50" spans="1:16" ht="13.5" customHeight="1" x14ac:dyDescent="0.2">
      <c r="A50" s="135"/>
      <c r="B50" s="245"/>
      <c r="C50" s="99" t="s">
        <v>271</v>
      </c>
      <c r="D50" s="194"/>
      <c r="E50" s="194"/>
      <c r="F50" s="194"/>
      <c r="G50" s="194"/>
      <c r="H50" s="194"/>
      <c r="I50" s="1232">
        <v>1072.78</v>
      </c>
      <c r="J50" s="1232">
        <v>1007.92</v>
      </c>
      <c r="K50" s="581">
        <v>1192.8499999999999</v>
      </c>
      <c r="L50" s="581">
        <v>1130.75</v>
      </c>
      <c r="M50" s="1098">
        <v>10.541786581227235</v>
      </c>
      <c r="N50" s="1098">
        <v>20.576550262558236</v>
      </c>
      <c r="O50" s="1093"/>
      <c r="P50" s="925"/>
    </row>
    <row r="51" spans="1:16" ht="13.5" customHeight="1" x14ac:dyDescent="0.2">
      <c r="A51" s="135"/>
      <c r="B51" s="245"/>
      <c r="C51" s="99" t="s">
        <v>270</v>
      </c>
      <c r="D51" s="194"/>
      <c r="E51" s="194"/>
      <c r="F51" s="194"/>
      <c r="G51" s="194"/>
      <c r="H51" s="194"/>
      <c r="I51" s="1232">
        <v>1280.69</v>
      </c>
      <c r="J51" s="1232">
        <v>1260.93</v>
      </c>
      <c r="K51" s="583">
        <v>1443.8</v>
      </c>
      <c r="L51" s="583">
        <v>1438.37</v>
      </c>
      <c r="M51" s="1098">
        <v>6.2772894985970069</v>
      </c>
      <c r="N51" s="1098">
        <v>7.9548568550493952</v>
      </c>
      <c r="O51" s="1093"/>
      <c r="P51" s="925"/>
    </row>
    <row r="52" spans="1:16" ht="13.5" customHeight="1" x14ac:dyDescent="0.2">
      <c r="A52" s="135"/>
      <c r="B52" s="245"/>
      <c r="C52" s="99" t="s">
        <v>269</v>
      </c>
      <c r="D52" s="194"/>
      <c r="E52" s="194"/>
      <c r="F52" s="194"/>
      <c r="G52" s="194"/>
      <c r="H52" s="194"/>
      <c r="I52" s="1232">
        <v>732.62</v>
      </c>
      <c r="J52" s="1232">
        <v>742.9</v>
      </c>
      <c r="K52" s="581">
        <v>846.22</v>
      </c>
      <c r="L52" s="581">
        <v>870.2</v>
      </c>
      <c r="M52" s="1098">
        <v>16.821014638104213</v>
      </c>
      <c r="N52" s="1098">
        <v>24.31074875651732</v>
      </c>
      <c r="O52" s="1093"/>
      <c r="P52" s="925"/>
    </row>
    <row r="53" spans="1:16" ht="13.5" customHeight="1" x14ac:dyDescent="0.2">
      <c r="A53" s="135"/>
      <c r="B53" s="245"/>
      <c r="C53" s="99" t="s">
        <v>268</v>
      </c>
      <c r="D53" s="194"/>
      <c r="E53" s="194"/>
      <c r="F53" s="194"/>
      <c r="G53" s="194"/>
      <c r="H53" s="194"/>
      <c r="I53" s="1232">
        <v>1178.8</v>
      </c>
      <c r="J53" s="1232">
        <v>1208.56</v>
      </c>
      <c r="K53" s="581">
        <v>1278.7</v>
      </c>
      <c r="L53" s="581">
        <v>1311.23</v>
      </c>
      <c r="M53" s="1098">
        <v>5.9406343088066151</v>
      </c>
      <c r="N53" s="1098">
        <v>8.3124847542989748</v>
      </c>
      <c r="O53" s="1093"/>
      <c r="P53" s="925"/>
    </row>
    <row r="54" spans="1:16" ht="13.5" customHeight="1" x14ac:dyDescent="0.2">
      <c r="A54" s="135"/>
      <c r="B54" s="245"/>
      <c r="C54" s="99" t="s">
        <v>267</v>
      </c>
      <c r="D54" s="194"/>
      <c r="E54" s="194"/>
      <c r="F54" s="194"/>
      <c r="G54" s="194"/>
      <c r="H54" s="194"/>
      <c r="I54" s="1232">
        <v>759.35</v>
      </c>
      <c r="J54" s="1232">
        <v>757.57</v>
      </c>
      <c r="K54" s="581">
        <v>851.13</v>
      </c>
      <c r="L54" s="581">
        <v>843.11</v>
      </c>
      <c r="M54" s="1098">
        <v>14.429545195263907</v>
      </c>
      <c r="N54" s="1098">
        <v>21.41499319770061</v>
      </c>
      <c r="O54" s="1093"/>
      <c r="P54" s="925"/>
    </row>
    <row r="55" spans="1:16" ht="13.5" customHeight="1" x14ac:dyDescent="0.2">
      <c r="A55" s="135"/>
      <c r="B55" s="245"/>
      <c r="C55" s="99" t="s">
        <v>266</v>
      </c>
      <c r="D55" s="194"/>
      <c r="E55" s="194"/>
      <c r="F55" s="194"/>
      <c r="G55" s="194"/>
      <c r="H55" s="194"/>
      <c r="I55" s="1232">
        <v>1418.42</v>
      </c>
      <c r="J55" s="1232">
        <v>1366.27</v>
      </c>
      <c r="K55" s="581">
        <v>1622.52</v>
      </c>
      <c r="L55" s="581">
        <v>1550.44</v>
      </c>
      <c r="M55" s="1098">
        <v>11.386112161624466</v>
      </c>
      <c r="N55" s="1098">
        <v>16.661361921343627</v>
      </c>
      <c r="O55" s="1093"/>
      <c r="P55" s="925"/>
    </row>
    <row r="56" spans="1:16" ht="13.5" customHeight="1" x14ac:dyDescent="0.2">
      <c r="A56" s="135"/>
      <c r="B56" s="245"/>
      <c r="C56" s="99" t="s">
        <v>111</v>
      </c>
      <c r="D56" s="194"/>
      <c r="E56" s="194"/>
      <c r="F56" s="194"/>
      <c r="G56" s="194"/>
      <c r="H56" s="194"/>
      <c r="I56" s="1232">
        <v>956.17</v>
      </c>
      <c r="J56" s="1232">
        <v>935.87</v>
      </c>
      <c r="K56" s="581">
        <v>1071.02</v>
      </c>
      <c r="L56" s="581">
        <v>1052.08</v>
      </c>
      <c r="M56" s="1098">
        <v>20.396276502365193</v>
      </c>
      <c r="N56" s="1098">
        <v>29.373786819783671</v>
      </c>
      <c r="O56" s="1093"/>
      <c r="P56" s="925"/>
    </row>
    <row r="57" spans="1:16" ht="13.5" customHeight="1" x14ac:dyDescent="0.2">
      <c r="A57" s="135"/>
      <c r="B57" s="245"/>
      <c r="C57" s="192" t="s">
        <v>503</v>
      </c>
      <c r="D57" s="137"/>
      <c r="E57" s="138"/>
      <c r="F57" s="190"/>
      <c r="G57" s="190"/>
      <c r="I57" s="250" t="s">
        <v>529</v>
      </c>
      <c r="J57" s="143"/>
      <c r="K57" s="151"/>
      <c r="L57" s="190"/>
      <c r="M57" s="190"/>
      <c r="N57" s="190"/>
      <c r="O57" s="144"/>
      <c r="P57" s="135"/>
    </row>
    <row r="58" spans="1:16" ht="13.5" customHeight="1" x14ac:dyDescent="0.2">
      <c r="A58" s="135"/>
      <c r="B58" s="245"/>
      <c r="C58" s="191" t="s">
        <v>407</v>
      </c>
      <c r="D58" s="137"/>
      <c r="E58" s="138"/>
      <c r="F58" s="190"/>
      <c r="G58" s="190"/>
      <c r="H58" s="150"/>
      <c r="I58" s="135"/>
      <c r="J58" s="143"/>
      <c r="K58" s="151"/>
      <c r="L58" s="190"/>
      <c r="M58" s="190"/>
      <c r="N58" s="190"/>
      <c r="O58" s="144"/>
      <c r="P58" s="135"/>
    </row>
    <row r="59" spans="1:16" ht="13.5" customHeight="1" x14ac:dyDescent="0.2">
      <c r="A59" s="135"/>
      <c r="B59" s="249">
        <v>14</v>
      </c>
      <c r="C59" s="1565">
        <v>42309</v>
      </c>
      <c r="D59" s="1565"/>
      <c r="E59" s="137"/>
      <c r="F59" s="137"/>
      <c r="G59" s="137"/>
      <c r="H59" s="137"/>
      <c r="I59" s="137"/>
      <c r="J59" s="137"/>
      <c r="K59" s="137"/>
      <c r="L59" s="137"/>
      <c r="M59" s="137"/>
      <c r="N59" s="137"/>
      <c r="P59" s="135"/>
    </row>
  </sheetData>
  <mergeCells count="25">
    <mergeCell ref="L1:O1"/>
    <mergeCell ref="C5:D6"/>
    <mergeCell ref="C8:F10"/>
    <mergeCell ref="C15:D16"/>
    <mergeCell ref="M8:M10"/>
    <mergeCell ref="N8:N10"/>
    <mergeCell ref="H8:H10"/>
    <mergeCell ref="I8:I10"/>
    <mergeCell ref="J8:J10"/>
    <mergeCell ref="K8:K10"/>
    <mergeCell ref="L8:L10"/>
    <mergeCell ref="I16:J16"/>
    <mergeCell ref="K16:L16"/>
    <mergeCell ref="M16:N16"/>
    <mergeCell ref="C31:F31"/>
    <mergeCell ref="C59:D59"/>
    <mergeCell ref="C35:N35"/>
    <mergeCell ref="C36:D37"/>
    <mergeCell ref="I37:J37"/>
    <mergeCell ref="K37:L37"/>
    <mergeCell ref="M37:N37"/>
    <mergeCell ref="G34:H34"/>
    <mergeCell ref="I34:J34"/>
    <mergeCell ref="K34:L34"/>
    <mergeCell ref="M34:N3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K49"/>
  <sheetViews>
    <sheetView zoomScaleNormal="100" workbookViewId="0"/>
  </sheetViews>
  <sheetFormatPr defaultRowHeight="12.75" x14ac:dyDescent="0.2"/>
  <cols>
    <col min="1" max="1" width="1" style="96" customWidth="1"/>
    <col min="2" max="2" width="2.5703125" style="96" customWidth="1"/>
    <col min="3" max="3" width="2.28515625" style="96" customWidth="1"/>
    <col min="4" max="4" width="39.140625" style="96" customWidth="1"/>
    <col min="5" max="9" width="11" style="96" customWidth="1"/>
    <col min="10" max="10" width="2.5703125" style="96" customWidth="1"/>
    <col min="11" max="11" width="1" style="96" customWidth="1"/>
    <col min="12" max="16384" width="9.140625" style="96"/>
  </cols>
  <sheetData>
    <row r="1" spans="1:11" ht="13.5" customHeight="1" x14ac:dyDescent="0.2">
      <c r="A1" s="2"/>
      <c r="B1" s="1595" t="s">
        <v>331</v>
      </c>
      <c r="C1" s="1595"/>
      <c r="D1" s="1595"/>
      <c r="E1" s="223"/>
      <c r="F1" s="223"/>
      <c r="G1" s="223"/>
      <c r="H1" s="223"/>
      <c r="I1" s="223"/>
      <c r="J1" s="268"/>
      <c r="K1" s="2"/>
    </row>
    <row r="2" spans="1:11" ht="6" customHeight="1" x14ac:dyDescent="0.2">
      <c r="A2" s="2"/>
      <c r="B2" s="1526"/>
      <c r="C2" s="1526"/>
      <c r="D2" s="1526"/>
      <c r="E2" s="4"/>
      <c r="F2" s="4"/>
      <c r="G2" s="4"/>
      <c r="H2" s="4"/>
      <c r="I2" s="4"/>
      <c r="J2" s="545"/>
      <c r="K2" s="2"/>
    </row>
    <row r="3" spans="1:11" ht="13.5" customHeight="1" thickBot="1" x14ac:dyDescent="0.25">
      <c r="A3" s="2"/>
      <c r="B3" s="4"/>
      <c r="C3" s="4"/>
      <c r="D3" s="4"/>
      <c r="E3" s="746"/>
      <c r="F3" s="746"/>
      <c r="G3" s="746"/>
      <c r="H3" s="746"/>
      <c r="I3" s="746" t="s">
        <v>70</v>
      </c>
      <c r="J3" s="220"/>
      <c r="K3" s="2"/>
    </row>
    <row r="4" spans="1:11" s="7" customFormat="1" ht="13.5" customHeight="1" thickBot="1" x14ac:dyDescent="0.25">
      <c r="A4" s="6"/>
      <c r="B4" s="14"/>
      <c r="C4" s="1588" t="s">
        <v>358</v>
      </c>
      <c r="D4" s="1589"/>
      <c r="E4" s="1589"/>
      <c r="F4" s="1589"/>
      <c r="G4" s="1589"/>
      <c r="H4" s="1589"/>
      <c r="I4" s="1590"/>
      <c r="J4" s="220"/>
      <c r="K4" s="6"/>
    </row>
    <row r="5" spans="1:11" ht="4.5" customHeight="1" x14ac:dyDescent="0.2">
      <c r="A5" s="2"/>
      <c r="B5" s="4"/>
      <c r="C5" s="1591" t="s">
        <v>85</v>
      </c>
      <c r="D5" s="1592"/>
      <c r="E5" s="748"/>
      <c r="F5" s="748"/>
      <c r="G5" s="748"/>
      <c r="H5" s="748"/>
      <c r="I5" s="748"/>
      <c r="J5" s="220"/>
      <c r="K5" s="2"/>
    </row>
    <row r="6" spans="1:11" ht="15.75" customHeight="1" x14ac:dyDescent="0.2">
      <c r="A6" s="2"/>
      <c r="B6" s="4"/>
      <c r="C6" s="1591"/>
      <c r="D6" s="1592"/>
      <c r="E6" s="1585" t="s">
        <v>357</v>
      </c>
      <c r="F6" s="1585"/>
      <c r="G6" s="1585"/>
      <c r="H6" s="1585"/>
      <c r="I6" s="1585"/>
      <c r="J6" s="220"/>
      <c r="K6" s="2"/>
    </row>
    <row r="7" spans="1:11" ht="13.5" customHeight="1" x14ac:dyDescent="0.2">
      <c r="A7" s="2"/>
      <c r="B7" s="4"/>
      <c r="C7" s="1592"/>
      <c r="D7" s="1592"/>
      <c r="E7" s="1593">
        <v>2014</v>
      </c>
      <c r="F7" s="1593"/>
      <c r="G7" s="1594">
        <v>2015</v>
      </c>
      <c r="H7" s="1593"/>
      <c r="I7" s="1593"/>
      <c r="J7" s="220"/>
      <c r="K7" s="2"/>
    </row>
    <row r="8" spans="1:11" ht="13.5" customHeight="1" x14ac:dyDescent="0.2">
      <c r="A8" s="2"/>
      <c r="B8" s="4"/>
      <c r="C8" s="547"/>
      <c r="D8" s="547"/>
      <c r="E8" s="747" t="s">
        <v>99</v>
      </c>
      <c r="F8" s="747" t="s">
        <v>96</v>
      </c>
      <c r="G8" s="1047" t="s">
        <v>93</v>
      </c>
      <c r="H8" s="975" t="s">
        <v>102</v>
      </c>
      <c r="I8" s="747" t="s">
        <v>99</v>
      </c>
      <c r="J8" s="220"/>
      <c r="K8" s="2"/>
    </row>
    <row r="9" spans="1:11" s="550" customFormat="1" ht="23.25" customHeight="1" x14ac:dyDescent="0.2">
      <c r="A9" s="548"/>
      <c r="B9" s="549"/>
      <c r="C9" s="1586" t="s">
        <v>68</v>
      </c>
      <c r="D9" s="1586"/>
      <c r="E9" s="1227">
        <v>5.27</v>
      </c>
      <c r="F9" s="1227">
        <v>5.27</v>
      </c>
      <c r="G9" s="1227">
        <v>5.25</v>
      </c>
      <c r="H9" s="1228">
        <v>5.23</v>
      </c>
      <c r="I9" s="1228">
        <v>5.24</v>
      </c>
      <c r="J9" s="616"/>
      <c r="K9" s="548"/>
    </row>
    <row r="10" spans="1:11" ht="18.75" customHeight="1" x14ac:dyDescent="0.2">
      <c r="A10" s="2"/>
      <c r="B10" s="4"/>
      <c r="C10" s="207" t="s">
        <v>339</v>
      </c>
      <c r="D10" s="13"/>
      <c r="E10" s="1229">
        <v>11.74</v>
      </c>
      <c r="F10" s="1229">
        <v>11.4</v>
      </c>
      <c r="G10" s="1229">
        <v>11.41</v>
      </c>
      <c r="H10" s="1230">
        <v>11.51</v>
      </c>
      <c r="I10" s="1230">
        <v>11.23</v>
      </c>
      <c r="J10" s="616"/>
      <c r="K10" s="2"/>
    </row>
    <row r="11" spans="1:11" ht="18.75" customHeight="1" x14ac:dyDescent="0.2">
      <c r="A11" s="2"/>
      <c r="B11" s="4"/>
      <c r="C11" s="207" t="s">
        <v>258</v>
      </c>
      <c r="D11" s="22"/>
      <c r="E11" s="1229">
        <v>7.17</v>
      </c>
      <c r="F11" s="1229">
        <v>7.14</v>
      </c>
      <c r="G11" s="1229">
        <v>7.16</v>
      </c>
      <c r="H11" s="1230">
        <v>7.07</v>
      </c>
      <c r="I11" s="1230">
        <v>7.11</v>
      </c>
      <c r="J11" s="616"/>
      <c r="K11" s="2"/>
    </row>
    <row r="12" spans="1:11" ht="18.75" customHeight="1" x14ac:dyDescent="0.2">
      <c r="A12" s="2"/>
      <c r="B12" s="4"/>
      <c r="C12" s="207" t="s">
        <v>259</v>
      </c>
      <c r="D12" s="22"/>
      <c r="E12" s="1229">
        <v>4.26</v>
      </c>
      <c r="F12" s="1229">
        <v>4.26</v>
      </c>
      <c r="G12" s="1229">
        <v>4.24</v>
      </c>
      <c r="H12" s="1230">
        <v>4.2</v>
      </c>
      <c r="I12" s="1230">
        <v>4.25</v>
      </c>
      <c r="J12" s="616"/>
      <c r="K12" s="2"/>
    </row>
    <row r="13" spans="1:11" ht="18.75" customHeight="1" x14ac:dyDescent="0.2">
      <c r="A13" s="2"/>
      <c r="B13" s="4"/>
      <c r="C13" s="207" t="s">
        <v>84</v>
      </c>
      <c r="D13" s="13"/>
      <c r="E13" s="1229">
        <v>4.12</v>
      </c>
      <c r="F13" s="1229">
        <v>4.1399999999999997</v>
      </c>
      <c r="G13" s="1229">
        <v>4.18</v>
      </c>
      <c r="H13" s="1230">
        <v>4.17</v>
      </c>
      <c r="I13" s="1230">
        <v>4.2699999999999996</v>
      </c>
      <c r="J13" s="546"/>
      <c r="K13" s="2"/>
    </row>
    <row r="14" spans="1:11" ht="18.75" customHeight="1" x14ac:dyDescent="0.2">
      <c r="A14" s="2"/>
      <c r="B14" s="4"/>
      <c r="C14" s="207" t="s">
        <v>260</v>
      </c>
      <c r="D14" s="22"/>
      <c r="E14" s="1229">
        <v>4.45</v>
      </c>
      <c r="F14" s="1229">
        <v>4.45</v>
      </c>
      <c r="G14" s="1229">
        <v>4.41</v>
      </c>
      <c r="H14" s="1230">
        <v>4.42</v>
      </c>
      <c r="I14" s="1230">
        <v>4.43</v>
      </c>
      <c r="J14" s="546"/>
      <c r="K14" s="2"/>
    </row>
    <row r="15" spans="1:11" ht="18.75" customHeight="1" x14ac:dyDescent="0.2">
      <c r="A15" s="2"/>
      <c r="B15" s="4"/>
      <c r="C15" s="207" t="s">
        <v>83</v>
      </c>
      <c r="D15" s="22"/>
      <c r="E15" s="1229">
        <v>4.13</v>
      </c>
      <c r="F15" s="1229">
        <v>4.25</v>
      </c>
      <c r="G15" s="1229">
        <v>4.34</v>
      </c>
      <c r="H15" s="1230">
        <v>4.29</v>
      </c>
      <c r="I15" s="1230">
        <v>4.28</v>
      </c>
      <c r="J15" s="546"/>
      <c r="K15" s="2"/>
    </row>
    <row r="16" spans="1:11" ht="18.75" customHeight="1" x14ac:dyDescent="0.2">
      <c r="A16" s="2"/>
      <c r="B16" s="4"/>
      <c r="C16" s="207" t="s">
        <v>261</v>
      </c>
      <c r="D16" s="22"/>
      <c r="E16" s="1229">
        <v>4.25</v>
      </c>
      <c r="F16" s="1229">
        <v>4.28</v>
      </c>
      <c r="G16" s="1229">
        <v>4.3099999999999996</v>
      </c>
      <c r="H16" s="1230">
        <v>4.46</v>
      </c>
      <c r="I16" s="1230">
        <v>4.43</v>
      </c>
      <c r="J16" s="546"/>
      <c r="K16" s="2"/>
    </row>
    <row r="17" spans="1:11" ht="18.75" customHeight="1" x14ac:dyDescent="0.2">
      <c r="A17" s="2"/>
      <c r="B17" s="4"/>
      <c r="C17" s="207" t="s">
        <v>82</v>
      </c>
      <c r="D17" s="22"/>
      <c r="E17" s="1229">
        <v>4.1500000000000004</v>
      </c>
      <c r="F17" s="1229">
        <v>4.26</v>
      </c>
      <c r="G17" s="1229">
        <v>4.2699999999999996</v>
      </c>
      <c r="H17" s="1230">
        <v>4.25</v>
      </c>
      <c r="I17" s="1230">
        <v>4.29</v>
      </c>
      <c r="J17" s="546"/>
      <c r="K17" s="2"/>
    </row>
    <row r="18" spans="1:11" ht="18.75" customHeight="1" x14ac:dyDescent="0.2">
      <c r="A18" s="2"/>
      <c r="B18" s="4"/>
      <c r="C18" s="207" t="s">
        <v>81</v>
      </c>
      <c r="D18" s="22"/>
      <c r="E18" s="1229">
        <v>4.91</v>
      </c>
      <c r="F18" s="1229">
        <v>4.8899999999999997</v>
      </c>
      <c r="G18" s="1229">
        <v>4.83</v>
      </c>
      <c r="H18" s="1230">
        <v>4.88</v>
      </c>
      <c r="I18" s="1230">
        <v>4.88</v>
      </c>
      <c r="J18" s="546"/>
      <c r="K18" s="2"/>
    </row>
    <row r="19" spans="1:11" ht="18.75" customHeight="1" x14ac:dyDescent="0.2">
      <c r="A19" s="2"/>
      <c r="B19" s="4"/>
      <c r="C19" s="207" t="s">
        <v>262</v>
      </c>
      <c r="D19" s="22"/>
      <c r="E19" s="1229">
        <v>4.37</v>
      </c>
      <c r="F19" s="1229">
        <v>4.32</v>
      </c>
      <c r="G19" s="1229">
        <v>4.2300000000000004</v>
      </c>
      <c r="H19" s="1230">
        <v>4.29</v>
      </c>
      <c r="I19" s="1230">
        <v>4.3600000000000003</v>
      </c>
      <c r="J19" s="546"/>
      <c r="K19" s="2"/>
    </row>
    <row r="20" spans="1:11" ht="18.75" customHeight="1" x14ac:dyDescent="0.2">
      <c r="A20" s="2"/>
      <c r="B20" s="4"/>
      <c r="C20" s="207" t="s">
        <v>80</v>
      </c>
      <c r="D20" s="13"/>
      <c r="E20" s="1229">
        <v>5.25</v>
      </c>
      <c r="F20" s="1229">
        <v>5.31</v>
      </c>
      <c r="G20" s="1229">
        <v>4.96</v>
      </c>
      <c r="H20" s="1230">
        <v>5.13</v>
      </c>
      <c r="I20" s="1230">
        <v>5.25</v>
      </c>
      <c r="J20" s="546"/>
      <c r="K20" s="2"/>
    </row>
    <row r="21" spans="1:11" ht="18.75" customHeight="1" x14ac:dyDescent="0.2">
      <c r="A21" s="2"/>
      <c r="B21" s="4"/>
      <c r="C21" s="207" t="s">
        <v>263</v>
      </c>
      <c r="D21" s="22"/>
      <c r="E21" s="1229">
        <v>5</v>
      </c>
      <c r="F21" s="1229">
        <v>5.15</v>
      </c>
      <c r="G21" s="1229">
        <v>5.03</v>
      </c>
      <c r="H21" s="1230">
        <v>5.2</v>
      </c>
      <c r="I21" s="1230">
        <v>5.22</v>
      </c>
      <c r="J21" s="546"/>
      <c r="K21" s="2"/>
    </row>
    <row r="22" spans="1:11" ht="18.75" customHeight="1" x14ac:dyDescent="0.2">
      <c r="A22" s="2"/>
      <c r="B22" s="4"/>
      <c r="C22" s="207" t="s">
        <v>264</v>
      </c>
      <c r="D22" s="22"/>
      <c r="E22" s="1229">
        <v>4.74</v>
      </c>
      <c r="F22" s="1229">
        <v>4.79</v>
      </c>
      <c r="G22" s="1229">
        <v>4.78</v>
      </c>
      <c r="H22" s="1230">
        <v>4.79</v>
      </c>
      <c r="I22" s="1230">
        <v>4.82</v>
      </c>
      <c r="J22" s="546"/>
      <c r="K22" s="2"/>
    </row>
    <row r="23" spans="1:11" ht="18.75" customHeight="1" x14ac:dyDescent="0.2">
      <c r="A23" s="2"/>
      <c r="B23" s="4"/>
      <c r="C23" s="207" t="s">
        <v>345</v>
      </c>
      <c r="D23" s="22"/>
      <c r="E23" s="1229">
        <v>4.6399999999999997</v>
      </c>
      <c r="F23" s="1229">
        <v>4.67</v>
      </c>
      <c r="G23" s="1229">
        <v>4.68</v>
      </c>
      <c r="H23" s="1230">
        <v>4.71</v>
      </c>
      <c r="I23" s="1230">
        <v>4.72</v>
      </c>
      <c r="J23" s="546"/>
      <c r="K23" s="2"/>
    </row>
    <row r="24" spans="1:11" ht="18.75" customHeight="1" x14ac:dyDescent="0.2">
      <c r="A24" s="2"/>
      <c r="B24" s="4"/>
      <c r="C24" s="207" t="s">
        <v>346</v>
      </c>
      <c r="D24" s="22"/>
      <c r="E24" s="1229">
        <v>4.1100000000000003</v>
      </c>
      <c r="F24" s="1229">
        <v>4.12</v>
      </c>
      <c r="G24" s="1229">
        <v>4.1399999999999997</v>
      </c>
      <c r="H24" s="1230">
        <v>4.13</v>
      </c>
      <c r="I24" s="1230">
        <v>4.1399999999999997</v>
      </c>
      <c r="J24" s="546"/>
      <c r="K24" s="2"/>
    </row>
    <row r="25" spans="1:11" ht="35.25" customHeight="1" thickBot="1" x14ac:dyDescent="0.25">
      <c r="A25" s="2"/>
      <c r="B25" s="4"/>
      <c r="C25" s="749"/>
      <c r="D25" s="749"/>
      <c r="E25" s="551"/>
      <c r="F25" s="551"/>
      <c r="G25" s="551"/>
      <c r="H25" s="551"/>
      <c r="I25" s="551"/>
      <c r="J25" s="546"/>
      <c r="K25" s="2"/>
    </row>
    <row r="26" spans="1:11" s="7" customFormat="1" ht="13.5" customHeight="1" thickBot="1" x14ac:dyDescent="0.25">
      <c r="A26" s="6"/>
      <c r="B26" s="14"/>
      <c r="C26" s="1588" t="s">
        <v>359</v>
      </c>
      <c r="D26" s="1589"/>
      <c r="E26" s="1589"/>
      <c r="F26" s="1589"/>
      <c r="G26" s="1589"/>
      <c r="H26" s="1589"/>
      <c r="I26" s="1590"/>
      <c r="J26" s="546"/>
      <c r="K26" s="6"/>
    </row>
    <row r="27" spans="1:11" ht="4.5" customHeight="1" x14ac:dyDescent="0.2">
      <c r="A27" s="2"/>
      <c r="B27" s="4"/>
      <c r="C27" s="1591" t="s">
        <v>85</v>
      </c>
      <c r="D27" s="1592"/>
      <c r="E27" s="749"/>
      <c r="F27" s="749"/>
      <c r="G27" s="749"/>
      <c r="H27" s="749"/>
      <c r="I27" s="749"/>
      <c r="J27" s="546"/>
      <c r="K27" s="2"/>
    </row>
    <row r="28" spans="1:11" ht="15.75" customHeight="1" x14ac:dyDescent="0.2">
      <c r="A28" s="2"/>
      <c r="B28" s="4"/>
      <c r="C28" s="1591"/>
      <c r="D28" s="1592"/>
      <c r="E28" s="1585" t="s">
        <v>365</v>
      </c>
      <c r="F28" s="1585"/>
      <c r="G28" s="1585"/>
      <c r="H28" s="1585"/>
      <c r="I28" s="1585"/>
      <c r="J28" s="220"/>
      <c r="K28" s="2"/>
    </row>
    <row r="29" spans="1:11" ht="13.5" customHeight="1" x14ac:dyDescent="0.2">
      <c r="A29" s="2"/>
      <c r="B29" s="4"/>
      <c r="C29" s="1592"/>
      <c r="D29" s="1592"/>
      <c r="E29" s="1593">
        <v>2014</v>
      </c>
      <c r="F29" s="1593"/>
      <c r="G29" s="1594">
        <v>2015</v>
      </c>
      <c r="H29" s="1593"/>
      <c r="I29" s="1593"/>
      <c r="J29" s="220"/>
      <c r="K29" s="2"/>
    </row>
    <row r="30" spans="1:11" ht="13.5" customHeight="1" x14ac:dyDescent="0.2">
      <c r="A30" s="2"/>
      <c r="B30" s="4"/>
      <c r="C30" s="547"/>
      <c r="D30" s="547"/>
      <c r="E30" s="747" t="s">
        <v>99</v>
      </c>
      <c r="F30" s="747" t="s">
        <v>96</v>
      </c>
      <c r="G30" s="1047" t="s">
        <v>93</v>
      </c>
      <c r="H30" s="975" t="s">
        <v>102</v>
      </c>
      <c r="I30" s="747" t="s">
        <v>99</v>
      </c>
      <c r="J30" s="220"/>
      <c r="K30" s="2"/>
    </row>
    <row r="31" spans="1:11" s="550" customFormat="1" ht="23.25" customHeight="1" x14ac:dyDescent="0.2">
      <c r="A31" s="548"/>
      <c r="B31" s="549"/>
      <c r="C31" s="1586" t="s">
        <v>68</v>
      </c>
      <c r="D31" s="1586"/>
      <c r="E31" s="1223">
        <v>911.52</v>
      </c>
      <c r="F31" s="1223">
        <v>912.07</v>
      </c>
      <c r="G31" s="1223">
        <v>907.91</v>
      </c>
      <c r="H31" s="1224">
        <v>906.18</v>
      </c>
      <c r="I31" s="1224">
        <v>907.38</v>
      </c>
      <c r="J31" s="616"/>
      <c r="K31" s="548"/>
    </row>
    <row r="32" spans="1:11" ht="18.75" customHeight="1" x14ac:dyDescent="0.2">
      <c r="A32" s="2"/>
      <c r="B32" s="4"/>
      <c r="C32" s="207" t="s">
        <v>339</v>
      </c>
      <c r="D32" s="13"/>
      <c r="E32" s="1225">
        <v>2015.9</v>
      </c>
      <c r="F32" s="1225">
        <v>1959.37</v>
      </c>
      <c r="G32" s="1225">
        <v>1962.68</v>
      </c>
      <c r="H32" s="1226">
        <v>1976.73</v>
      </c>
      <c r="I32" s="1226">
        <v>1928.47</v>
      </c>
      <c r="J32" s="616"/>
      <c r="K32" s="2"/>
    </row>
    <row r="33" spans="1:11" ht="18.75" customHeight="1" x14ac:dyDescent="0.2">
      <c r="A33" s="2"/>
      <c r="B33" s="4"/>
      <c r="C33" s="207" t="s">
        <v>258</v>
      </c>
      <c r="D33" s="22"/>
      <c r="E33" s="1225">
        <v>1242.78</v>
      </c>
      <c r="F33" s="1225">
        <v>1237.76</v>
      </c>
      <c r="G33" s="1225">
        <v>1240.1099999999999</v>
      </c>
      <c r="H33" s="1226">
        <v>1224.56</v>
      </c>
      <c r="I33" s="1226">
        <v>1231.3499999999999</v>
      </c>
      <c r="J33" s="616"/>
      <c r="K33" s="2"/>
    </row>
    <row r="34" spans="1:11" ht="18.75" customHeight="1" x14ac:dyDescent="0.2">
      <c r="A34" s="2"/>
      <c r="B34" s="4"/>
      <c r="C34" s="207" t="s">
        <v>259</v>
      </c>
      <c r="D34" s="22"/>
      <c r="E34" s="1225">
        <v>737.33</v>
      </c>
      <c r="F34" s="1225">
        <v>737.23</v>
      </c>
      <c r="G34" s="1225">
        <v>733.54</v>
      </c>
      <c r="H34" s="1226">
        <v>727.64</v>
      </c>
      <c r="I34" s="1226">
        <v>735.8</v>
      </c>
      <c r="J34" s="616"/>
      <c r="K34" s="2"/>
    </row>
    <row r="35" spans="1:11" ht="18.75" customHeight="1" x14ac:dyDescent="0.2">
      <c r="A35" s="2"/>
      <c r="B35" s="4"/>
      <c r="C35" s="207" t="s">
        <v>84</v>
      </c>
      <c r="D35" s="13"/>
      <c r="E35" s="1225">
        <v>713.67</v>
      </c>
      <c r="F35" s="1225">
        <v>716.71</v>
      </c>
      <c r="G35" s="1225">
        <v>722.92</v>
      </c>
      <c r="H35" s="1226">
        <v>722.52</v>
      </c>
      <c r="I35" s="1226">
        <v>740.72</v>
      </c>
      <c r="J35" s="546"/>
      <c r="K35" s="2"/>
    </row>
    <row r="36" spans="1:11" ht="18.75" customHeight="1" x14ac:dyDescent="0.2">
      <c r="A36" s="2"/>
      <c r="B36" s="4"/>
      <c r="C36" s="207" t="s">
        <v>260</v>
      </c>
      <c r="D36" s="22"/>
      <c r="E36" s="1225">
        <v>771.04</v>
      </c>
      <c r="F36" s="1225">
        <v>770.11</v>
      </c>
      <c r="G36" s="1225">
        <v>763.81</v>
      </c>
      <c r="H36" s="1226">
        <v>765.55</v>
      </c>
      <c r="I36" s="1226">
        <v>767.03</v>
      </c>
      <c r="J36" s="546"/>
      <c r="K36" s="2"/>
    </row>
    <row r="37" spans="1:11" ht="18.75" customHeight="1" x14ac:dyDescent="0.2">
      <c r="A37" s="2"/>
      <c r="B37" s="4"/>
      <c r="C37" s="207" t="s">
        <v>83</v>
      </c>
      <c r="D37" s="22"/>
      <c r="E37" s="1225">
        <v>713.78</v>
      </c>
      <c r="F37" s="1225">
        <v>737.21</v>
      </c>
      <c r="G37" s="1225">
        <v>752.71</v>
      </c>
      <c r="H37" s="1226">
        <v>743.56</v>
      </c>
      <c r="I37" s="1226">
        <v>741.11</v>
      </c>
      <c r="J37" s="546"/>
      <c r="K37" s="2"/>
    </row>
    <row r="38" spans="1:11" ht="18.75" customHeight="1" x14ac:dyDescent="0.2">
      <c r="A38" s="2"/>
      <c r="B38" s="4"/>
      <c r="C38" s="207" t="s">
        <v>261</v>
      </c>
      <c r="D38" s="22"/>
      <c r="E38" s="1225">
        <v>735.87</v>
      </c>
      <c r="F38" s="1225">
        <v>741.52</v>
      </c>
      <c r="G38" s="1225">
        <v>746.54</v>
      </c>
      <c r="H38" s="1226">
        <v>772.74</v>
      </c>
      <c r="I38" s="1226">
        <v>767.43</v>
      </c>
      <c r="J38" s="546"/>
      <c r="K38" s="2"/>
    </row>
    <row r="39" spans="1:11" ht="18.75" customHeight="1" x14ac:dyDescent="0.2">
      <c r="A39" s="2"/>
      <c r="B39" s="4"/>
      <c r="C39" s="207" t="s">
        <v>82</v>
      </c>
      <c r="D39" s="22"/>
      <c r="E39" s="1225">
        <v>718.49</v>
      </c>
      <c r="F39" s="1225">
        <v>738.64</v>
      </c>
      <c r="G39" s="1225">
        <v>740.4</v>
      </c>
      <c r="H39" s="1226">
        <v>735.22</v>
      </c>
      <c r="I39" s="1226">
        <v>743.76</v>
      </c>
      <c r="J39" s="546"/>
      <c r="K39" s="2"/>
    </row>
    <row r="40" spans="1:11" ht="18.75" customHeight="1" x14ac:dyDescent="0.2">
      <c r="A40" s="2"/>
      <c r="B40" s="4"/>
      <c r="C40" s="207" t="s">
        <v>81</v>
      </c>
      <c r="D40" s="22"/>
      <c r="E40" s="1225">
        <v>851.24</v>
      </c>
      <c r="F40" s="1225">
        <v>848.15</v>
      </c>
      <c r="G40" s="1225">
        <v>837.59</v>
      </c>
      <c r="H40" s="1226">
        <v>844.84</v>
      </c>
      <c r="I40" s="1226">
        <v>845.2</v>
      </c>
      <c r="J40" s="546"/>
      <c r="K40" s="2"/>
    </row>
    <row r="41" spans="1:11" ht="18.75" customHeight="1" x14ac:dyDescent="0.2">
      <c r="A41" s="2"/>
      <c r="B41" s="4"/>
      <c r="C41" s="207" t="s">
        <v>262</v>
      </c>
      <c r="D41" s="22"/>
      <c r="E41" s="1225">
        <v>756.68</v>
      </c>
      <c r="F41" s="1225">
        <v>748.59</v>
      </c>
      <c r="G41" s="1225">
        <v>733.3</v>
      </c>
      <c r="H41" s="1226">
        <v>742.8</v>
      </c>
      <c r="I41" s="1226">
        <v>754.77</v>
      </c>
      <c r="J41" s="546"/>
      <c r="K41" s="2"/>
    </row>
    <row r="42" spans="1:11" ht="18.75" customHeight="1" x14ac:dyDescent="0.2">
      <c r="A42" s="2"/>
      <c r="B42" s="4"/>
      <c r="C42" s="207" t="s">
        <v>80</v>
      </c>
      <c r="D42" s="13"/>
      <c r="E42" s="1225">
        <v>910.29</v>
      </c>
      <c r="F42" s="1225">
        <v>919.27</v>
      </c>
      <c r="G42" s="1225">
        <v>860.55</v>
      </c>
      <c r="H42" s="1226">
        <v>888.21</v>
      </c>
      <c r="I42" s="1226">
        <v>909.23</v>
      </c>
      <c r="J42" s="546"/>
      <c r="K42" s="2"/>
    </row>
    <row r="43" spans="1:11" ht="18.75" customHeight="1" x14ac:dyDescent="0.2">
      <c r="A43" s="2"/>
      <c r="B43" s="4"/>
      <c r="C43" s="207" t="s">
        <v>263</v>
      </c>
      <c r="D43" s="22"/>
      <c r="E43" s="1225">
        <v>865.47</v>
      </c>
      <c r="F43" s="1225">
        <v>890.99</v>
      </c>
      <c r="G43" s="1225">
        <v>872.02</v>
      </c>
      <c r="H43" s="1226">
        <v>899.69</v>
      </c>
      <c r="I43" s="1226">
        <v>904.23</v>
      </c>
      <c r="J43" s="546"/>
      <c r="K43" s="2"/>
    </row>
    <row r="44" spans="1:11" ht="18.75" customHeight="1" x14ac:dyDescent="0.2">
      <c r="A44" s="2"/>
      <c r="B44" s="4"/>
      <c r="C44" s="207" t="s">
        <v>264</v>
      </c>
      <c r="D44" s="22"/>
      <c r="E44" s="1225">
        <v>821.06</v>
      </c>
      <c r="F44" s="1225">
        <v>831.07</v>
      </c>
      <c r="G44" s="1225">
        <v>829.01</v>
      </c>
      <c r="H44" s="1226">
        <v>830.91</v>
      </c>
      <c r="I44" s="1226">
        <v>836.01</v>
      </c>
      <c r="J44" s="546"/>
      <c r="K44" s="2"/>
    </row>
    <row r="45" spans="1:11" ht="18.75" customHeight="1" x14ac:dyDescent="0.2">
      <c r="A45" s="2"/>
      <c r="B45" s="4"/>
      <c r="C45" s="207" t="s">
        <v>345</v>
      </c>
      <c r="D45" s="22"/>
      <c r="E45" s="1225">
        <v>803.42</v>
      </c>
      <c r="F45" s="1225">
        <v>808.75</v>
      </c>
      <c r="G45" s="1225">
        <v>808.33</v>
      </c>
      <c r="H45" s="1226">
        <v>816.52</v>
      </c>
      <c r="I45" s="1226">
        <v>818.77</v>
      </c>
      <c r="J45" s="546"/>
      <c r="K45" s="2"/>
    </row>
    <row r="46" spans="1:11" ht="18.75" customHeight="1" x14ac:dyDescent="0.2">
      <c r="A46" s="2"/>
      <c r="B46" s="4"/>
      <c r="C46" s="207" t="s">
        <v>346</v>
      </c>
      <c r="D46" s="22"/>
      <c r="E46" s="1225">
        <v>711.52</v>
      </c>
      <c r="F46" s="1225">
        <v>713.2</v>
      </c>
      <c r="G46" s="1225">
        <v>717.07</v>
      </c>
      <c r="H46" s="1226">
        <v>716.04</v>
      </c>
      <c r="I46" s="1226">
        <v>717.64</v>
      </c>
      <c r="J46" s="546"/>
      <c r="K46" s="2"/>
    </row>
    <row r="47" spans="1:11" s="552" customFormat="1" ht="13.5" customHeight="1" x14ac:dyDescent="0.2">
      <c r="A47" s="745"/>
      <c r="B47" s="745"/>
      <c r="C47" s="1587" t="s">
        <v>529</v>
      </c>
      <c r="D47" s="1587"/>
      <c r="E47" s="1587"/>
      <c r="F47" s="1587"/>
      <c r="G47" s="1587"/>
      <c r="H47" s="1587"/>
      <c r="I47" s="1587"/>
      <c r="J47" s="617"/>
      <c r="K47" s="745"/>
    </row>
    <row r="48" spans="1:11" ht="13.5" customHeight="1" x14ac:dyDescent="0.2">
      <c r="A48" s="2"/>
      <c r="B48" s="4"/>
      <c r="C48" s="42" t="s">
        <v>502</v>
      </c>
      <c r="D48" s="748"/>
      <c r="E48" s="748"/>
      <c r="F48" s="748"/>
      <c r="G48" s="748"/>
      <c r="H48" s="748"/>
      <c r="I48" s="748"/>
      <c r="J48" s="546"/>
      <c r="K48" s="2"/>
    </row>
    <row r="49" spans="1:11" ht="13.5" customHeight="1" x14ac:dyDescent="0.2">
      <c r="A49" s="2"/>
      <c r="B49" s="2"/>
      <c r="C49" s="2"/>
      <c r="D49" s="745"/>
      <c r="E49" s="4"/>
      <c r="F49" s="4"/>
      <c r="G49" s="4"/>
      <c r="H49" s="1584">
        <v>42309</v>
      </c>
      <c r="I49" s="1584"/>
      <c r="J49" s="267">
        <v>15</v>
      </c>
      <c r="K49" s="2"/>
    </row>
  </sheetData>
  <mergeCells count="16">
    <mergeCell ref="B1:D1"/>
    <mergeCell ref="B2:D2"/>
    <mergeCell ref="C4:I4"/>
    <mergeCell ref="C5:D7"/>
    <mergeCell ref="E6:I6"/>
    <mergeCell ref="E7:F7"/>
    <mergeCell ref="G7:I7"/>
    <mergeCell ref="H49:I49"/>
    <mergeCell ref="E28:I28"/>
    <mergeCell ref="C31:D31"/>
    <mergeCell ref="C47:I47"/>
    <mergeCell ref="C9:D9"/>
    <mergeCell ref="C26:I26"/>
    <mergeCell ref="C27:D29"/>
    <mergeCell ref="E29:F29"/>
    <mergeCell ref="G29:I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W80"/>
  <sheetViews>
    <sheetView zoomScaleNormal="100" workbookViewId="0"/>
  </sheetViews>
  <sheetFormatPr defaultRowHeight="12.75" x14ac:dyDescent="0.2"/>
  <cols>
    <col min="1" max="1" width="1" style="420" customWidth="1"/>
    <col min="2" max="2" width="2.5703125" style="420" customWidth="1"/>
    <col min="3" max="3" width="2.28515625" style="420" customWidth="1"/>
    <col min="4" max="4" width="27.85546875" style="420" customWidth="1"/>
    <col min="5" max="9" width="5" style="420" customWidth="1"/>
    <col min="10" max="17" width="5.140625" style="420" customWidth="1"/>
    <col min="18" max="18" width="2.5703125" style="420" customWidth="1"/>
    <col min="19" max="19" width="1" style="420" customWidth="1"/>
    <col min="20" max="20" width="7.42578125" style="420" customWidth="1"/>
    <col min="21" max="21" width="7.5703125" style="1149" bestFit="1" customWidth="1"/>
    <col min="22" max="22" width="6.5703125" style="420" bestFit="1" customWidth="1"/>
    <col min="23" max="23" width="5.5703125" style="420" customWidth="1"/>
    <col min="24" max="16384" width="9.140625" style="420"/>
  </cols>
  <sheetData>
    <row r="1" spans="1:23" ht="13.5" customHeight="1" x14ac:dyDescent="0.2">
      <c r="A1" s="415"/>
      <c r="B1" s="484"/>
      <c r="C1" s="1614" t="s">
        <v>34</v>
      </c>
      <c r="D1" s="1614"/>
      <c r="E1" s="1614"/>
      <c r="F1" s="1614"/>
      <c r="G1" s="425"/>
      <c r="H1" s="425"/>
      <c r="I1" s="425"/>
      <c r="J1" s="1621" t="s">
        <v>443</v>
      </c>
      <c r="K1" s="1621"/>
      <c r="L1" s="1621"/>
      <c r="M1" s="1621"/>
      <c r="N1" s="1621"/>
      <c r="O1" s="1621"/>
      <c r="P1" s="1621"/>
      <c r="Q1" s="620"/>
      <c r="R1" s="620"/>
      <c r="S1" s="415"/>
    </row>
    <row r="2" spans="1:23" ht="6" customHeight="1" x14ac:dyDescent="0.2">
      <c r="A2" s="619"/>
      <c r="B2" s="540"/>
      <c r="C2" s="996"/>
      <c r="D2" s="996"/>
      <c r="E2" s="472"/>
      <c r="F2" s="472"/>
      <c r="G2" s="472"/>
      <c r="H2" s="472"/>
      <c r="I2" s="472"/>
      <c r="J2" s="472"/>
      <c r="K2" s="472"/>
      <c r="L2" s="472"/>
      <c r="M2" s="472"/>
      <c r="N2" s="472"/>
      <c r="O2" s="472"/>
      <c r="P2" s="472"/>
      <c r="Q2" s="472"/>
      <c r="R2" s="425"/>
      <c r="S2" s="425"/>
    </row>
    <row r="3" spans="1:23" ht="11.25" customHeight="1" thickBot="1" x14ac:dyDescent="0.25">
      <c r="A3" s="415"/>
      <c r="B3" s="485"/>
      <c r="C3" s="481"/>
      <c r="D3" s="481"/>
      <c r="E3" s="425"/>
      <c r="F3" s="425"/>
      <c r="G3" s="425"/>
      <c r="H3" s="425"/>
      <c r="I3" s="425"/>
      <c r="J3" s="786"/>
      <c r="K3" s="786"/>
      <c r="L3" s="786"/>
      <c r="M3" s="786"/>
      <c r="N3" s="786"/>
      <c r="O3" s="786"/>
      <c r="P3" s="786"/>
      <c r="Q3" s="786" t="s">
        <v>70</v>
      </c>
      <c r="R3" s="425"/>
      <c r="S3" s="425"/>
    </row>
    <row r="4" spans="1:23" ht="13.5" customHeight="1" thickBot="1" x14ac:dyDescent="0.25">
      <c r="A4" s="415"/>
      <c r="B4" s="485"/>
      <c r="C4" s="1615" t="s">
        <v>130</v>
      </c>
      <c r="D4" s="1616"/>
      <c r="E4" s="1616"/>
      <c r="F4" s="1616"/>
      <c r="G4" s="1616"/>
      <c r="H4" s="1616"/>
      <c r="I4" s="1616"/>
      <c r="J4" s="1616"/>
      <c r="K4" s="1616"/>
      <c r="L4" s="1616"/>
      <c r="M4" s="1616"/>
      <c r="N4" s="1616"/>
      <c r="O4" s="1616"/>
      <c r="P4" s="1616"/>
      <c r="Q4" s="1617"/>
      <c r="R4" s="425"/>
      <c r="S4" s="425"/>
    </row>
    <row r="5" spans="1:23" ht="3.75" customHeight="1" x14ac:dyDescent="0.2">
      <c r="A5" s="415"/>
      <c r="B5" s="485"/>
      <c r="C5" s="481"/>
      <c r="D5" s="481"/>
      <c r="E5" s="425"/>
      <c r="F5" s="425"/>
      <c r="G5" s="433"/>
      <c r="H5" s="425"/>
      <c r="I5" s="425"/>
      <c r="J5" s="496"/>
      <c r="K5" s="496"/>
      <c r="L5" s="496"/>
      <c r="M5" s="496"/>
      <c r="N5" s="496"/>
      <c r="O5" s="496"/>
      <c r="P5" s="496"/>
      <c r="Q5" s="496"/>
      <c r="R5" s="425"/>
      <c r="S5" s="425"/>
    </row>
    <row r="6" spans="1:23" ht="13.5" customHeight="1" x14ac:dyDescent="0.2">
      <c r="A6" s="415"/>
      <c r="B6" s="485"/>
      <c r="C6" s="1606" t="s">
        <v>129</v>
      </c>
      <c r="D6" s="1607"/>
      <c r="E6" s="1607"/>
      <c r="F6" s="1607"/>
      <c r="G6" s="1607"/>
      <c r="H6" s="1607"/>
      <c r="I6" s="1607"/>
      <c r="J6" s="1607"/>
      <c r="K6" s="1607"/>
      <c r="L6" s="1607"/>
      <c r="M6" s="1607"/>
      <c r="N6" s="1607"/>
      <c r="O6" s="1607"/>
      <c r="P6" s="1607"/>
      <c r="Q6" s="1608"/>
      <c r="R6" s="425"/>
      <c r="S6" s="425"/>
    </row>
    <row r="7" spans="1:23" ht="2.25" customHeight="1" x14ac:dyDescent="0.2">
      <c r="A7" s="415"/>
      <c r="B7" s="485"/>
      <c r="C7" s="1618" t="s">
        <v>78</v>
      </c>
      <c r="D7" s="1618"/>
      <c r="E7" s="432"/>
      <c r="F7" s="432"/>
      <c r="G7" s="1620">
        <v>2014</v>
      </c>
      <c r="H7" s="1620"/>
      <c r="I7" s="1620"/>
      <c r="J7" s="1620"/>
      <c r="K7" s="1620"/>
      <c r="L7" s="1620"/>
      <c r="M7" s="1620"/>
      <c r="N7" s="1620"/>
      <c r="O7" s="1620"/>
      <c r="P7" s="1620"/>
      <c r="Q7" s="1620"/>
      <c r="R7" s="425"/>
      <c r="S7" s="425"/>
    </row>
    <row r="8" spans="1:23" ht="13.5" customHeight="1" x14ac:dyDescent="0.2">
      <c r="A8" s="415"/>
      <c r="B8" s="485"/>
      <c r="C8" s="1619"/>
      <c r="D8" s="1619"/>
      <c r="E8" s="1622">
        <v>2014</v>
      </c>
      <c r="F8" s="1622"/>
      <c r="G8" s="1623"/>
      <c r="H8" s="1622">
        <v>2015</v>
      </c>
      <c r="I8" s="1622"/>
      <c r="J8" s="1622"/>
      <c r="K8" s="1622"/>
      <c r="L8" s="1622"/>
      <c r="M8" s="1622"/>
      <c r="N8" s="1622"/>
      <c r="O8" s="1622"/>
      <c r="P8" s="1622"/>
      <c r="Q8" s="1622"/>
      <c r="R8" s="425"/>
      <c r="S8" s="425"/>
    </row>
    <row r="9" spans="1:23" ht="12.75" customHeight="1" x14ac:dyDescent="0.2">
      <c r="A9" s="415"/>
      <c r="B9" s="485"/>
      <c r="C9" s="430"/>
      <c r="D9" s="430"/>
      <c r="E9" s="875" t="s">
        <v>96</v>
      </c>
      <c r="F9" s="875" t="s">
        <v>95</v>
      </c>
      <c r="G9" s="875" t="s">
        <v>94</v>
      </c>
      <c r="H9" s="875" t="s">
        <v>93</v>
      </c>
      <c r="I9" s="874" t="s">
        <v>104</v>
      </c>
      <c r="J9" s="1231" t="s">
        <v>103</v>
      </c>
      <c r="K9" s="875" t="s">
        <v>102</v>
      </c>
      <c r="L9" s="875" t="s">
        <v>101</v>
      </c>
      <c r="M9" s="875" t="s">
        <v>100</v>
      </c>
      <c r="N9" s="875" t="s">
        <v>99</v>
      </c>
      <c r="O9" s="875" t="s">
        <v>98</v>
      </c>
      <c r="P9" s="875" t="s">
        <v>509</v>
      </c>
      <c r="Q9" s="875" t="s">
        <v>531</v>
      </c>
      <c r="R9" s="542"/>
      <c r="S9" s="425"/>
    </row>
    <row r="10" spans="1:23" s="501" customFormat="1" ht="16.5" customHeight="1" x14ac:dyDescent="0.2">
      <c r="A10" s="497"/>
      <c r="B10" s="498"/>
      <c r="C10" s="1540" t="s">
        <v>106</v>
      </c>
      <c r="D10" s="1540"/>
      <c r="E10" s="499">
        <v>14</v>
      </c>
      <c r="F10" s="499">
        <v>17</v>
      </c>
      <c r="G10" s="499">
        <v>4</v>
      </c>
      <c r="H10" s="499">
        <v>13</v>
      </c>
      <c r="I10" s="499">
        <v>8</v>
      </c>
      <c r="J10" s="499">
        <v>11</v>
      </c>
      <c r="K10" s="499">
        <v>16</v>
      </c>
      <c r="L10" s="499">
        <v>21</v>
      </c>
      <c r="M10" s="499">
        <v>19</v>
      </c>
      <c r="N10" s="499">
        <v>18</v>
      </c>
      <c r="O10" s="499">
        <v>22</v>
      </c>
      <c r="P10" s="499">
        <v>9</v>
      </c>
      <c r="Q10" s="499">
        <v>10</v>
      </c>
      <c r="R10" s="542"/>
      <c r="S10" s="500"/>
      <c r="T10" s="902"/>
      <c r="U10" s="1150"/>
    </row>
    <row r="11" spans="1:23" s="505" customFormat="1" ht="10.5" customHeight="1" x14ac:dyDescent="0.2">
      <c r="A11" s="502"/>
      <c r="B11" s="503"/>
      <c r="C11" s="995"/>
      <c r="D11" s="593" t="s">
        <v>250</v>
      </c>
      <c r="E11" s="842">
        <v>2</v>
      </c>
      <c r="F11" s="842">
        <v>3</v>
      </c>
      <c r="G11" s="842">
        <v>2</v>
      </c>
      <c r="H11" s="842">
        <v>3</v>
      </c>
      <c r="I11" s="842">
        <v>5</v>
      </c>
      <c r="J11" s="842">
        <v>6</v>
      </c>
      <c r="K11" s="842">
        <v>4</v>
      </c>
      <c r="L11" s="842">
        <v>7</v>
      </c>
      <c r="M11" s="842">
        <v>11</v>
      </c>
      <c r="N11" s="842">
        <v>5</v>
      </c>
      <c r="O11" s="842">
        <v>13</v>
      </c>
      <c r="P11" s="799">
        <v>3</v>
      </c>
      <c r="Q11" s="799">
        <v>4</v>
      </c>
      <c r="R11" s="542"/>
      <c r="S11" s="481"/>
      <c r="U11" s="1150"/>
      <c r="V11" s="997"/>
      <c r="W11" s="997"/>
    </row>
    <row r="12" spans="1:23" s="505" customFormat="1" ht="10.5" customHeight="1" x14ac:dyDescent="0.2">
      <c r="A12" s="502"/>
      <c r="B12" s="503"/>
      <c r="C12" s="995"/>
      <c r="D12" s="593" t="s">
        <v>251</v>
      </c>
      <c r="E12" s="842">
        <v>4</v>
      </c>
      <c r="F12" s="842" t="s">
        <v>9</v>
      </c>
      <c r="G12" s="842" t="s">
        <v>9</v>
      </c>
      <c r="H12" s="842">
        <v>1</v>
      </c>
      <c r="I12" s="842" t="s">
        <v>9</v>
      </c>
      <c r="J12" s="842">
        <v>3</v>
      </c>
      <c r="K12" s="842">
        <v>1</v>
      </c>
      <c r="L12" s="842">
        <v>2</v>
      </c>
      <c r="M12" s="842">
        <v>2</v>
      </c>
      <c r="N12" s="842">
        <v>3</v>
      </c>
      <c r="O12" s="842">
        <v>2</v>
      </c>
      <c r="P12" s="799" t="s">
        <v>9</v>
      </c>
      <c r="Q12" s="799">
        <v>1</v>
      </c>
      <c r="R12" s="542"/>
      <c r="S12" s="481"/>
      <c r="U12" s="1150"/>
      <c r="W12" s="997"/>
    </row>
    <row r="13" spans="1:23" s="505" customFormat="1" ht="10.5" customHeight="1" x14ac:dyDescent="0.2">
      <c r="A13" s="502"/>
      <c r="B13" s="503"/>
      <c r="C13" s="995"/>
      <c r="D13" s="593" t="s">
        <v>252</v>
      </c>
      <c r="E13" s="842">
        <v>4</v>
      </c>
      <c r="F13" s="842">
        <v>12</v>
      </c>
      <c r="G13" s="842">
        <v>2</v>
      </c>
      <c r="H13" s="842">
        <v>2</v>
      </c>
      <c r="I13" s="842">
        <v>3</v>
      </c>
      <c r="J13" s="842">
        <v>1</v>
      </c>
      <c r="K13" s="842">
        <v>10</v>
      </c>
      <c r="L13" s="842">
        <v>12</v>
      </c>
      <c r="M13" s="842">
        <v>4</v>
      </c>
      <c r="N13" s="842">
        <v>4</v>
      </c>
      <c r="O13" s="842">
        <v>4</v>
      </c>
      <c r="P13" s="799">
        <v>3</v>
      </c>
      <c r="Q13" s="799" t="s">
        <v>9</v>
      </c>
      <c r="R13" s="542"/>
      <c r="S13" s="481"/>
      <c r="U13" s="1150"/>
      <c r="W13" s="997"/>
    </row>
    <row r="14" spans="1:23" s="505" customFormat="1" ht="10.5" customHeight="1" x14ac:dyDescent="0.2">
      <c r="A14" s="502"/>
      <c r="B14" s="503"/>
      <c r="C14" s="995"/>
      <c r="D14" s="593" t="s">
        <v>253</v>
      </c>
      <c r="E14" s="842">
        <v>4</v>
      </c>
      <c r="F14" s="842" t="s">
        <v>9</v>
      </c>
      <c r="G14" s="842" t="s">
        <v>9</v>
      </c>
      <c r="H14" s="842">
        <v>2</v>
      </c>
      <c r="I14" s="842" t="s">
        <v>9</v>
      </c>
      <c r="J14" s="842">
        <v>1</v>
      </c>
      <c r="K14" s="842" t="s">
        <v>9</v>
      </c>
      <c r="L14" s="842" t="s">
        <v>9</v>
      </c>
      <c r="M14" s="842" t="s">
        <v>9</v>
      </c>
      <c r="N14" s="842">
        <v>1</v>
      </c>
      <c r="O14" s="842" t="s">
        <v>9</v>
      </c>
      <c r="P14" s="799">
        <v>1</v>
      </c>
      <c r="Q14" s="799">
        <v>1</v>
      </c>
      <c r="R14" s="504"/>
      <c r="S14" s="481"/>
      <c r="U14" s="1150"/>
    </row>
    <row r="15" spans="1:23" s="505" customFormat="1" ht="10.5" customHeight="1" x14ac:dyDescent="0.2">
      <c r="A15" s="502"/>
      <c r="B15" s="503"/>
      <c r="C15" s="995"/>
      <c r="D15" s="593" t="s">
        <v>254</v>
      </c>
      <c r="E15" s="842" t="s">
        <v>9</v>
      </c>
      <c r="F15" s="842" t="s">
        <v>9</v>
      </c>
      <c r="G15" s="842" t="s">
        <v>9</v>
      </c>
      <c r="H15" s="842" t="s">
        <v>9</v>
      </c>
      <c r="I15" s="842" t="s">
        <v>9</v>
      </c>
      <c r="J15" s="842" t="s">
        <v>9</v>
      </c>
      <c r="K15" s="842" t="s">
        <v>9</v>
      </c>
      <c r="L15" s="842" t="s">
        <v>9</v>
      </c>
      <c r="M15" s="842" t="s">
        <v>9</v>
      </c>
      <c r="N15" s="842" t="s">
        <v>9</v>
      </c>
      <c r="O15" s="842" t="s">
        <v>9</v>
      </c>
      <c r="P15" s="799" t="s">
        <v>9</v>
      </c>
      <c r="Q15" s="799" t="s">
        <v>9</v>
      </c>
      <c r="R15" s="504"/>
      <c r="S15" s="481"/>
      <c r="T15" s="917"/>
      <c r="U15" s="1150"/>
    </row>
    <row r="16" spans="1:23" s="505" customFormat="1" ht="10.5" customHeight="1" x14ac:dyDescent="0.2">
      <c r="A16" s="502"/>
      <c r="B16" s="503"/>
      <c r="C16" s="995"/>
      <c r="D16" s="593" t="s">
        <v>255</v>
      </c>
      <c r="E16" s="842" t="s">
        <v>9</v>
      </c>
      <c r="F16" s="842" t="s">
        <v>9</v>
      </c>
      <c r="G16" s="842" t="s">
        <v>9</v>
      </c>
      <c r="H16" s="842" t="s">
        <v>9</v>
      </c>
      <c r="I16" s="842" t="s">
        <v>9</v>
      </c>
      <c r="J16" s="842" t="s">
        <v>9</v>
      </c>
      <c r="K16" s="842" t="s">
        <v>9</v>
      </c>
      <c r="L16" s="842" t="s">
        <v>9</v>
      </c>
      <c r="M16" s="842" t="s">
        <v>9</v>
      </c>
      <c r="N16" s="842" t="s">
        <v>9</v>
      </c>
      <c r="O16" s="842" t="s">
        <v>9</v>
      </c>
      <c r="P16" s="799" t="s">
        <v>9</v>
      </c>
      <c r="Q16" s="799" t="s">
        <v>9</v>
      </c>
      <c r="R16" s="504"/>
      <c r="S16" s="481"/>
      <c r="U16" s="1150"/>
    </row>
    <row r="17" spans="1:22" s="505" customFormat="1" ht="10.5" customHeight="1" x14ac:dyDescent="0.2">
      <c r="A17" s="502"/>
      <c r="B17" s="503"/>
      <c r="C17" s="995"/>
      <c r="D17" s="506" t="s">
        <v>256</v>
      </c>
      <c r="E17" s="842" t="s">
        <v>9</v>
      </c>
      <c r="F17" s="842">
        <v>2</v>
      </c>
      <c r="G17" s="842" t="s">
        <v>9</v>
      </c>
      <c r="H17" s="842">
        <v>5</v>
      </c>
      <c r="I17" s="842">
        <v>2</v>
      </c>
      <c r="J17" s="842">
        <v>3</v>
      </c>
      <c r="K17" s="842">
        <v>1</v>
      </c>
      <c r="L17" s="842">
        <v>2</v>
      </c>
      <c r="M17" s="842">
        <v>2</v>
      </c>
      <c r="N17" s="842">
        <v>5</v>
      </c>
      <c r="O17" s="842">
        <v>3</v>
      </c>
      <c r="P17" s="799">
        <v>2</v>
      </c>
      <c r="Q17" s="799">
        <v>4</v>
      </c>
      <c r="R17" s="504"/>
      <c r="S17" s="481"/>
      <c r="U17" s="1150"/>
    </row>
    <row r="18" spans="1:22" s="501" customFormat="1" ht="14.25" customHeight="1" x14ac:dyDescent="0.2">
      <c r="A18" s="507"/>
      <c r="B18" s="508"/>
      <c r="C18" s="993" t="s">
        <v>313</v>
      </c>
      <c r="D18" s="509"/>
      <c r="E18" s="499">
        <v>11</v>
      </c>
      <c r="F18" s="499">
        <v>7</v>
      </c>
      <c r="G18" s="499">
        <v>1</v>
      </c>
      <c r="H18" s="499">
        <v>4</v>
      </c>
      <c r="I18" s="499">
        <v>6</v>
      </c>
      <c r="J18" s="499">
        <v>8</v>
      </c>
      <c r="K18" s="499">
        <v>13</v>
      </c>
      <c r="L18" s="499">
        <v>13</v>
      </c>
      <c r="M18" s="499">
        <v>13</v>
      </c>
      <c r="N18" s="499">
        <v>8</v>
      </c>
      <c r="O18" s="499">
        <v>14</v>
      </c>
      <c r="P18" s="499">
        <v>3</v>
      </c>
      <c r="Q18" s="499">
        <v>3</v>
      </c>
      <c r="R18" s="504"/>
      <c r="S18" s="481"/>
      <c r="T18" s="917"/>
      <c r="U18" s="1150"/>
    </row>
    <row r="19" spans="1:22" s="513" customFormat="1" ht="14.25" customHeight="1" x14ac:dyDescent="0.2">
      <c r="A19" s="510"/>
      <c r="B19" s="511"/>
      <c r="C19" s="993" t="s">
        <v>314</v>
      </c>
      <c r="D19" s="993"/>
      <c r="E19" s="512">
        <v>8489</v>
      </c>
      <c r="F19" s="512">
        <v>11558</v>
      </c>
      <c r="G19" s="512">
        <v>42</v>
      </c>
      <c r="H19" s="512">
        <v>32008</v>
      </c>
      <c r="I19" s="512">
        <v>25414</v>
      </c>
      <c r="J19" s="512">
        <v>62990</v>
      </c>
      <c r="K19" s="512">
        <v>9949</v>
      </c>
      <c r="L19" s="512">
        <v>7459</v>
      </c>
      <c r="M19" s="512">
        <v>20029</v>
      </c>
      <c r="N19" s="512">
        <v>23684</v>
      </c>
      <c r="O19" s="512">
        <v>158232</v>
      </c>
      <c r="P19" s="512">
        <v>9694</v>
      </c>
      <c r="Q19" s="512">
        <v>14369</v>
      </c>
      <c r="R19" s="504"/>
      <c r="S19" s="481"/>
      <c r="T19" s="917"/>
      <c r="U19" s="1151"/>
    </row>
    <row r="20" spans="1:22" ht="9.75" customHeight="1" x14ac:dyDescent="0.2">
      <c r="A20" s="415"/>
      <c r="B20" s="485"/>
      <c r="C20" s="1596" t="s">
        <v>128</v>
      </c>
      <c r="D20" s="1596"/>
      <c r="E20" s="799" t="s">
        <v>432</v>
      </c>
      <c r="F20" s="799" t="s">
        <v>9</v>
      </c>
      <c r="G20" s="799" t="s">
        <v>9</v>
      </c>
      <c r="H20" s="799" t="s">
        <v>9</v>
      </c>
      <c r="I20" s="799" t="s">
        <v>9</v>
      </c>
      <c r="J20" s="799" t="s">
        <v>9</v>
      </c>
      <c r="K20" s="799" t="s">
        <v>9</v>
      </c>
      <c r="L20" s="799" t="s">
        <v>9</v>
      </c>
      <c r="M20" s="799">
        <v>1759</v>
      </c>
      <c r="N20" s="799">
        <v>262</v>
      </c>
      <c r="O20" s="799">
        <v>916</v>
      </c>
      <c r="P20" s="799" t="s">
        <v>9</v>
      </c>
      <c r="Q20" s="799" t="s">
        <v>9</v>
      </c>
      <c r="R20" s="504"/>
      <c r="S20" s="481"/>
      <c r="T20" s="505"/>
      <c r="U20" s="1151"/>
    </row>
    <row r="21" spans="1:22" ht="9.75" customHeight="1" x14ac:dyDescent="0.2">
      <c r="A21" s="415"/>
      <c r="B21" s="485"/>
      <c r="C21" s="1596" t="s">
        <v>127</v>
      </c>
      <c r="D21" s="1596"/>
      <c r="E21" s="799" t="s">
        <v>9</v>
      </c>
      <c r="F21" s="799" t="s">
        <v>9</v>
      </c>
      <c r="G21" s="799" t="s">
        <v>9</v>
      </c>
      <c r="H21" s="799" t="s">
        <v>9</v>
      </c>
      <c r="I21" s="799" t="s">
        <v>9</v>
      </c>
      <c r="J21" s="799" t="s">
        <v>9</v>
      </c>
      <c r="K21" s="799" t="s">
        <v>9</v>
      </c>
      <c r="L21" s="799" t="s">
        <v>9</v>
      </c>
      <c r="M21" s="799" t="s">
        <v>9</v>
      </c>
      <c r="N21" s="799" t="s">
        <v>9</v>
      </c>
      <c r="O21" s="799" t="s">
        <v>9</v>
      </c>
      <c r="P21" s="799" t="s">
        <v>9</v>
      </c>
      <c r="Q21" s="799" t="s">
        <v>9</v>
      </c>
      <c r="R21" s="542"/>
      <c r="S21" s="425"/>
      <c r="T21" s="478"/>
      <c r="V21" s="478"/>
    </row>
    <row r="22" spans="1:22" ht="9.75" customHeight="1" x14ac:dyDescent="0.2">
      <c r="A22" s="415"/>
      <c r="B22" s="485"/>
      <c r="C22" s="1596" t="s">
        <v>126</v>
      </c>
      <c r="D22" s="1596"/>
      <c r="E22" s="799" t="s">
        <v>432</v>
      </c>
      <c r="F22" s="799" t="s">
        <v>432</v>
      </c>
      <c r="G22" s="799" t="s">
        <v>9</v>
      </c>
      <c r="H22" s="799">
        <v>25584</v>
      </c>
      <c r="I22" s="799">
        <v>11598</v>
      </c>
      <c r="J22" s="799">
        <v>41160</v>
      </c>
      <c r="K22" s="799">
        <v>2914</v>
      </c>
      <c r="L22" s="799">
        <v>1756</v>
      </c>
      <c r="M22" s="799">
        <v>5427</v>
      </c>
      <c r="N22" s="799">
        <v>23273</v>
      </c>
      <c r="O22" s="799">
        <v>31263</v>
      </c>
      <c r="P22" s="799" t="s">
        <v>9</v>
      </c>
      <c r="Q22" s="799" t="s">
        <v>9</v>
      </c>
      <c r="R22" s="542"/>
      <c r="S22" s="425"/>
      <c r="T22" s="478"/>
      <c r="U22" s="1151"/>
    </row>
    <row r="23" spans="1:22" ht="9.75" customHeight="1" x14ac:dyDescent="0.2">
      <c r="A23" s="415"/>
      <c r="B23" s="485"/>
      <c r="C23" s="1596" t="s">
        <v>125</v>
      </c>
      <c r="D23" s="1596"/>
      <c r="E23" s="799" t="s">
        <v>432</v>
      </c>
      <c r="F23" s="799" t="s">
        <v>9</v>
      </c>
      <c r="G23" s="799" t="s">
        <v>9</v>
      </c>
      <c r="H23" s="799" t="s">
        <v>9</v>
      </c>
      <c r="I23" s="799" t="s">
        <v>9</v>
      </c>
      <c r="J23" s="799" t="s">
        <v>9</v>
      </c>
      <c r="K23" s="799" t="s">
        <v>9</v>
      </c>
      <c r="L23" s="799">
        <v>11</v>
      </c>
      <c r="M23" s="799" t="s">
        <v>9</v>
      </c>
      <c r="N23" s="799" t="s">
        <v>9</v>
      </c>
      <c r="O23" s="799" t="s">
        <v>9</v>
      </c>
      <c r="P23" s="799" t="s">
        <v>9</v>
      </c>
      <c r="Q23" s="799" t="s">
        <v>9</v>
      </c>
      <c r="R23" s="542"/>
      <c r="S23" s="425"/>
      <c r="V23" s="478"/>
    </row>
    <row r="24" spans="1:22" ht="9.75" customHeight="1" x14ac:dyDescent="0.2">
      <c r="A24" s="415"/>
      <c r="B24" s="485"/>
      <c r="C24" s="1596" t="s">
        <v>124</v>
      </c>
      <c r="D24" s="1596"/>
      <c r="E24" s="799" t="s">
        <v>9</v>
      </c>
      <c r="F24" s="799" t="s">
        <v>9</v>
      </c>
      <c r="G24" s="799" t="s">
        <v>9</v>
      </c>
      <c r="H24" s="799" t="s">
        <v>9</v>
      </c>
      <c r="I24" s="799" t="s">
        <v>9</v>
      </c>
      <c r="J24" s="799" t="s">
        <v>9</v>
      </c>
      <c r="K24" s="799" t="s">
        <v>9</v>
      </c>
      <c r="L24" s="799" t="s">
        <v>9</v>
      </c>
      <c r="M24" s="799" t="s">
        <v>9</v>
      </c>
      <c r="N24" s="799" t="s">
        <v>9</v>
      </c>
      <c r="O24" s="799" t="s">
        <v>9</v>
      </c>
      <c r="P24" s="799" t="s">
        <v>9</v>
      </c>
      <c r="Q24" s="799" t="s">
        <v>9</v>
      </c>
      <c r="R24" s="542"/>
      <c r="S24" s="425"/>
      <c r="U24" s="1151"/>
    </row>
    <row r="25" spans="1:22" ht="9.75" customHeight="1" x14ac:dyDescent="0.2">
      <c r="A25" s="415"/>
      <c r="B25" s="485"/>
      <c r="C25" s="1596" t="s">
        <v>123</v>
      </c>
      <c r="D25" s="1596"/>
      <c r="E25" s="799" t="s">
        <v>9</v>
      </c>
      <c r="F25" s="799" t="s">
        <v>9</v>
      </c>
      <c r="G25" s="799" t="s">
        <v>9</v>
      </c>
      <c r="H25" s="799" t="s">
        <v>9</v>
      </c>
      <c r="I25" s="799" t="s">
        <v>9</v>
      </c>
      <c r="J25" s="799" t="s">
        <v>9</v>
      </c>
      <c r="K25" s="799" t="s">
        <v>9</v>
      </c>
      <c r="L25" s="799" t="s">
        <v>9</v>
      </c>
      <c r="M25" s="799" t="s">
        <v>9</v>
      </c>
      <c r="N25" s="799" t="s">
        <v>9</v>
      </c>
      <c r="O25" s="799">
        <v>104048</v>
      </c>
      <c r="P25" s="799" t="s">
        <v>9</v>
      </c>
      <c r="Q25" s="799" t="s">
        <v>9</v>
      </c>
      <c r="R25" s="542"/>
      <c r="S25" s="425"/>
      <c r="T25" s="478"/>
    </row>
    <row r="26" spans="1:22" ht="9.75" customHeight="1" x14ac:dyDescent="0.2">
      <c r="A26" s="415"/>
      <c r="B26" s="485"/>
      <c r="C26" s="1596" t="s">
        <v>122</v>
      </c>
      <c r="D26" s="1596"/>
      <c r="E26" s="799" t="s">
        <v>9</v>
      </c>
      <c r="F26" s="799" t="s">
        <v>432</v>
      </c>
      <c r="G26" s="799" t="s">
        <v>9</v>
      </c>
      <c r="H26" s="799">
        <v>6256</v>
      </c>
      <c r="I26" s="799">
        <v>3174</v>
      </c>
      <c r="J26" s="799" t="s">
        <v>9</v>
      </c>
      <c r="K26" s="799">
        <v>6622</v>
      </c>
      <c r="L26" s="799">
        <v>4378</v>
      </c>
      <c r="M26" s="799">
        <v>9664</v>
      </c>
      <c r="N26" s="799">
        <v>109</v>
      </c>
      <c r="O26" s="799" t="s">
        <v>9</v>
      </c>
      <c r="P26" s="799">
        <v>8918</v>
      </c>
      <c r="Q26" s="799">
        <v>14369</v>
      </c>
      <c r="R26" s="542"/>
      <c r="S26" s="425"/>
      <c r="T26" s="478"/>
      <c r="U26" s="1151"/>
      <c r="V26" s="478"/>
    </row>
    <row r="27" spans="1:22" ht="9.75" customHeight="1" x14ac:dyDescent="0.2">
      <c r="A27" s="415"/>
      <c r="B27" s="485"/>
      <c r="C27" s="1596" t="s">
        <v>121</v>
      </c>
      <c r="D27" s="1596"/>
      <c r="E27" s="799" t="s">
        <v>9</v>
      </c>
      <c r="F27" s="799" t="s">
        <v>432</v>
      </c>
      <c r="G27" s="799">
        <v>42</v>
      </c>
      <c r="H27" s="799">
        <v>160</v>
      </c>
      <c r="I27" s="799">
        <v>10642</v>
      </c>
      <c r="J27" s="799">
        <v>364</v>
      </c>
      <c r="K27" s="799">
        <v>364</v>
      </c>
      <c r="L27" s="799">
        <v>1314</v>
      </c>
      <c r="M27" s="799">
        <v>174</v>
      </c>
      <c r="N27" s="799">
        <v>40</v>
      </c>
      <c r="O27" s="799">
        <v>3416</v>
      </c>
      <c r="P27" s="799" t="s">
        <v>9</v>
      </c>
      <c r="Q27" s="799" t="s">
        <v>9</v>
      </c>
      <c r="R27" s="542"/>
      <c r="S27" s="425"/>
    </row>
    <row r="28" spans="1:22" ht="9.75" customHeight="1" x14ac:dyDescent="0.2">
      <c r="A28" s="415"/>
      <c r="B28" s="485"/>
      <c r="C28" s="1596" t="s">
        <v>120</v>
      </c>
      <c r="D28" s="1596"/>
      <c r="E28" s="799" t="s">
        <v>9</v>
      </c>
      <c r="F28" s="799" t="s">
        <v>9</v>
      </c>
      <c r="G28" s="799" t="s">
        <v>9</v>
      </c>
      <c r="H28" s="799" t="s">
        <v>9</v>
      </c>
      <c r="I28" s="799" t="s">
        <v>9</v>
      </c>
      <c r="J28" s="799" t="s">
        <v>9</v>
      </c>
      <c r="K28" s="799" t="s">
        <v>9</v>
      </c>
      <c r="L28" s="799" t="s">
        <v>9</v>
      </c>
      <c r="M28" s="799" t="s">
        <v>9</v>
      </c>
      <c r="N28" s="799" t="s">
        <v>9</v>
      </c>
      <c r="O28" s="799" t="s">
        <v>9</v>
      </c>
      <c r="P28" s="799" t="s">
        <v>9</v>
      </c>
      <c r="Q28" s="799" t="s">
        <v>9</v>
      </c>
      <c r="R28" s="542"/>
      <c r="S28" s="425"/>
      <c r="U28" s="1151"/>
    </row>
    <row r="29" spans="1:22" ht="9.75" customHeight="1" x14ac:dyDescent="0.2">
      <c r="A29" s="415"/>
      <c r="B29" s="485"/>
      <c r="C29" s="1596" t="s">
        <v>119</v>
      </c>
      <c r="D29" s="1596"/>
      <c r="E29" s="799" t="s">
        <v>9</v>
      </c>
      <c r="F29" s="799" t="s">
        <v>9</v>
      </c>
      <c r="G29" s="799" t="s">
        <v>9</v>
      </c>
      <c r="H29" s="799" t="s">
        <v>9</v>
      </c>
      <c r="I29" s="799" t="s">
        <v>9</v>
      </c>
      <c r="J29" s="799" t="s">
        <v>9</v>
      </c>
      <c r="K29" s="799" t="s">
        <v>9</v>
      </c>
      <c r="L29" s="799" t="s">
        <v>9</v>
      </c>
      <c r="M29" s="799" t="s">
        <v>9</v>
      </c>
      <c r="N29" s="799" t="s">
        <v>9</v>
      </c>
      <c r="O29" s="799" t="s">
        <v>9</v>
      </c>
      <c r="P29" s="799" t="s">
        <v>9</v>
      </c>
      <c r="Q29" s="799" t="s">
        <v>9</v>
      </c>
      <c r="R29" s="542"/>
      <c r="S29" s="425"/>
    </row>
    <row r="30" spans="1:22" ht="9.75" customHeight="1" x14ac:dyDescent="0.2">
      <c r="A30" s="415"/>
      <c r="B30" s="485"/>
      <c r="C30" s="1596" t="s">
        <v>118</v>
      </c>
      <c r="D30" s="1596"/>
      <c r="E30" s="799" t="s">
        <v>432</v>
      </c>
      <c r="F30" s="799" t="s">
        <v>9</v>
      </c>
      <c r="G30" s="799" t="s">
        <v>9</v>
      </c>
      <c r="H30" s="799" t="s">
        <v>9</v>
      </c>
      <c r="I30" s="799" t="s">
        <v>9</v>
      </c>
      <c r="J30" s="799" t="s">
        <v>9</v>
      </c>
      <c r="K30" s="799" t="s">
        <v>9</v>
      </c>
      <c r="L30" s="799" t="s">
        <v>9</v>
      </c>
      <c r="M30" s="799" t="s">
        <v>9</v>
      </c>
      <c r="N30" s="799" t="s">
        <v>9</v>
      </c>
      <c r="O30" s="799" t="s">
        <v>9</v>
      </c>
      <c r="P30" s="799" t="s">
        <v>9</v>
      </c>
      <c r="Q30" s="799" t="s">
        <v>9</v>
      </c>
      <c r="R30" s="542"/>
      <c r="S30" s="425"/>
    </row>
    <row r="31" spans="1:22" ht="9.75" customHeight="1" x14ac:dyDescent="0.2">
      <c r="A31" s="415"/>
      <c r="B31" s="485"/>
      <c r="C31" s="1596" t="s">
        <v>117</v>
      </c>
      <c r="D31" s="1596"/>
      <c r="E31" s="799" t="s">
        <v>432</v>
      </c>
      <c r="F31" s="799" t="s">
        <v>9</v>
      </c>
      <c r="G31" s="799" t="s">
        <v>9</v>
      </c>
      <c r="H31" s="799" t="s">
        <v>9</v>
      </c>
      <c r="I31" s="799" t="s">
        <v>9</v>
      </c>
      <c r="J31" s="799" t="s">
        <v>9</v>
      </c>
      <c r="K31" s="799" t="s">
        <v>9</v>
      </c>
      <c r="L31" s="799" t="s">
        <v>9</v>
      </c>
      <c r="M31" s="799" t="s">
        <v>9</v>
      </c>
      <c r="N31" s="799" t="s">
        <v>9</v>
      </c>
      <c r="O31" s="799" t="s">
        <v>9</v>
      </c>
      <c r="P31" s="799" t="s">
        <v>9</v>
      </c>
      <c r="Q31" s="799" t="s">
        <v>9</v>
      </c>
      <c r="R31" s="514"/>
      <c r="S31" s="425"/>
    </row>
    <row r="32" spans="1:22" ht="9.75" customHeight="1" x14ac:dyDescent="0.2">
      <c r="A32" s="415"/>
      <c r="B32" s="485"/>
      <c r="C32" s="1596" t="s">
        <v>116</v>
      </c>
      <c r="D32" s="1596"/>
      <c r="E32" s="799" t="s">
        <v>432</v>
      </c>
      <c r="F32" s="799" t="s">
        <v>9</v>
      </c>
      <c r="G32" s="799" t="s">
        <v>9</v>
      </c>
      <c r="H32" s="799" t="s">
        <v>9</v>
      </c>
      <c r="I32" s="799" t="s">
        <v>9</v>
      </c>
      <c r="J32" s="799" t="s">
        <v>9</v>
      </c>
      <c r="K32" s="799" t="s">
        <v>9</v>
      </c>
      <c r="L32" s="799" t="s">
        <v>9</v>
      </c>
      <c r="M32" s="799" t="s">
        <v>9</v>
      </c>
      <c r="N32" s="799" t="s">
        <v>9</v>
      </c>
      <c r="O32" s="799" t="s">
        <v>9</v>
      </c>
      <c r="P32" s="799" t="s">
        <v>9</v>
      </c>
      <c r="Q32" s="799" t="s">
        <v>9</v>
      </c>
      <c r="R32" s="514"/>
      <c r="S32" s="425"/>
    </row>
    <row r="33" spans="1:23" ht="9.75" customHeight="1" x14ac:dyDescent="0.2">
      <c r="A33" s="415"/>
      <c r="B33" s="485"/>
      <c r="C33" s="1596" t="s">
        <v>115</v>
      </c>
      <c r="D33" s="1596"/>
      <c r="E33" s="799" t="s">
        <v>432</v>
      </c>
      <c r="F33" s="799" t="s">
        <v>432</v>
      </c>
      <c r="G33" s="799" t="s">
        <v>9</v>
      </c>
      <c r="H33" s="799" t="s">
        <v>9</v>
      </c>
      <c r="I33" s="799" t="s">
        <v>9</v>
      </c>
      <c r="J33" s="799" t="s">
        <v>9</v>
      </c>
      <c r="K33" s="799" t="s">
        <v>9</v>
      </c>
      <c r="L33" s="799" t="s">
        <v>9</v>
      </c>
      <c r="M33" s="799">
        <v>3005</v>
      </c>
      <c r="N33" s="799" t="s">
        <v>9</v>
      </c>
      <c r="O33" s="799" t="s">
        <v>9</v>
      </c>
      <c r="P33" s="799">
        <v>256</v>
      </c>
      <c r="Q33" s="799" t="s">
        <v>9</v>
      </c>
      <c r="R33" s="514"/>
      <c r="S33" s="425"/>
    </row>
    <row r="34" spans="1:23" ht="9.75" customHeight="1" x14ac:dyDescent="0.2">
      <c r="A34" s="415">
        <v>4661</v>
      </c>
      <c r="B34" s="485"/>
      <c r="C34" s="1613" t="s">
        <v>114</v>
      </c>
      <c r="D34" s="1613"/>
      <c r="E34" s="799" t="s">
        <v>9</v>
      </c>
      <c r="F34" s="799" t="s">
        <v>9</v>
      </c>
      <c r="G34" s="799" t="s">
        <v>9</v>
      </c>
      <c r="H34" s="799" t="s">
        <v>9</v>
      </c>
      <c r="I34" s="799" t="s">
        <v>9</v>
      </c>
      <c r="J34" s="799" t="s">
        <v>9</v>
      </c>
      <c r="K34" s="799" t="s">
        <v>9</v>
      </c>
      <c r="L34" s="799" t="s">
        <v>9</v>
      </c>
      <c r="M34" s="799" t="s">
        <v>9</v>
      </c>
      <c r="N34" s="799" t="s">
        <v>9</v>
      </c>
      <c r="O34" s="799" t="s">
        <v>9</v>
      </c>
      <c r="P34" s="799" t="s">
        <v>9</v>
      </c>
      <c r="Q34" s="799" t="s">
        <v>9</v>
      </c>
      <c r="R34" s="514"/>
      <c r="S34" s="425"/>
    </row>
    <row r="35" spans="1:23" ht="9.75" customHeight="1" x14ac:dyDescent="0.2">
      <c r="A35" s="415"/>
      <c r="B35" s="485"/>
      <c r="C35" s="1596" t="s">
        <v>113</v>
      </c>
      <c r="D35" s="1596"/>
      <c r="E35" s="799" t="s">
        <v>9</v>
      </c>
      <c r="F35" s="799" t="s">
        <v>9</v>
      </c>
      <c r="G35" s="799" t="s">
        <v>9</v>
      </c>
      <c r="H35" s="799" t="s">
        <v>9</v>
      </c>
      <c r="I35" s="799" t="s">
        <v>9</v>
      </c>
      <c r="J35" s="799">
        <v>21466</v>
      </c>
      <c r="K35" s="799">
        <v>49</v>
      </c>
      <c r="L35" s="799" t="s">
        <v>9</v>
      </c>
      <c r="M35" s="799" t="s">
        <v>9</v>
      </c>
      <c r="N35" s="799" t="s">
        <v>9</v>
      </c>
      <c r="O35" s="799" t="s">
        <v>9</v>
      </c>
      <c r="P35" s="799" t="s">
        <v>9</v>
      </c>
      <c r="Q35" s="799" t="s">
        <v>9</v>
      </c>
      <c r="R35" s="514"/>
      <c r="S35" s="425"/>
    </row>
    <row r="36" spans="1:23" ht="9.75" customHeight="1" x14ac:dyDescent="0.2">
      <c r="A36" s="415"/>
      <c r="B36" s="485"/>
      <c r="C36" s="1596" t="s">
        <v>112</v>
      </c>
      <c r="D36" s="1596"/>
      <c r="E36" s="799" t="s">
        <v>432</v>
      </c>
      <c r="F36" s="799" t="s">
        <v>9</v>
      </c>
      <c r="G36" s="799" t="s">
        <v>9</v>
      </c>
      <c r="H36" s="799" t="s">
        <v>9</v>
      </c>
      <c r="I36" s="799" t="s">
        <v>9</v>
      </c>
      <c r="J36" s="799" t="s">
        <v>9</v>
      </c>
      <c r="K36" s="799" t="s">
        <v>9</v>
      </c>
      <c r="L36" s="799" t="s">
        <v>9</v>
      </c>
      <c r="M36" s="799" t="s">
        <v>9</v>
      </c>
      <c r="N36" s="799" t="s">
        <v>9</v>
      </c>
      <c r="O36" s="799">
        <v>18589</v>
      </c>
      <c r="P36" s="799">
        <v>520</v>
      </c>
      <c r="Q36" s="799" t="s">
        <v>9</v>
      </c>
      <c r="R36" s="514"/>
      <c r="S36" s="425"/>
    </row>
    <row r="37" spans="1:23" ht="9.75" customHeight="1" x14ac:dyDescent="0.2">
      <c r="A37" s="415"/>
      <c r="B37" s="485"/>
      <c r="C37" s="1596" t="s">
        <v>299</v>
      </c>
      <c r="D37" s="1596"/>
      <c r="E37" s="799" t="s">
        <v>9</v>
      </c>
      <c r="F37" s="799" t="s">
        <v>9</v>
      </c>
      <c r="G37" s="799" t="s">
        <v>9</v>
      </c>
      <c r="H37" s="799">
        <v>8</v>
      </c>
      <c r="I37" s="799" t="s">
        <v>9</v>
      </c>
      <c r="J37" s="799" t="s">
        <v>9</v>
      </c>
      <c r="K37" s="799" t="s">
        <v>9</v>
      </c>
      <c r="L37" s="799" t="s">
        <v>9</v>
      </c>
      <c r="M37" s="799" t="s">
        <v>9</v>
      </c>
      <c r="N37" s="799" t="s">
        <v>9</v>
      </c>
      <c r="O37" s="799" t="s">
        <v>9</v>
      </c>
      <c r="P37" s="799" t="s">
        <v>9</v>
      </c>
      <c r="Q37" s="799" t="s">
        <v>9</v>
      </c>
      <c r="R37" s="542"/>
      <c r="S37" s="425"/>
    </row>
    <row r="38" spans="1:23" ht="9.75" customHeight="1" x14ac:dyDescent="0.2">
      <c r="A38" s="415"/>
      <c r="B38" s="485"/>
      <c r="C38" s="1596" t="s">
        <v>111</v>
      </c>
      <c r="D38" s="1596"/>
      <c r="E38" s="799" t="s">
        <v>9</v>
      </c>
      <c r="F38" s="799" t="s">
        <v>9</v>
      </c>
      <c r="G38" s="799" t="s">
        <v>9</v>
      </c>
      <c r="H38" s="799" t="s">
        <v>9</v>
      </c>
      <c r="I38" s="799" t="s">
        <v>9</v>
      </c>
      <c r="J38" s="799" t="s">
        <v>9</v>
      </c>
      <c r="K38" s="799" t="s">
        <v>9</v>
      </c>
      <c r="L38" s="799" t="s">
        <v>9</v>
      </c>
      <c r="M38" s="799" t="s">
        <v>9</v>
      </c>
      <c r="N38" s="799" t="s">
        <v>9</v>
      </c>
      <c r="O38" s="799" t="s">
        <v>9</v>
      </c>
      <c r="P38" s="799" t="s">
        <v>9</v>
      </c>
      <c r="Q38" s="799" t="s">
        <v>9</v>
      </c>
      <c r="R38" s="542"/>
      <c r="S38" s="425"/>
    </row>
    <row r="39" spans="1:23" ht="9.75" customHeight="1" x14ac:dyDescent="0.2">
      <c r="A39" s="415"/>
      <c r="B39" s="485"/>
      <c r="C39" s="1596" t="s">
        <v>110</v>
      </c>
      <c r="D39" s="1596"/>
      <c r="E39" s="799" t="s">
        <v>9</v>
      </c>
      <c r="F39" s="799" t="s">
        <v>9</v>
      </c>
      <c r="G39" s="799" t="s">
        <v>9</v>
      </c>
      <c r="H39" s="799" t="s">
        <v>9</v>
      </c>
      <c r="I39" s="799" t="s">
        <v>9</v>
      </c>
      <c r="J39" s="799" t="s">
        <v>9</v>
      </c>
      <c r="K39" s="799" t="s">
        <v>9</v>
      </c>
      <c r="L39" s="799" t="s">
        <v>9</v>
      </c>
      <c r="M39" s="799" t="s">
        <v>9</v>
      </c>
      <c r="N39" s="799" t="s">
        <v>9</v>
      </c>
      <c r="O39" s="799" t="s">
        <v>9</v>
      </c>
      <c r="P39" s="799" t="s">
        <v>9</v>
      </c>
      <c r="Q39" s="799" t="s">
        <v>9</v>
      </c>
      <c r="R39" s="542"/>
      <c r="S39" s="425"/>
    </row>
    <row r="40" spans="1:23" s="505" customFormat="1" ht="9.75" customHeight="1" x14ac:dyDescent="0.2">
      <c r="A40" s="502"/>
      <c r="B40" s="503"/>
      <c r="C40" s="1596" t="s">
        <v>109</v>
      </c>
      <c r="D40" s="1596"/>
      <c r="E40" s="799" t="s">
        <v>9</v>
      </c>
      <c r="F40" s="799" t="s">
        <v>9</v>
      </c>
      <c r="G40" s="799" t="s">
        <v>9</v>
      </c>
      <c r="H40" s="799" t="s">
        <v>9</v>
      </c>
      <c r="I40" s="799" t="s">
        <v>9</v>
      </c>
      <c r="J40" s="799" t="s">
        <v>9</v>
      </c>
      <c r="K40" s="799" t="s">
        <v>9</v>
      </c>
      <c r="L40" s="799" t="s">
        <v>9</v>
      </c>
      <c r="M40" s="799" t="s">
        <v>9</v>
      </c>
      <c r="N40" s="799" t="s">
        <v>9</v>
      </c>
      <c r="O40" s="799" t="s">
        <v>9</v>
      </c>
      <c r="P40" s="799" t="s">
        <v>9</v>
      </c>
      <c r="Q40" s="799" t="s">
        <v>9</v>
      </c>
      <c r="R40" s="542"/>
      <c r="S40" s="481"/>
      <c r="U40" s="1149"/>
    </row>
    <row r="41" spans="1:23" s="505" customFormat="1" ht="9.75" customHeight="1" x14ac:dyDescent="0.2">
      <c r="A41" s="502"/>
      <c r="B41" s="503"/>
      <c r="C41" s="1597" t="s">
        <v>108</v>
      </c>
      <c r="D41" s="1597"/>
      <c r="E41" s="799" t="s">
        <v>9</v>
      </c>
      <c r="F41" s="799" t="s">
        <v>9</v>
      </c>
      <c r="G41" s="799" t="s">
        <v>9</v>
      </c>
      <c r="H41" s="799" t="s">
        <v>9</v>
      </c>
      <c r="I41" s="799" t="s">
        <v>9</v>
      </c>
      <c r="J41" s="799" t="s">
        <v>9</v>
      </c>
      <c r="K41" s="799" t="s">
        <v>9</v>
      </c>
      <c r="L41" s="799" t="s">
        <v>9</v>
      </c>
      <c r="M41" s="799" t="s">
        <v>9</v>
      </c>
      <c r="N41" s="799" t="s">
        <v>9</v>
      </c>
      <c r="O41" s="799" t="s">
        <v>9</v>
      </c>
      <c r="P41" s="799" t="s">
        <v>9</v>
      </c>
      <c r="Q41" s="799" t="s">
        <v>9</v>
      </c>
      <c r="R41" s="542"/>
      <c r="S41" s="481"/>
      <c r="U41" s="1149"/>
    </row>
    <row r="42" spans="1:23" s="429" customFormat="1" ht="29.25" customHeight="1" x14ac:dyDescent="0.2">
      <c r="A42" s="427"/>
      <c r="B42" s="589"/>
      <c r="C42" s="1598" t="s">
        <v>257</v>
      </c>
      <c r="D42" s="1598"/>
      <c r="E42" s="1598"/>
      <c r="F42" s="1598"/>
      <c r="G42" s="1598"/>
      <c r="H42" s="1598"/>
      <c r="I42" s="1598"/>
      <c r="J42" s="1598"/>
      <c r="K42" s="1598"/>
      <c r="L42" s="1598"/>
      <c r="M42" s="1598"/>
      <c r="N42" s="1598"/>
      <c r="O42" s="1598"/>
      <c r="P42" s="1598"/>
      <c r="Q42" s="1598"/>
      <c r="R42" s="652"/>
      <c r="S42" s="428"/>
      <c r="U42" s="1152"/>
    </row>
    <row r="43" spans="1:23" ht="13.5" customHeight="1" x14ac:dyDescent="0.2">
      <c r="A43" s="415"/>
      <c r="B43" s="485"/>
      <c r="C43" s="1606" t="s">
        <v>183</v>
      </c>
      <c r="D43" s="1607"/>
      <c r="E43" s="1607"/>
      <c r="F43" s="1607"/>
      <c r="G43" s="1607"/>
      <c r="H43" s="1607"/>
      <c r="I43" s="1607"/>
      <c r="J43" s="1607"/>
      <c r="K43" s="1607"/>
      <c r="L43" s="1607"/>
      <c r="M43" s="1607"/>
      <c r="N43" s="1607"/>
      <c r="O43" s="1607"/>
      <c r="P43" s="1607"/>
      <c r="Q43" s="1608"/>
      <c r="R43" s="425"/>
      <c r="S43" s="425"/>
    </row>
    <row r="44" spans="1:23" s="530" customFormat="1" ht="2.25" customHeight="1" x14ac:dyDescent="0.2">
      <c r="A44" s="527"/>
      <c r="B44" s="528"/>
      <c r="C44" s="529"/>
      <c r="D44" s="444"/>
      <c r="E44" s="914"/>
      <c r="F44" s="914"/>
      <c r="G44" s="914"/>
      <c r="H44" s="914"/>
      <c r="I44" s="914"/>
      <c r="J44" s="914"/>
      <c r="K44" s="914"/>
      <c r="L44" s="914"/>
      <c r="M44" s="914"/>
      <c r="N44" s="914"/>
      <c r="O44" s="914"/>
      <c r="P44" s="914"/>
      <c r="Q44" s="914"/>
      <c r="R44" s="461"/>
      <c r="S44" s="461"/>
      <c r="U44" s="1149"/>
    </row>
    <row r="45" spans="1:23" ht="12.75" customHeight="1" x14ac:dyDescent="0.2">
      <c r="A45" s="415"/>
      <c r="B45" s="485"/>
      <c r="C45" s="430"/>
      <c r="D45" s="430"/>
      <c r="E45" s="1026">
        <v>2002</v>
      </c>
      <c r="F45" s="844">
        <v>2003</v>
      </c>
      <c r="G45" s="1026">
        <v>2004</v>
      </c>
      <c r="H45" s="1026">
        <v>2005</v>
      </c>
      <c r="I45" s="844">
        <v>2006</v>
      </c>
      <c r="J45" s="1026">
        <v>2007</v>
      </c>
      <c r="K45" s="1026">
        <v>2008</v>
      </c>
      <c r="L45" s="844">
        <v>2009</v>
      </c>
      <c r="M45" s="1026">
        <v>2010</v>
      </c>
      <c r="N45" s="1026">
        <v>2011</v>
      </c>
      <c r="O45" s="844">
        <v>2012</v>
      </c>
      <c r="P45" s="1026">
        <v>2013</v>
      </c>
      <c r="Q45" s="1026">
        <v>2014</v>
      </c>
      <c r="R45" s="542"/>
      <c r="S45" s="425"/>
      <c r="T45" s="1039"/>
      <c r="U45" s="1153"/>
      <c r="V45" s="1039"/>
      <c r="W45" s="1039"/>
    </row>
    <row r="46" spans="1:23" s="1031" customFormat="1" ht="11.25" customHeight="1" x14ac:dyDescent="0.2">
      <c r="A46" s="1027"/>
      <c r="B46" s="1028"/>
      <c r="C46" s="1605" t="s">
        <v>68</v>
      </c>
      <c r="D46" s="1605"/>
      <c r="E46" s="1032">
        <v>510</v>
      </c>
      <c r="F46" s="1032">
        <v>521</v>
      </c>
      <c r="G46" s="1032">
        <v>208</v>
      </c>
      <c r="H46" s="1032">
        <v>334</v>
      </c>
      <c r="I46" s="1032">
        <v>396</v>
      </c>
      <c r="J46" s="1032">
        <v>343</v>
      </c>
      <c r="K46" s="1032">
        <v>441</v>
      </c>
      <c r="L46" s="1032">
        <v>361</v>
      </c>
      <c r="M46" s="1032">
        <v>352</v>
      </c>
      <c r="N46" s="1032">
        <v>200</v>
      </c>
      <c r="O46" s="1032">
        <v>107</v>
      </c>
      <c r="P46" s="1032">
        <v>106</v>
      </c>
      <c r="Q46" s="1032">
        <v>174</v>
      </c>
      <c r="R46" s="1029"/>
      <c r="S46" s="1030"/>
      <c r="T46" s="1039"/>
      <c r="U46" s="1153"/>
      <c r="V46" s="1039"/>
      <c r="W46" s="1039"/>
    </row>
    <row r="47" spans="1:23" s="1031" customFormat="1" ht="11.25" customHeight="1" x14ac:dyDescent="0.2">
      <c r="A47" s="1027"/>
      <c r="B47" s="1028"/>
      <c r="C47" s="1609" t="s">
        <v>439</v>
      </c>
      <c r="D47" s="1605"/>
      <c r="E47" s="1032">
        <v>362</v>
      </c>
      <c r="F47" s="1032">
        <v>370</v>
      </c>
      <c r="G47" s="1032">
        <v>167</v>
      </c>
      <c r="H47" s="1032">
        <v>277</v>
      </c>
      <c r="I47" s="1032">
        <v>258</v>
      </c>
      <c r="J47" s="1032">
        <v>268</v>
      </c>
      <c r="K47" s="1032">
        <v>304</v>
      </c>
      <c r="L47" s="1032">
        <v>259</v>
      </c>
      <c r="M47" s="1032">
        <v>234</v>
      </c>
      <c r="N47" s="1032">
        <v>183</v>
      </c>
      <c r="O47" s="1032">
        <v>94</v>
      </c>
      <c r="P47" s="1032">
        <v>97</v>
      </c>
      <c r="Q47" s="1032">
        <v>161</v>
      </c>
      <c r="R47" s="1029"/>
      <c r="S47" s="1030"/>
      <c r="T47" s="1039"/>
      <c r="U47" s="1153"/>
      <c r="V47" s="1039"/>
      <c r="W47" s="1039"/>
    </row>
    <row r="48" spans="1:23" s="505" customFormat="1" ht="10.5" customHeight="1" x14ac:dyDescent="0.2">
      <c r="A48" s="502"/>
      <c r="B48" s="503"/>
      <c r="C48" s="1024"/>
      <c r="D48" s="593" t="s">
        <v>250</v>
      </c>
      <c r="E48" s="799">
        <v>230</v>
      </c>
      <c r="F48" s="799">
        <v>232</v>
      </c>
      <c r="G48" s="799">
        <v>100</v>
      </c>
      <c r="H48" s="799">
        <v>151</v>
      </c>
      <c r="I48" s="799">
        <v>153</v>
      </c>
      <c r="J48" s="799">
        <v>160</v>
      </c>
      <c r="K48" s="799">
        <v>172</v>
      </c>
      <c r="L48" s="799">
        <v>142</v>
      </c>
      <c r="M48" s="799">
        <v>141</v>
      </c>
      <c r="N48" s="799">
        <v>93</v>
      </c>
      <c r="O48" s="799">
        <v>36</v>
      </c>
      <c r="P48" s="799">
        <v>27</v>
      </c>
      <c r="Q48" s="799">
        <v>49</v>
      </c>
      <c r="R48" s="542"/>
      <c r="S48" s="481"/>
      <c r="T48" s="1039"/>
      <c r="U48" s="1153"/>
      <c r="V48" s="1039"/>
      <c r="W48" s="1039"/>
    </row>
    <row r="49" spans="1:23" s="505" customFormat="1" ht="10.5" customHeight="1" x14ac:dyDescent="0.2">
      <c r="A49" s="502"/>
      <c r="B49" s="503"/>
      <c r="C49" s="1024"/>
      <c r="D49" s="593" t="s">
        <v>251</v>
      </c>
      <c r="E49" s="799">
        <v>19</v>
      </c>
      <c r="F49" s="799">
        <v>30</v>
      </c>
      <c r="G49" s="799">
        <v>15</v>
      </c>
      <c r="H49" s="799">
        <v>28</v>
      </c>
      <c r="I49" s="799">
        <v>26</v>
      </c>
      <c r="J49" s="799">
        <v>27</v>
      </c>
      <c r="K49" s="799">
        <v>27</v>
      </c>
      <c r="L49" s="799">
        <v>22</v>
      </c>
      <c r="M49" s="799">
        <v>25</v>
      </c>
      <c r="N49" s="799">
        <v>22</v>
      </c>
      <c r="O49" s="799">
        <v>9</v>
      </c>
      <c r="P49" s="799">
        <v>18</v>
      </c>
      <c r="Q49" s="799">
        <v>23</v>
      </c>
      <c r="R49" s="542"/>
      <c r="S49" s="481"/>
      <c r="T49" s="1039"/>
      <c r="U49" s="1153"/>
      <c r="V49" s="1039"/>
      <c r="W49" s="1039"/>
    </row>
    <row r="50" spans="1:23" s="505" customFormat="1" ht="10.5" customHeight="1" x14ac:dyDescent="0.2">
      <c r="A50" s="502"/>
      <c r="B50" s="503"/>
      <c r="C50" s="1024"/>
      <c r="D50" s="593" t="s">
        <v>252</v>
      </c>
      <c r="E50" s="799">
        <v>88</v>
      </c>
      <c r="F50" s="799">
        <v>80</v>
      </c>
      <c r="G50" s="799">
        <v>46</v>
      </c>
      <c r="H50" s="799">
        <v>73</v>
      </c>
      <c r="I50" s="799">
        <v>65</v>
      </c>
      <c r="J50" s="799">
        <v>64</v>
      </c>
      <c r="K50" s="799">
        <v>97</v>
      </c>
      <c r="L50" s="799">
        <v>87</v>
      </c>
      <c r="M50" s="799">
        <v>64</v>
      </c>
      <c r="N50" s="799">
        <v>55</v>
      </c>
      <c r="O50" s="799">
        <v>40</v>
      </c>
      <c r="P50" s="799">
        <v>49</v>
      </c>
      <c r="Q50" s="799">
        <v>80</v>
      </c>
      <c r="R50" s="542"/>
      <c r="S50" s="481"/>
      <c r="T50" s="1039"/>
      <c r="U50" s="1153"/>
      <c r="V50" s="1039"/>
      <c r="W50" s="1039"/>
    </row>
    <row r="51" spans="1:23" s="505" customFormat="1" ht="10.5" customHeight="1" x14ac:dyDescent="0.2">
      <c r="A51" s="502"/>
      <c r="B51" s="503"/>
      <c r="C51" s="1024"/>
      <c r="D51" s="593" t="s">
        <v>254</v>
      </c>
      <c r="E51" s="799" t="s">
        <v>438</v>
      </c>
      <c r="F51" s="799" t="s">
        <v>438</v>
      </c>
      <c r="G51" s="799" t="s">
        <v>438</v>
      </c>
      <c r="H51" s="799">
        <v>1</v>
      </c>
      <c r="I51" s="799" t="s">
        <v>9</v>
      </c>
      <c r="J51" s="799" t="s">
        <v>9</v>
      </c>
      <c r="K51" s="799" t="s">
        <v>9</v>
      </c>
      <c r="L51" s="799">
        <v>1</v>
      </c>
      <c r="M51" s="799" t="s">
        <v>9</v>
      </c>
      <c r="N51" s="799">
        <v>1</v>
      </c>
      <c r="O51" s="799">
        <v>1</v>
      </c>
      <c r="P51" s="799" t="s">
        <v>9</v>
      </c>
      <c r="Q51" s="799" t="s">
        <v>9</v>
      </c>
      <c r="R51" s="542"/>
      <c r="S51" s="481"/>
      <c r="T51" s="1039"/>
      <c r="U51" s="1153"/>
      <c r="V51" s="1039"/>
      <c r="W51" s="1039"/>
    </row>
    <row r="52" spans="1:23" s="505" customFormat="1" ht="10.5" customHeight="1" x14ac:dyDescent="0.2">
      <c r="A52" s="502"/>
      <c r="B52" s="503"/>
      <c r="C52" s="1024"/>
      <c r="D52" s="593" t="s">
        <v>253</v>
      </c>
      <c r="E52" s="842">
        <v>25</v>
      </c>
      <c r="F52" s="842">
        <v>28</v>
      </c>
      <c r="G52" s="842">
        <v>6</v>
      </c>
      <c r="H52" s="842">
        <v>24</v>
      </c>
      <c r="I52" s="842">
        <v>14</v>
      </c>
      <c r="J52" s="842">
        <v>17</v>
      </c>
      <c r="K52" s="842">
        <v>8</v>
      </c>
      <c r="L52" s="842">
        <v>7</v>
      </c>
      <c r="M52" s="842">
        <v>4</v>
      </c>
      <c r="N52" s="842">
        <v>12</v>
      </c>
      <c r="O52" s="842">
        <v>8</v>
      </c>
      <c r="P52" s="842">
        <v>3</v>
      </c>
      <c r="Q52" s="842">
        <v>9</v>
      </c>
      <c r="R52" s="542"/>
      <c r="S52" s="481"/>
      <c r="T52" s="1039"/>
      <c r="U52" s="1153"/>
      <c r="V52" s="1039"/>
      <c r="W52" s="1039"/>
    </row>
    <row r="53" spans="1:23" s="1031" customFormat="1" ht="11.25" customHeight="1" x14ac:dyDescent="0.2">
      <c r="A53" s="1027"/>
      <c r="B53" s="1028"/>
      <c r="C53" s="1605" t="s">
        <v>440</v>
      </c>
      <c r="D53" s="1605"/>
      <c r="E53" s="1032">
        <v>148</v>
      </c>
      <c r="F53" s="1032">
        <v>151</v>
      </c>
      <c r="G53" s="1032">
        <v>41</v>
      </c>
      <c r="H53" s="1032">
        <v>57</v>
      </c>
      <c r="I53" s="1032">
        <v>138</v>
      </c>
      <c r="J53" s="1032">
        <v>75</v>
      </c>
      <c r="K53" s="1032">
        <v>137</v>
      </c>
      <c r="L53" s="1032">
        <v>102</v>
      </c>
      <c r="M53" s="1032">
        <v>118</v>
      </c>
      <c r="N53" s="1032">
        <v>17</v>
      </c>
      <c r="O53" s="1032">
        <v>13</v>
      </c>
      <c r="P53" s="1032">
        <v>9</v>
      </c>
      <c r="Q53" s="1032">
        <v>13</v>
      </c>
      <c r="R53" s="1029"/>
      <c r="S53" s="1030"/>
      <c r="T53" s="1039"/>
      <c r="U53" s="1153"/>
      <c r="V53" s="1039"/>
      <c r="W53" s="1039"/>
    </row>
    <row r="54" spans="1:23" s="505" customFormat="1" ht="10.5" customHeight="1" x14ac:dyDescent="0.2">
      <c r="A54" s="502"/>
      <c r="B54" s="503"/>
      <c r="C54" s="1024"/>
      <c r="D54" s="593" t="s">
        <v>255</v>
      </c>
      <c r="E54" s="842">
        <v>1</v>
      </c>
      <c r="F54" s="842" t="s">
        <v>9</v>
      </c>
      <c r="G54" s="842">
        <v>1</v>
      </c>
      <c r="H54" s="842">
        <v>1</v>
      </c>
      <c r="I54" s="842">
        <v>1</v>
      </c>
      <c r="J54" s="842">
        <v>1</v>
      </c>
      <c r="K54" s="842" t="s">
        <v>9</v>
      </c>
      <c r="L54" s="842">
        <v>1</v>
      </c>
      <c r="M54" s="842">
        <v>2</v>
      </c>
      <c r="N54" s="842" t="s">
        <v>9</v>
      </c>
      <c r="O54" s="842">
        <v>1</v>
      </c>
      <c r="P54" s="842" t="s">
        <v>9</v>
      </c>
      <c r="Q54" s="842" t="s">
        <v>9</v>
      </c>
      <c r="R54" s="542"/>
      <c r="S54" s="481"/>
      <c r="T54" s="1039"/>
      <c r="U54" s="1153"/>
      <c r="V54" s="1039"/>
      <c r="W54" s="1039"/>
    </row>
    <row r="55" spans="1:23" s="505" customFormat="1" ht="10.5" customHeight="1" x14ac:dyDescent="0.2">
      <c r="A55" s="502"/>
      <c r="B55" s="503"/>
      <c r="C55" s="1024"/>
      <c r="D55" s="593" t="s">
        <v>256</v>
      </c>
      <c r="E55" s="842">
        <v>147</v>
      </c>
      <c r="F55" s="842">
        <v>151</v>
      </c>
      <c r="G55" s="842">
        <v>40</v>
      </c>
      <c r="H55" s="842">
        <v>56</v>
      </c>
      <c r="I55" s="842">
        <v>137</v>
      </c>
      <c r="J55" s="842">
        <v>74</v>
      </c>
      <c r="K55" s="842">
        <v>137</v>
      </c>
      <c r="L55" s="842">
        <v>101</v>
      </c>
      <c r="M55" s="842">
        <v>116</v>
      </c>
      <c r="N55" s="842">
        <v>17</v>
      </c>
      <c r="O55" s="842">
        <v>12</v>
      </c>
      <c r="P55" s="842">
        <v>9</v>
      </c>
      <c r="Q55" s="842">
        <v>13</v>
      </c>
      <c r="R55" s="542"/>
      <c r="S55" s="481"/>
      <c r="T55" s="1039"/>
      <c r="U55" s="1153"/>
      <c r="V55" s="1039"/>
      <c r="W55" s="1039"/>
    </row>
    <row r="56" spans="1:23" s="812" customFormat="1" ht="13.5" customHeight="1" x14ac:dyDescent="0.2">
      <c r="A56" s="808"/>
      <c r="B56" s="787"/>
      <c r="C56" s="516" t="s">
        <v>387</v>
      </c>
      <c r="D56" s="809"/>
      <c r="E56" s="487"/>
      <c r="F56" s="487"/>
      <c r="G56" s="517"/>
      <c r="H56" s="517"/>
      <c r="I56" s="810"/>
      <c r="J56" s="487"/>
      <c r="K56" s="487"/>
      <c r="L56" s="487"/>
      <c r="M56" s="487"/>
      <c r="N56" s="487"/>
      <c r="O56" s="487"/>
      <c r="P56" s="487" t="s">
        <v>105</v>
      </c>
      <c r="Q56" s="487"/>
      <c r="R56" s="811"/>
      <c r="S56" s="517"/>
      <c r="T56" s="1039"/>
      <c r="U56" s="1153"/>
      <c r="V56" s="1039"/>
      <c r="W56" s="1039"/>
    </row>
    <row r="57" spans="1:23" s="471" customFormat="1" ht="16.5" customHeight="1" thickBot="1" x14ac:dyDescent="0.25">
      <c r="A57" s="507"/>
      <c r="B57" s="518"/>
      <c r="C57" s="999"/>
      <c r="D57" s="519"/>
      <c r="E57" s="521"/>
      <c r="F57" s="521"/>
      <c r="G57" s="521"/>
      <c r="H57" s="521"/>
      <c r="I57" s="521"/>
      <c r="J57" s="521"/>
      <c r="K57" s="521"/>
      <c r="L57" s="521"/>
      <c r="M57" s="521"/>
      <c r="N57" s="521"/>
      <c r="O57" s="521"/>
      <c r="P57" s="521"/>
      <c r="Q57" s="488" t="s">
        <v>73</v>
      </c>
      <c r="R57" s="522"/>
      <c r="S57" s="523"/>
      <c r="T57" s="1039"/>
      <c r="U57" s="1153"/>
      <c r="V57" s="1039"/>
      <c r="W57" s="1039"/>
    </row>
    <row r="58" spans="1:23" ht="13.5" customHeight="1" thickBot="1" x14ac:dyDescent="0.25">
      <c r="A58" s="415"/>
      <c r="B58" s="518"/>
      <c r="C58" s="1602" t="s">
        <v>312</v>
      </c>
      <c r="D58" s="1603"/>
      <c r="E58" s="1603"/>
      <c r="F58" s="1603"/>
      <c r="G58" s="1603"/>
      <c r="H58" s="1603"/>
      <c r="I58" s="1603"/>
      <c r="J58" s="1603"/>
      <c r="K58" s="1603"/>
      <c r="L58" s="1603"/>
      <c r="M58" s="1603"/>
      <c r="N58" s="1603"/>
      <c r="O58" s="1603"/>
      <c r="P58" s="1603"/>
      <c r="Q58" s="1604"/>
      <c r="R58" s="488"/>
      <c r="S58" s="473"/>
      <c r="T58" s="1039"/>
      <c r="U58" s="1153"/>
      <c r="V58" s="1039"/>
      <c r="W58" s="1039"/>
    </row>
    <row r="59" spans="1:23" ht="3.75" customHeight="1" x14ac:dyDescent="0.2">
      <c r="A59" s="415"/>
      <c r="B59" s="518"/>
      <c r="C59" s="1599" t="s">
        <v>69</v>
      </c>
      <c r="D59" s="1599"/>
      <c r="F59" s="1094"/>
      <c r="G59" s="1094"/>
      <c r="H59" s="1094"/>
      <c r="I59" s="1094"/>
      <c r="J59" s="1094"/>
      <c r="K59" s="1094"/>
      <c r="L59" s="1094"/>
      <c r="M59" s="525"/>
      <c r="N59" s="525"/>
      <c r="O59" s="525"/>
      <c r="P59" s="525"/>
      <c r="Q59" s="525"/>
      <c r="R59" s="522"/>
      <c r="S59" s="473"/>
      <c r="T59" s="1039"/>
      <c r="U59" s="1153"/>
      <c r="V59" s="1039"/>
      <c r="W59" s="1039"/>
    </row>
    <row r="60" spans="1:23" ht="13.5" customHeight="1" x14ac:dyDescent="0.2">
      <c r="A60" s="415"/>
      <c r="B60" s="485"/>
      <c r="C60" s="1600"/>
      <c r="D60" s="1600"/>
      <c r="E60" s="1610">
        <v>2014</v>
      </c>
      <c r="F60" s="1610"/>
      <c r="G60" s="1610"/>
      <c r="H60" s="1611">
        <v>2015</v>
      </c>
      <c r="I60" s="1612"/>
      <c r="J60" s="1612"/>
      <c r="K60" s="1612"/>
      <c r="L60" s="1612"/>
      <c r="M60" s="1612"/>
      <c r="N60" s="1612"/>
      <c r="O60" s="1612"/>
      <c r="P60" s="1612"/>
      <c r="Q60" s="1612"/>
      <c r="R60" s="425"/>
      <c r="S60" s="425"/>
      <c r="T60" s="1039"/>
      <c r="U60" s="1153"/>
      <c r="V60" s="1039"/>
      <c r="W60" s="1039"/>
    </row>
    <row r="61" spans="1:23" ht="12.75" customHeight="1" x14ac:dyDescent="0.2">
      <c r="A61" s="415"/>
      <c r="B61" s="485"/>
      <c r="C61" s="430"/>
      <c r="D61" s="430"/>
      <c r="E61" s="1026" t="s">
        <v>442</v>
      </c>
      <c r="F61" s="844" t="s">
        <v>95</v>
      </c>
      <c r="G61" s="844" t="s">
        <v>94</v>
      </c>
      <c r="H61" s="844" t="s">
        <v>93</v>
      </c>
      <c r="I61" s="844" t="s">
        <v>104</v>
      </c>
      <c r="J61" s="844" t="s">
        <v>103</v>
      </c>
      <c r="K61" s="844" t="s">
        <v>102</v>
      </c>
      <c r="L61" s="844" t="s">
        <v>101</v>
      </c>
      <c r="M61" s="844" t="s">
        <v>100</v>
      </c>
      <c r="N61" s="844" t="s">
        <v>99</v>
      </c>
      <c r="O61" s="1049" t="s">
        <v>98</v>
      </c>
      <c r="P61" s="844" t="s">
        <v>97</v>
      </c>
      <c r="Q61" s="844" t="s">
        <v>96</v>
      </c>
      <c r="R61" s="542"/>
      <c r="S61" s="425"/>
      <c r="T61" s="1039"/>
      <c r="U61" s="1153"/>
      <c r="V61" s="1039"/>
      <c r="W61" s="1039"/>
    </row>
    <row r="62" spans="1:23" ht="11.25" customHeight="1" x14ac:dyDescent="0.2">
      <c r="A62" s="415"/>
      <c r="B62" s="518"/>
      <c r="C62" s="1601" t="s">
        <v>92</v>
      </c>
      <c r="D62" s="1601"/>
      <c r="E62" s="594"/>
      <c r="F62" s="594"/>
      <c r="G62" s="594"/>
      <c r="H62" s="594"/>
      <c r="I62" s="594"/>
      <c r="J62" s="594"/>
      <c r="K62" s="594"/>
      <c r="L62" s="594"/>
      <c r="M62" s="594"/>
      <c r="N62" s="594"/>
      <c r="O62" s="594"/>
      <c r="P62" s="594"/>
      <c r="Q62" s="594"/>
      <c r="R62" s="522"/>
      <c r="S62" s="473"/>
      <c r="T62" s="1039"/>
      <c r="U62" s="1153"/>
      <c r="V62" s="1039"/>
      <c r="W62" s="1039"/>
    </row>
    <row r="63" spans="1:23" s="530" customFormat="1" ht="9.75" customHeight="1" x14ac:dyDescent="0.2">
      <c r="A63" s="527"/>
      <c r="B63" s="528"/>
      <c r="C63" s="529" t="s">
        <v>91</v>
      </c>
      <c r="D63" s="444"/>
      <c r="E63" s="914">
        <v>0.33</v>
      </c>
      <c r="F63" s="914">
        <v>-0.21</v>
      </c>
      <c r="G63" s="914">
        <v>-0.02</v>
      </c>
      <c r="H63" s="914">
        <v>-1.41</v>
      </c>
      <c r="I63" s="914">
        <v>-7.0000000000000007E-2</v>
      </c>
      <c r="J63" s="914">
        <v>1.89</v>
      </c>
      <c r="K63" s="914">
        <v>0.32</v>
      </c>
      <c r="L63" s="914">
        <v>0.43</v>
      </c>
      <c r="M63" s="914">
        <v>-0.08</v>
      </c>
      <c r="N63" s="914">
        <v>-0.72</v>
      </c>
      <c r="O63" s="914">
        <v>-0.34</v>
      </c>
      <c r="P63" s="914">
        <v>0.79</v>
      </c>
      <c r="Q63" s="914">
        <v>0.09</v>
      </c>
      <c r="R63" s="461"/>
      <c r="S63" s="461"/>
      <c r="T63" s="1039"/>
      <c r="U63" s="1153"/>
      <c r="V63" s="1039"/>
      <c r="W63" s="1039"/>
    </row>
    <row r="64" spans="1:23" s="530" customFormat="1" ht="9.75" customHeight="1" x14ac:dyDescent="0.2">
      <c r="A64" s="527"/>
      <c r="B64" s="528"/>
      <c r="C64" s="529" t="s">
        <v>90</v>
      </c>
      <c r="D64" s="444"/>
      <c r="E64" s="914">
        <v>0</v>
      </c>
      <c r="F64" s="914">
        <v>0.02</v>
      </c>
      <c r="G64" s="914">
        <v>-0.36</v>
      </c>
      <c r="H64" s="914">
        <v>-0.39</v>
      </c>
      <c r="I64" s="914">
        <v>-0.21</v>
      </c>
      <c r="J64" s="914">
        <v>0.31</v>
      </c>
      <c r="K64" s="914">
        <v>0.4</v>
      </c>
      <c r="L64" s="914">
        <v>0.95</v>
      </c>
      <c r="M64" s="914">
        <v>0.8</v>
      </c>
      <c r="N64" s="914">
        <v>0.77</v>
      </c>
      <c r="O64" s="914">
        <v>0.66</v>
      </c>
      <c r="P64" s="914">
        <v>0.88</v>
      </c>
      <c r="Q64" s="914">
        <v>0.63</v>
      </c>
      <c r="R64" s="461"/>
      <c r="S64" s="461"/>
      <c r="T64" s="1039"/>
      <c r="U64" s="1153"/>
      <c r="V64" s="1039"/>
      <c r="W64" s="1039"/>
    </row>
    <row r="65" spans="1:23" s="530" customFormat="1" ht="11.25" customHeight="1" x14ac:dyDescent="0.2">
      <c r="A65" s="527"/>
      <c r="B65" s="528"/>
      <c r="C65" s="529" t="s">
        <v>265</v>
      </c>
      <c r="D65" s="444"/>
      <c r="E65" s="914">
        <v>-0.25</v>
      </c>
      <c r="F65" s="914">
        <v>-0.23</v>
      </c>
      <c r="G65" s="914">
        <v>-0.28000000000000003</v>
      </c>
      <c r="H65" s="914">
        <v>-0.32</v>
      </c>
      <c r="I65" s="914">
        <v>-0.33</v>
      </c>
      <c r="J65" s="914">
        <v>-0.27</v>
      </c>
      <c r="K65" s="914">
        <v>-0.22</v>
      </c>
      <c r="L65" s="914">
        <v>-0.11</v>
      </c>
      <c r="M65" s="914">
        <v>-0.01</v>
      </c>
      <c r="N65" s="914">
        <v>0.13</v>
      </c>
      <c r="O65" s="914">
        <v>0.22</v>
      </c>
      <c r="P65" s="914">
        <v>0.32</v>
      </c>
      <c r="Q65" s="914">
        <v>0.37</v>
      </c>
      <c r="R65" s="461"/>
      <c r="S65" s="461"/>
      <c r="T65" s="1039"/>
      <c r="U65" s="1153"/>
      <c r="V65" s="1039"/>
      <c r="W65" s="1039"/>
    </row>
    <row r="66" spans="1:23" ht="11.25" customHeight="1" x14ac:dyDescent="0.2">
      <c r="A66" s="415"/>
      <c r="B66" s="518"/>
      <c r="C66" s="994" t="s">
        <v>89</v>
      </c>
      <c r="D66" s="526"/>
      <c r="E66" s="531"/>
      <c r="F66" s="186"/>
      <c r="G66" s="579"/>
      <c r="H66" s="579"/>
      <c r="I66" s="579"/>
      <c r="J66" s="85"/>
      <c r="K66" s="531"/>
      <c r="L66" s="579"/>
      <c r="M66" s="579"/>
      <c r="N66" s="579"/>
      <c r="O66" s="579"/>
      <c r="P66" s="579"/>
      <c r="Q66" s="532"/>
      <c r="R66" s="522"/>
      <c r="S66" s="473"/>
      <c r="T66" s="1039"/>
      <c r="U66" s="1153"/>
      <c r="V66" s="1039"/>
      <c r="W66" s="1039"/>
    </row>
    <row r="67" spans="1:23" ht="9.75" customHeight="1" x14ac:dyDescent="0.2">
      <c r="A67" s="415"/>
      <c r="B67" s="533"/>
      <c r="C67" s="483"/>
      <c r="D67" s="785" t="s">
        <v>605</v>
      </c>
      <c r="E67" s="621"/>
      <c r="F67" s="623"/>
      <c r="G67" s="80"/>
      <c r="H67" s="80"/>
      <c r="I67" s="80"/>
      <c r="J67" s="624">
        <v>10.258826300756741</v>
      </c>
      <c r="K67" s="531"/>
      <c r="L67" s="579"/>
      <c r="M67" s="579"/>
      <c r="N67" s="579"/>
      <c r="O67" s="579"/>
      <c r="P67" s="579"/>
      <c r="Q67" s="1025">
        <f>+J67</f>
        <v>10.258826300756741</v>
      </c>
      <c r="R67" s="522"/>
      <c r="S67" s="473"/>
      <c r="T67" s="1039"/>
      <c r="U67" s="1153"/>
      <c r="V67" s="1039"/>
      <c r="W67" s="1039"/>
    </row>
    <row r="68" spans="1:23" ht="9.75" customHeight="1" x14ac:dyDescent="0.2">
      <c r="A68" s="415"/>
      <c r="B68" s="534"/>
      <c r="C68" s="444"/>
      <c r="D68" s="625" t="s">
        <v>606</v>
      </c>
      <c r="E68" s="626"/>
      <c r="F68" s="626"/>
      <c r="G68" s="626"/>
      <c r="H68" s="626"/>
      <c r="I68" s="626"/>
      <c r="J68" s="624">
        <v>7.0813528966039652</v>
      </c>
      <c r="K68" s="531"/>
      <c r="L68" s="206"/>
      <c r="M68" s="579"/>
      <c r="N68" s="579"/>
      <c r="O68" s="579"/>
      <c r="P68" s="579"/>
      <c r="Q68" s="1025">
        <f t="shared" ref="Q68:Q71" si="0">+J68</f>
        <v>7.0813528966039652</v>
      </c>
      <c r="R68" s="535"/>
      <c r="S68" s="535"/>
    </row>
    <row r="69" spans="1:23" ht="9.75" customHeight="1" x14ac:dyDescent="0.2">
      <c r="A69" s="415"/>
      <c r="B69" s="534"/>
      <c r="C69" s="444"/>
      <c r="D69" s="625" t="s">
        <v>607</v>
      </c>
      <c r="E69" s="621"/>
      <c r="F69" s="187"/>
      <c r="G69" s="187"/>
      <c r="H69" s="80"/>
      <c r="I69" s="188"/>
      <c r="J69" s="624">
        <v>6.1846796999877052</v>
      </c>
      <c r="K69" s="531"/>
      <c r="L69" s="206"/>
      <c r="M69" s="579"/>
      <c r="N69" s="579"/>
      <c r="O69" s="579"/>
      <c r="P69" s="579"/>
      <c r="Q69" s="1025">
        <f t="shared" si="0"/>
        <v>6.1846796999877052</v>
      </c>
      <c r="R69" s="536"/>
      <c r="S69" s="473"/>
    </row>
    <row r="70" spans="1:23" ht="9.75" customHeight="1" x14ac:dyDescent="0.2">
      <c r="A70" s="415"/>
      <c r="B70" s="534"/>
      <c r="C70" s="444"/>
      <c r="D70" s="625" t="s">
        <v>608</v>
      </c>
      <c r="E70" s="627"/>
      <c r="F70" s="625"/>
      <c r="G70" s="625"/>
      <c r="H70" s="625"/>
      <c r="I70" s="625"/>
      <c r="J70" s="624">
        <v>3.7341330156513086</v>
      </c>
      <c r="K70" s="531"/>
      <c r="L70" s="206"/>
      <c r="M70" s="579"/>
      <c r="N70" s="579"/>
      <c r="O70" s="579"/>
      <c r="P70" s="579"/>
      <c r="Q70" s="1025">
        <f t="shared" si="0"/>
        <v>3.7341330156513086</v>
      </c>
      <c r="R70" s="536"/>
      <c r="S70" s="473"/>
    </row>
    <row r="71" spans="1:23" ht="9.75" customHeight="1" x14ac:dyDescent="0.2">
      <c r="A71" s="415"/>
      <c r="B71" s="534"/>
      <c r="C71" s="444"/>
      <c r="D71" s="628" t="s">
        <v>609</v>
      </c>
      <c r="E71" s="629"/>
      <c r="F71" s="629"/>
      <c r="G71" s="629"/>
      <c r="H71" s="629"/>
      <c r="I71" s="629"/>
      <c r="J71" s="624">
        <v>3.1363408675028959</v>
      </c>
      <c r="K71" s="531"/>
      <c r="L71" s="206"/>
      <c r="M71" s="579"/>
      <c r="N71" s="579"/>
      <c r="O71" s="579"/>
      <c r="P71" s="579"/>
      <c r="Q71" s="1025">
        <f t="shared" si="0"/>
        <v>3.1363408675028959</v>
      </c>
      <c r="R71" s="536"/>
      <c r="S71" s="473"/>
    </row>
    <row r="72" spans="1:23" ht="9.75" customHeight="1" x14ac:dyDescent="0.2">
      <c r="A72" s="415"/>
      <c r="B72" s="534"/>
      <c r="C72" s="444"/>
      <c r="D72" s="625" t="s">
        <v>610</v>
      </c>
      <c r="E72" s="187"/>
      <c r="F72" s="187"/>
      <c r="G72" s="187"/>
      <c r="H72" s="80"/>
      <c r="I72" s="188"/>
      <c r="J72" s="532">
        <v>-16.80388625989363</v>
      </c>
      <c r="K72" s="531"/>
      <c r="L72" s="206"/>
      <c r="M72" s="579"/>
      <c r="N72" s="579"/>
      <c r="O72" s="579"/>
      <c r="P72" s="579"/>
      <c r="Q72" s="531"/>
      <c r="R72" s="536"/>
      <c r="S72" s="473"/>
    </row>
    <row r="73" spans="1:23" ht="9.75" customHeight="1" x14ac:dyDescent="0.2">
      <c r="A73" s="415"/>
      <c r="B73" s="534"/>
      <c r="C73" s="444"/>
      <c r="D73" s="625" t="s">
        <v>611</v>
      </c>
      <c r="E73" s="622"/>
      <c r="F73" s="188"/>
      <c r="G73" s="188"/>
      <c r="H73" s="80"/>
      <c r="I73" s="188"/>
      <c r="J73" s="532">
        <v>-10.376925492595957</v>
      </c>
      <c r="K73" s="531"/>
      <c r="L73" s="206"/>
      <c r="M73" s="579"/>
      <c r="N73" s="579"/>
      <c r="O73" s="579"/>
      <c r="P73" s="579"/>
      <c r="Q73" s="630"/>
      <c r="R73" s="536"/>
      <c r="S73" s="473"/>
    </row>
    <row r="74" spans="1:23" ht="9.75" customHeight="1" x14ac:dyDescent="0.2">
      <c r="A74" s="415"/>
      <c r="B74" s="534"/>
      <c r="C74" s="444"/>
      <c r="D74" s="625" t="s">
        <v>612</v>
      </c>
      <c r="E74" s="622"/>
      <c r="F74" s="188"/>
      <c r="G74" s="188"/>
      <c r="H74" s="80"/>
      <c r="I74" s="188"/>
      <c r="J74" s="532">
        <v>-9.8155998551892498</v>
      </c>
      <c r="K74" s="531"/>
      <c r="L74" s="206"/>
      <c r="M74" s="579"/>
      <c r="N74" s="579"/>
      <c r="O74" s="579"/>
      <c r="P74" s="579"/>
      <c r="Q74" s="630"/>
      <c r="R74" s="536"/>
      <c r="S74" s="473"/>
    </row>
    <row r="75" spans="1:23" ht="9.75" customHeight="1" x14ac:dyDescent="0.2">
      <c r="A75" s="415"/>
      <c r="B75" s="534"/>
      <c r="C75" s="444"/>
      <c r="D75" s="625" t="s">
        <v>613</v>
      </c>
      <c r="E75" s="622"/>
      <c r="F75" s="188"/>
      <c r="G75" s="188"/>
      <c r="H75" s="80"/>
      <c r="I75" s="188"/>
      <c r="J75" s="532">
        <v>-4.2278063969377051</v>
      </c>
      <c r="K75" s="531"/>
      <c r="L75" s="206"/>
      <c r="M75" s="579"/>
      <c r="N75" s="579"/>
      <c r="O75" s="579"/>
      <c r="P75" s="579"/>
      <c r="Q75" s="630"/>
      <c r="R75" s="536"/>
      <c r="S75" s="473"/>
    </row>
    <row r="76" spans="1:23" ht="9.75" customHeight="1" x14ac:dyDescent="0.2">
      <c r="A76" s="415"/>
      <c r="B76" s="534"/>
      <c r="C76" s="444"/>
      <c r="D76" s="625" t="s">
        <v>614</v>
      </c>
      <c r="E76" s="622"/>
      <c r="F76" s="187"/>
      <c r="G76" s="187"/>
      <c r="H76" s="80"/>
      <c r="I76" s="188"/>
      <c r="J76" s="532">
        <v>-2.2329633169153817</v>
      </c>
      <c r="K76" s="531"/>
      <c r="L76" s="206"/>
      <c r="M76" s="579"/>
      <c r="N76" s="579"/>
      <c r="O76" s="579"/>
      <c r="P76" s="579"/>
      <c r="Q76" s="531"/>
      <c r="R76" s="536"/>
      <c r="S76" s="473"/>
    </row>
    <row r="77" spans="1:23" ht="0.75" customHeight="1" x14ac:dyDescent="0.2">
      <c r="A77" s="415"/>
      <c r="B77" s="534"/>
      <c r="C77" s="444"/>
      <c r="D77" s="537"/>
      <c r="E77" s="531"/>
      <c r="F77" s="187"/>
      <c r="G77" s="187"/>
      <c r="H77" s="80"/>
      <c r="I77" s="188"/>
      <c r="J77" s="532"/>
      <c r="K77" s="531"/>
      <c r="L77" s="206"/>
      <c r="M77" s="579"/>
      <c r="N77" s="579"/>
      <c r="O77" s="579"/>
      <c r="P77" s="579"/>
      <c r="Q77" s="531"/>
      <c r="R77" s="536"/>
      <c r="S77" s="473"/>
    </row>
    <row r="78" spans="1:23" ht="13.5" customHeight="1" x14ac:dyDescent="0.2">
      <c r="A78" s="415"/>
      <c r="B78" s="538"/>
      <c r="C78" s="520" t="s">
        <v>245</v>
      </c>
      <c r="D78" s="537"/>
      <c r="E78" s="520"/>
      <c r="F78" s="520"/>
      <c r="G78" s="539" t="s">
        <v>88</v>
      </c>
      <c r="H78" s="520"/>
      <c r="I78" s="520"/>
      <c r="J78" s="520"/>
      <c r="K78" s="520"/>
      <c r="L78" s="520"/>
      <c r="M78" s="520"/>
      <c r="N78" s="520"/>
      <c r="O78" s="189"/>
      <c r="P78" s="189"/>
      <c r="Q78" s="189"/>
      <c r="R78" s="522"/>
      <c r="S78" s="473"/>
    </row>
    <row r="79" spans="1:23" ht="3" customHeight="1" x14ac:dyDescent="0.2">
      <c r="A79" s="415"/>
      <c r="B79" s="538"/>
      <c r="C79" s="520"/>
      <c r="D79" s="537"/>
      <c r="E79" s="520"/>
      <c r="F79" s="520"/>
      <c r="G79" s="539"/>
      <c r="H79" s="520"/>
      <c r="I79" s="520"/>
      <c r="J79" s="520"/>
      <c r="K79" s="520"/>
      <c r="L79" s="520"/>
      <c r="M79" s="520"/>
      <c r="N79" s="520"/>
      <c r="O79" s="189"/>
      <c r="P79" s="189"/>
      <c r="Q79" s="189"/>
      <c r="R79" s="522"/>
      <c r="S79" s="473"/>
    </row>
    <row r="80" spans="1:23" s="136" customFormat="1" ht="13.5" customHeight="1" x14ac:dyDescent="0.2">
      <c r="A80" s="135"/>
      <c r="B80" s="249">
        <v>16</v>
      </c>
      <c r="C80" s="1565">
        <v>42309</v>
      </c>
      <c r="D80" s="1565"/>
      <c r="E80" s="1565"/>
      <c r="F80" s="137"/>
      <c r="G80" s="137"/>
      <c r="H80" s="137"/>
      <c r="I80" s="137"/>
      <c r="J80" s="137"/>
      <c r="K80" s="137"/>
      <c r="L80" s="137"/>
      <c r="M80" s="137"/>
      <c r="N80" s="137"/>
      <c r="P80" s="135"/>
      <c r="R80" s="141"/>
      <c r="U80" s="1154"/>
    </row>
  </sheetData>
  <mergeCells count="45">
    <mergeCell ref="C35:D35"/>
    <mergeCell ref="C36:D36"/>
    <mergeCell ref="C37:D37"/>
    <mergeCell ref="C20:D20"/>
    <mergeCell ref="C21:D21"/>
    <mergeCell ref="C22:D22"/>
    <mergeCell ref="C23:D23"/>
    <mergeCell ref="C29:D29"/>
    <mergeCell ref="C24:D24"/>
    <mergeCell ref="C25:D25"/>
    <mergeCell ref="C26:D26"/>
    <mergeCell ref="C27:D27"/>
    <mergeCell ref="C28:D28"/>
    <mergeCell ref="C32:D32"/>
    <mergeCell ref="C30:D30"/>
    <mergeCell ref="C33:D33"/>
    <mergeCell ref="C31:D31"/>
    <mergeCell ref="C34:D34"/>
    <mergeCell ref="C1:F1"/>
    <mergeCell ref="C4:Q4"/>
    <mergeCell ref="C6:Q6"/>
    <mergeCell ref="C7:D8"/>
    <mergeCell ref="G7:I7"/>
    <mergeCell ref="J7:L7"/>
    <mergeCell ref="M7:O7"/>
    <mergeCell ref="P7:Q7"/>
    <mergeCell ref="J1:P1"/>
    <mergeCell ref="E8:G8"/>
    <mergeCell ref="H8:Q8"/>
    <mergeCell ref="C10:D10"/>
    <mergeCell ref="C80:E80"/>
    <mergeCell ref="C38:D38"/>
    <mergeCell ref="C39:D39"/>
    <mergeCell ref="C40:D40"/>
    <mergeCell ref="C41:D41"/>
    <mergeCell ref="C42:Q42"/>
    <mergeCell ref="C59:D60"/>
    <mergeCell ref="C62:D62"/>
    <mergeCell ref="C58:Q58"/>
    <mergeCell ref="C53:D53"/>
    <mergeCell ref="C43:Q43"/>
    <mergeCell ref="C47:D47"/>
    <mergeCell ref="C46:D46"/>
    <mergeCell ref="E60:G60"/>
    <mergeCell ref="H60:Q60"/>
  </mergeCells>
  <conditionalFormatting sqref="E45:Q45 E61:Q61 E9:Q9">
    <cfRule type="cellIs" dxfId="10"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S69"/>
  <sheetViews>
    <sheetView workbookViewId="0"/>
  </sheetViews>
  <sheetFormatPr defaultRowHeight="12.75" x14ac:dyDescent="0.2"/>
  <cols>
    <col min="1" max="1" width="1" style="136" customWidth="1"/>
    <col min="2" max="2" width="2.5703125" style="467" customWidth="1"/>
    <col min="3" max="3" width="1" style="136" customWidth="1"/>
    <col min="4" max="4" width="42.42578125" style="136" customWidth="1"/>
    <col min="5" max="5" width="0.5703125" style="136" customWidth="1"/>
    <col min="6" max="6" width="10.140625" style="136" customWidth="1"/>
    <col min="7" max="7" width="0.5703125" style="136" customWidth="1"/>
    <col min="8" max="8" width="10.140625" style="136" customWidth="1"/>
    <col min="9" max="9" width="0.5703125" style="136" customWidth="1"/>
    <col min="10" max="10" width="10.140625" style="136" customWidth="1"/>
    <col min="11" max="11" width="0.7109375" style="136" customWidth="1"/>
    <col min="12" max="12" width="8.7109375" style="136" customWidth="1"/>
    <col min="13" max="13" width="0.5703125" style="136" customWidth="1"/>
    <col min="14" max="14" width="8.7109375" style="136" bestFit="1" customWidth="1"/>
    <col min="15" max="15" width="2.5703125" style="1043" customWidth="1"/>
    <col min="16" max="16" width="1" style="1043" customWidth="1"/>
    <col min="17" max="17" width="5.5703125" style="136" customWidth="1"/>
    <col min="18" max="18" width="2" style="1320" bestFit="1" customWidth="1"/>
    <col min="19" max="19" width="3.85546875" style="1320" customWidth="1"/>
    <col min="20" max="16384" width="9.140625" style="136"/>
  </cols>
  <sheetData>
    <row r="1" spans="1:19" x14ac:dyDescent="0.2">
      <c r="A1" s="135"/>
      <c r="B1" s="1639" t="s">
        <v>532</v>
      </c>
      <c r="C1" s="1639"/>
      <c r="D1" s="1639"/>
      <c r="E1" s="1639"/>
      <c r="F1" s="1639"/>
      <c r="G1" s="468"/>
      <c r="H1" s="468"/>
      <c r="I1" s="468"/>
      <c r="J1" s="468"/>
      <c r="K1" s="468"/>
      <c r="L1" s="468"/>
      <c r="M1" s="468"/>
      <c r="N1" s="468"/>
      <c r="O1" s="468"/>
      <c r="P1" s="468"/>
    </row>
    <row r="2" spans="1:19" x14ac:dyDescent="0.2">
      <c r="A2" s="135"/>
      <c r="B2" s="1640"/>
      <c r="C2" s="1640"/>
      <c r="D2" s="1640"/>
      <c r="E2" s="1640"/>
      <c r="F2" s="1640"/>
      <c r="G2" s="1318"/>
      <c r="H2" s="1318"/>
      <c r="I2" s="1640"/>
      <c r="J2" s="1640"/>
      <c r="K2" s="1640"/>
      <c r="L2" s="1640"/>
      <c r="M2" s="1640"/>
      <c r="N2" s="1318"/>
      <c r="O2" s="469"/>
      <c r="P2" s="1321"/>
    </row>
    <row r="3" spans="1:19" ht="13.5" thickBot="1" x14ac:dyDescent="0.25">
      <c r="A3" s="135"/>
      <c r="B3" s="410"/>
      <c r="C3" s="137"/>
      <c r="D3" s="137"/>
      <c r="E3" s="137"/>
      <c r="F3" s="137"/>
      <c r="G3" s="137"/>
      <c r="H3" s="137"/>
      <c r="I3" s="137"/>
      <c r="J3" s="137"/>
      <c r="K3" s="137"/>
      <c r="L3" s="137"/>
      <c r="M3" s="137"/>
      <c r="N3" s="586" t="s">
        <v>73</v>
      </c>
      <c r="O3" s="470"/>
      <c r="P3" s="1321"/>
    </row>
    <row r="4" spans="1:19" ht="13.5" thickBot="1" x14ac:dyDescent="0.25">
      <c r="A4" s="135"/>
      <c r="B4" s="410"/>
      <c r="C4" s="1631" t="s">
        <v>533</v>
      </c>
      <c r="D4" s="1632"/>
      <c r="E4" s="1632"/>
      <c r="F4" s="1632"/>
      <c r="G4" s="1632"/>
      <c r="H4" s="1632"/>
      <c r="I4" s="1632"/>
      <c r="J4" s="1632"/>
      <c r="K4" s="1632"/>
      <c r="L4" s="1632"/>
      <c r="M4" s="1632"/>
      <c r="N4" s="1633"/>
      <c r="O4" s="470"/>
      <c r="P4" s="1321"/>
    </row>
    <row r="5" spans="1:19" s="1327" customFormat="1" ht="3.75" customHeight="1" x14ac:dyDescent="0.2">
      <c r="A5" s="1322"/>
      <c r="B5" s="1323"/>
      <c r="C5" s="1324"/>
      <c r="D5" s="1324"/>
      <c r="E5" s="1324"/>
      <c r="F5" s="1325"/>
      <c r="G5" s="1325"/>
      <c r="H5" s="1325"/>
      <c r="I5" s="1325"/>
      <c r="J5" s="1325"/>
      <c r="K5" s="1326"/>
      <c r="L5" s="1326"/>
      <c r="M5" s="1326"/>
      <c r="N5" s="1326"/>
      <c r="O5" s="470"/>
      <c r="P5" s="1326"/>
      <c r="R5" s="1328"/>
      <c r="S5" s="1328"/>
    </row>
    <row r="6" spans="1:19" s="1327" customFormat="1" ht="28.5" customHeight="1" x14ac:dyDescent="0.2">
      <c r="A6" s="1322"/>
      <c r="B6" s="1323"/>
      <c r="C6" s="1637">
        <v>2013</v>
      </c>
      <c r="D6" s="1638"/>
      <c r="E6" s="1329"/>
      <c r="F6" s="1330" t="s">
        <v>534</v>
      </c>
      <c r="G6" s="1331"/>
      <c r="H6" s="1332" t="s">
        <v>535</v>
      </c>
      <c r="I6" s="1331"/>
      <c r="J6" s="1332" t="s">
        <v>444</v>
      </c>
      <c r="K6" s="1331"/>
      <c r="L6" s="1332" t="s">
        <v>418</v>
      </c>
      <c r="M6" s="1333"/>
      <c r="N6" s="1332" t="s">
        <v>419</v>
      </c>
      <c r="O6" s="470"/>
      <c r="P6" s="1326"/>
      <c r="R6" s="1328"/>
      <c r="S6" s="1328"/>
    </row>
    <row r="7" spans="1:19" s="1338" customFormat="1" ht="17.25" customHeight="1" x14ac:dyDescent="0.2">
      <c r="A7" s="1334"/>
      <c r="B7" s="1335"/>
      <c r="C7" s="1629" t="s">
        <v>68</v>
      </c>
      <c r="D7" s="1629"/>
      <c r="E7" s="756"/>
      <c r="F7" s="1336">
        <v>195577.99999998181</v>
      </c>
      <c r="G7" s="1336"/>
      <c r="H7" s="1336">
        <v>195417.99999998178</v>
      </c>
      <c r="I7" s="1336"/>
      <c r="J7" s="1336">
        <v>160</v>
      </c>
      <c r="K7" s="1336"/>
      <c r="L7" s="1336">
        <v>134882.17011654947</v>
      </c>
      <c r="M7" s="1336"/>
      <c r="N7" s="1336">
        <v>60695.82988343983</v>
      </c>
      <c r="O7" s="470"/>
      <c r="P7" s="1326"/>
      <c r="Q7" s="1327"/>
      <c r="R7" s="1337"/>
      <c r="S7" s="1337"/>
    </row>
    <row r="8" spans="1:19" s="1343" customFormat="1" ht="12.75" customHeight="1" x14ac:dyDescent="0.2">
      <c r="A8" s="1339"/>
      <c r="B8" s="1340"/>
      <c r="C8" s="1630" t="s">
        <v>536</v>
      </c>
      <c r="D8" s="1630"/>
      <c r="E8" s="1341"/>
      <c r="F8" s="1336">
        <v>6564.172271505432</v>
      </c>
      <c r="G8" s="1336"/>
      <c r="H8" s="1336">
        <v>6537.1722715054329</v>
      </c>
      <c r="I8" s="1336"/>
      <c r="J8" s="1336">
        <v>27</v>
      </c>
      <c r="K8" s="1336"/>
      <c r="L8" s="1336">
        <v>5355.5635581332717</v>
      </c>
      <c r="M8" s="1336"/>
      <c r="N8" s="1336">
        <v>1208.6087133721574</v>
      </c>
      <c r="O8" s="470"/>
      <c r="P8" s="1342"/>
      <c r="R8" s="1337"/>
      <c r="S8" s="1337"/>
    </row>
    <row r="9" spans="1:19" s="1343" customFormat="1" x14ac:dyDescent="0.2">
      <c r="A9" s="1339"/>
      <c r="B9" s="1340"/>
      <c r="C9" s="1344" t="s">
        <v>370</v>
      </c>
      <c r="D9" s="1319"/>
      <c r="E9" s="1341"/>
      <c r="F9" s="1336">
        <v>977.90214233665415</v>
      </c>
      <c r="G9" s="1336"/>
      <c r="H9" s="1336">
        <v>974.90214233665415</v>
      </c>
      <c r="I9" s="1336"/>
      <c r="J9" s="1336">
        <v>3</v>
      </c>
      <c r="K9" s="1336"/>
      <c r="L9" s="1336">
        <v>972.1021423366542</v>
      </c>
      <c r="M9" s="1336"/>
      <c r="N9" s="1336">
        <v>5.8</v>
      </c>
      <c r="O9" s="470"/>
      <c r="P9" s="1342"/>
      <c r="R9" s="1337"/>
      <c r="S9" s="1337"/>
    </row>
    <row r="10" spans="1:19" s="1343" customFormat="1" x14ac:dyDescent="0.2">
      <c r="A10" s="1339"/>
      <c r="B10" s="1340"/>
      <c r="C10" s="1344" t="s">
        <v>371</v>
      </c>
      <c r="D10" s="1319"/>
      <c r="E10" s="1341"/>
      <c r="F10" s="1336">
        <v>51378.555698241384</v>
      </c>
      <c r="G10" s="1336"/>
      <c r="H10" s="1336">
        <v>51353.555698241384</v>
      </c>
      <c r="I10" s="1336"/>
      <c r="J10" s="1336">
        <v>25</v>
      </c>
      <c r="K10" s="1336"/>
      <c r="L10" s="1336">
        <v>40156.772610864464</v>
      </c>
      <c r="M10" s="1336"/>
      <c r="N10" s="1336">
        <v>11221.783087376791</v>
      </c>
      <c r="O10" s="470"/>
      <c r="P10" s="1342"/>
      <c r="R10" s="1337"/>
      <c r="S10" s="1337"/>
    </row>
    <row r="11" spans="1:19" s="1328" customFormat="1" ht="12" customHeight="1" x14ac:dyDescent="0.2">
      <c r="A11" s="1345"/>
      <c r="B11" s="1323"/>
      <c r="C11" s="1346"/>
      <c r="D11" s="1347" t="s">
        <v>537</v>
      </c>
      <c r="E11" s="1042"/>
      <c r="F11" s="1348">
        <v>6365.701365397932</v>
      </c>
      <c r="G11" s="1348"/>
      <c r="H11" s="1348">
        <v>6361.701365397932</v>
      </c>
      <c r="I11" s="1348"/>
      <c r="J11" s="1348">
        <v>4</v>
      </c>
      <c r="K11" s="1348"/>
      <c r="L11" s="1348">
        <v>3460.5624895802921</v>
      </c>
      <c r="M11" s="1348"/>
      <c r="N11" s="1348">
        <v>2905.1388758176349</v>
      </c>
      <c r="O11" s="470"/>
      <c r="P11" s="1349"/>
      <c r="R11" s="1337"/>
      <c r="S11" s="1337"/>
    </row>
    <row r="12" spans="1:19" s="1328" customFormat="1" ht="12" customHeight="1" x14ac:dyDescent="0.2">
      <c r="A12" s="1345"/>
      <c r="B12" s="1323"/>
      <c r="C12" s="1346"/>
      <c r="D12" s="1347" t="s">
        <v>538</v>
      </c>
      <c r="E12" s="1042"/>
      <c r="F12" s="1348">
        <v>921.08838718424022</v>
      </c>
      <c r="G12" s="1348"/>
      <c r="H12" s="1348">
        <v>921.08838718424022</v>
      </c>
      <c r="I12" s="1348"/>
      <c r="J12" s="1348">
        <v>0</v>
      </c>
      <c r="K12" s="1348"/>
      <c r="L12" s="1348">
        <v>615.23536989973593</v>
      </c>
      <c r="M12" s="1348"/>
      <c r="N12" s="1348">
        <v>305.85301728450418</v>
      </c>
      <c r="O12" s="470"/>
      <c r="P12" s="1349"/>
      <c r="R12" s="1337"/>
      <c r="S12" s="1337"/>
    </row>
    <row r="13" spans="1:19" s="1328" customFormat="1" ht="12" customHeight="1" x14ac:dyDescent="0.2">
      <c r="A13" s="1345"/>
      <c r="B13" s="1323"/>
      <c r="C13" s="1346"/>
      <c r="D13" s="1347" t="s">
        <v>539</v>
      </c>
      <c r="E13" s="1042"/>
      <c r="F13" s="1348">
        <v>82.325521350199239</v>
      </c>
      <c r="G13" s="1348"/>
      <c r="H13" s="1348">
        <v>82.325521350199239</v>
      </c>
      <c r="I13" s="1348"/>
      <c r="J13" s="1348">
        <v>0</v>
      </c>
      <c r="K13" s="1348"/>
      <c r="L13" s="1348">
        <v>72.10616570518647</v>
      </c>
      <c r="M13" s="1348"/>
      <c r="N13" s="1348">
        <v>10.219355645012762</v>
      </c>
      <c r="O13" s="470"/>
      <c r="P13" s="1349"/>
      <c r="R13" s="1337"/>
      <c r="S13" s="1337"/>
    </row>
    <row r="14" spans="1:19" s="1328" customFormat="1" ht="12" customHeight="1" x14ac:dyDescent="0.2">
      <c r="A14" s="1345"/>
      <c r="B14" s="1323"/>
      <c r="C14" s="1346"/>
      <c r="D14" s="1347" t="s">
        <v>540</v>
      </c>
      <c r="E14" s="1042"/>
      <c r="F14" s="1348">
        <v>2259.8593579518229</v>
      </c>
      <c r="G14" s="1348"/>
      <c r="H14" s="1348">
        <v>2258.8593579518229</v>
      </c>
      <c r="I14" s="1348"/>
      <c r="J14" s="1348">
        <v>1</v>
      </c>
      <c r="K14" s="1348"/>
      <c r="L14" s="1348">
        <v>1479.3916617376547</v>
      </c>
      <c r="M14" s="1348"/>
      <c r="N14" s="1348">
        <v>780.4676962141674</v>
      </c>
      <c r="O14" s="470"/>
      <c r="P14" s="1349"/>
      <c r="R14" s="1337"/>
      <c r="S14" s="1337"/>
    </row>
    <row r="15" spans="1:19" s="1328" customFormat="1" ht="12" customHeight="1" x14ac:dyDescent="0.2">
      <c r="A15" s="1345"/>
      <c r="B15" s="1323"/>
      <c r="C15" s="1346"/>
      <c r="D15" s="1347" t="s">
        <v>541</v>
      </c>
      <c r="E15" s="1350"/>
      <c r="F15" s="1348">
        <v>1862.8553634929551</v>
      </c>
      <c r="G15" s="1348"/>
      <c r="H15" s="1348">
        <v>1862.8553634929551</v>
      </c>
      <c r="I15" s="1348"/>
      <c r="J15" s="1348">
        <v>0</v>
      </c>
      <c r="K15" s="1348"/>
      <c r="L15" s="1348">
        <v>572.48967808657596</v>
      </c>
      <c r="M15" s="1348"/>
      <c r="N15" s="1348">
        <v>1290.3656854063793</v>
      </c>
      <c r="O15" s="470"/>
      <c r="P15" s="1349"/>
      <c r="R15" s="1337"/>
      <c r="S15" s="1337"/>
    </row>
    <row r="16" spans="1:19" s="1328" customFormat="1" ht="12" customHeight="1" x14ac:dyDescent="0.2">
      <c r="A16" s="1345"/>
      <c r="B16" s="1323"/>
      <c r="C16" s="1346"/>
      <c r="D16" s="1347" t="s">
        <v>542</v>
      </c>
      <c r="E16" s="1042"/>
      <c r="F16" s="1348">
        <v>1903.686278533243</v>
      </c>
      <c r="G16" s="1348"/>
      <c r="H16" s="1348">
        <v>1903.686278533243</v>
      </c>
      <c r="I16" s="1348"/>
      <c r="J16" s="1348">
        <v>0</v>
      </c>
      <c r="K16" s="1348"/>
      <c r="L16" s="1348">
        <v>1085.790213449327</v>
      </c>
      <c r="M16" s="1348"/>
      <c r="N16" s="1348">
        <v>817.89606508391535</v>
      </c>
      <c r="O16" s="470"/>
      <c r="P16" s="1349"/>
      <c r="R16" s="1337"/>
      <c r="S16" s="1337"/>
    </row>
    <row r="17" spans="1:19" s="1328" customFormat="1" ht="12" customHeight="1" x14ac:dyDescent="0.2">
      <c r="A17" s="1345"/>
      <c r="B17" s="1323"/>
      <c r="C17" s="1346"/>
      <c r="D17" s="1347" t="s">
        <v>543</v>
      </c>
      <c r="E17" s="1042"/>
      <c r="F17" s="1348">
        <v>3204.6036022273001</v>
      </c>
      <c r="G17" s="1348"/>
      <c r="H17" s="1348">
        <v>3202.6036022273001</v>
      </c>
      <c r="I17" s="1348"/>
      <c r="J17" s="1348">
        <v>2</v>
      </c>
      <c r="K17" s="1348"/>
      <c r="L17" s="1348">
        <v>2836.7964119096277</v>
      </c>
      <c r="M17" s="1348"/>
      <c r="N17" s="1348">
        <v>367.80719031767092</v>
      </c>
      <c r="O17" s="470"/>
      <c r="P17" s="1349"/>
      <c r="R17" s="1337"/>
      <c r="S17" s="1337"/>
    </row>
    <row r="18" spans="1:19" s="1328" customFormat="1" ht="12" customHeight="1" x14ac:dyDescent="0.2">
      <c r="A18" s="1345"/>
      <c r="B18" s="1323"/>
      <c r="C18" s="1346"/>
      <c r="D18" s="1347" t="s">
        <v>544</v>
      </c>
      <c r="E18" s="1351"/>
      <c r="F18" s="1348">
        <v>800.1192170256603</v>
      </c>
      <c r="G18" s="1348"/>
      <c r="H18" s="1348">
        <v>800.1192170256603</v>
      </c>
      <c r="I18" s="1348"/>
      <c r="J18" s="1348">
        <v>0</v>
      </c>
      <c r="K18" s="1348"/>
      <c r="L18" s="1348">
        <v>654.53493778779318</v>
      </c>
      <c r="M18" s="1348"/>
      <c r="N18" s="1348">
        <v>145.58427923786726</v>
      </c>
      <c r="O18" s="470"/>
      <c r="P18" s="1349"/>
      <c r="R18" s="1337"/>
      <c r="S18" s="1337"/>
    </row>
    <row r="19" spans="1:19" s="1328" customFormat="1" ht="12" customHeight="1" x14ac:dyDescent="0.2">
      <c r="A19" s="1345"/>
      <c r="B19" s="1323"/>
      <c r="C19" s="1346"/>
      <c r="D19" s="1347" t="s">
        <v>545</v>
      </c>
      <c r="E19" s="1352"/>
      <c r="F19" s="1348">
        <v>590.98034430213863</v>
      </c>
      <c r="G19" s="1348"/>
      <c r="H19" s="1348">
        <v>589.98034430213863</v>
      </c>
      <c r="I19" s="1348"/>
      <c r="J19" s="1348">
        <v>1</v>
      </c>
      <c r="K19" s="1348"/>
      <c r="L19" s="1348">
        <v>491.40302121233071</v>
      </c>
      <c r="M19" s="1348"/>
      <c r="N19" s="1348">
        <v>99.577323089807919</v>
      </c>
      <c r="O19" s="470"/>
      <c r="P19" s="1349"/>
      <c r="R19" s="1337"/>
      <c r="S19" s="1337"/>
    </row>
    <row r="20" spans="1:19" s="1328" customFormat="1" ht="12" customHeight="1" x14ac:dyDescent="0.2">
      <c r="A20" s="1345"/>
      <c r="B20" s="1323"/>
      <c r="C20" s="1346"/>
      <c r="D20" s="1347" t="s">
        <v>546</v>
      </c>
      <c r="E20" s="1352"/>
      <c r="F20" s="1348">
        <v>29.787638439508829</v>
      </c>
      <c r="G20" s="1348"/>
      <c r="H20" s="1348">
        <v>29.787638439508829</v>
      </c>
      <c r="I20" s="1348"/>
      <c r="J20" s="1348">
        <v>0</v>
      </c>
      <c r="K20" s="1348"/>
      <c r="L20" s="1348">
        <v>16.730092119385308</v>
      </c>
      <c r="M20" s="1348"/>
      <c r="N20" s="1348">
        <v>13.057546320123521</v>
      </c>
      <c r="O20" s="470"/>
      <c r="P20" s="1349"/>
      <c r="R20" s="1337"/>
      <c r="S20" s="1337"/>
    </row>
    <row r="21" spans="1:19" s="1328" customFormat="1" ht="12" customHeight="1" x14ac:dyDescent="0.2">
      <c r="A21" s="1345"/>
      <c r="B21" s="1323"/>
      <c r="C21" s="1346"/>
      <c r="D21" s="1347" t="s">
        <v>547</v>
      </c>
      <c r="E21" s="1352"/>
      <c r="F21" s="1348">
        <v>723.89815035599884</v>
      </c>
      <c r="G21" s="1348"/>
      <c r="H21" s="1348">
        <v>722.89815035599884</v>
      </c>
      <c r="I21" s="1348"/>
      <c r="J21" s="1348">
        <v>1</v>
      </c>
      <c r="K21" s="1348"/>
      <c r="L21" s="1348">
        <v>558.46096062312074</v>
      </c>
      <c r="M21" s="1348"/>
      <c r="N21" s="1348">
        <v>165.43718973287827</v>
      </c>
      <c r="O21" s="470"/>
      <c r="P21" s="1349"/>
      <c r="R21" s="1337"/>
      <c r="S21" s="1337"/>
    </row>
    <row r="22" spans="1:19" s="1328" customFormat="1" ht="12" customHeight="1" x14ac:dyDescent="0.2">
      <c r="A22" s="1345"/>
      <c r="B22" s="1323"/>
      <c r="C22" s="1346"/>
      <c r="D22" s="1347" t="s">
        <v>548</v>
      </c>
      <c r="E22" s="1352"/>
      <c r="F22" s="1348">
        <v>160.01343047862835</v>
      </c>
      <c r="G22" s="1348"/>
      <c r="H22" s="1348">
        <v>160.01343047862835</v>
      </c>
      <c r="I22" s="1348"/>
      <c r="J22" s="1348">
        <v>0</v>
      </c>
      <c r="K22" s="1348"/>
      <c r="L22" s="1348">
        <v>55.285138538137204</v>
      </c>
      <c r="M22" s="1348"/>
      <c r="N22" s="1348">
        <v>104.72829194049116</v>
      </c>
      <c r="O22" s="470"/>
      <c r="P22" s="1349"/>
      <c r="R22" s="1337"/>
      <c r="S22" s="1337"/>
    </row>
    <row r="23" spans="1:19" s="1328" customFormat="1" ht="12" customHeight="1" x14ac:dyDescent="0.2">
      <c r="A23" s="1345"/>
      <c r="B23" s="1323"/>
      <c r="C23" s="1346"/>
      <c r="D23" s="1347" t="s">
        <v>549</v>
      </c>
      <c r="E23" s="1352"/>
      <c r="F23" s="1348">
        <v>2306.7574812435328</v>
      </c>
      <c r="G23" s="1348"/>
      <c r="H23" s="1348">
        <v>2306.7574812435328</v>
      </c>
      <c r="I23" s="1348"/>
      <c r="J23" s="1348">
        <v>0</v>
      </c>
      <c r="K23" s="1348"/>
      <c r="L23" s="1348">
        <v>1937.5602568127269</v>
      </c>
      <c r="M23" s="1348"/>
      <c r="N23" s="1348">
        <v>369.19722443080303</v>
      </c>
      <c r="O23" s="470"/>
      <c r="P23" s="1349"/>
      <c r="R23" s="1337"/>
      <c r="S23" s="1337"/>
    </row>
    <row r="24" spans="1:19" s="1328" customFormat="1" ht="12" customHeight="1" x14ac:dyDescent="0.2">
      <c r="A24" s="1345"/>
      <c r="B24" s="1323"/>
      <c r="C24" s="1346"/>
      <c r="D24" s="1347" t="s">
        <v>550</v>
      </c>
      <c r="E24" s="1352"/>
      <c r="F24" s="1348">
        <v>4024.9414550413549</v>
      </c>
      <c r="G24" s="1348"/>
      <c r="H24" s="1348">
        <v>4020.9414550413549</v>
      </c>
      <c r="I24" s="1348"/>
      <c r="J24" s="1348">
        <v>4</v>
      </c>
      <c r="K24" s="1348"/>
      <c r="L24" s="1348">
        <v>3405.7773119059048</v>
      </c>
      <c r="M24" s="1348"/>
      <c r="N24" s="1348">
        <v>619.1641431354476</v>
      </c>
      <c r="O24" s="470"/>
      <c r="P24" s="1349"/>
      <c r="R24" s="1337"/>
      <c r="S24" s="1337"/>
    </row>
    <row r="25" spans="1:19" s="1328" customFormat="1" ht="12" customHeight="1" x14ac:dyDescent="0.2">
      <c r="A25" s="1345"/>
      <c r="B25" s="1323"/>
      <c r="C25" s="1346"/>
      <c r="D25" s="1347" t="s">
        <v>551</v>
      </c>
      <c r="E25" s="1352"/>
      <c r="F25" s="1348">
        <v>1313.9541782580909</v>
      </c>
      <c r="G25" s="1348"/>
      <c r="H25" s="1348">
        <v>1313.9541782580909</v>
      </c>
      <c r="I25" s="1348"/>
      <c r="J25" s="1348">
        <v>0</v>
      </c>
      <c r="K25" s="1348"/>
      <c r="L25" s="1348">
        <v>1206.5226211079391</v>
      </c>
      <c r="M25" s="1348"/>
      <c r="N25" s="1348">
        <v>107.43155715015203</v>
      </c>
      <c r="O25" s="470"/>
      <c r="P25" s="1349"/>
      <c r="R25" s="1337"/>
      <c r="S25" s="1337"/>
    </row>
    <row r="26" spans="1:19" s="1328" customFormat="1" ht="12" customHeight="1" x14ac:dyDescent="0.2">
      <c r="A26" s="1345"/>
      <c r="B26" s="1323"/>
      <c r="C26" s="1346"/>
      <c r="D26" s="1347" t="s">
        <v>552</v>
      </c>
      <c r="E26" s="1352"/>
      <c r="F26" s="1348">
        <v>11585.755664969936</v>
      </c>
      <c r="G26" s="1348"/>
      <c r="H26" s="1348">
        <v>11576.755664969935</v>
      </c>
      <c r="I26" s="1348"/>
      <c r="J26" s="1348">
        <v>9</v>
      </c>
      <c r="K26" s="1348"/>
      <c r="L26" s="1348">
        <v>10845.707550254267</v>
      </c>
      <c r="M26" s="1348"/>
      <c r="N26" s="1348">
        <v>740.04811471566688</v>
      </c>
      <c r="O26" s="470"/>
      <c r="P26" s="1349"/>
      <c r="R26" s="1337"/>
      <c r="S26" s="1337"/>
    </row>
    <row r="27" spans="1:19" s="1328" customFormat="1" ht="12" customHeight="1" x14ac:dyDescent="0.2">
      <c r="A27" s="1345"/>
      <c r="B27" s="1323"/>
      <c r="C27" s="1346"/>
      <c r="D27" s="1347" t="s">
        <v>553</v>
      </c>
      <c r="E27" s="1352"/>
      <c r="F27" s="1348">
        <v>350.55609876502228</v>
      </c>
      <c r="G27" s="1348"/>
      <c r="H27" s="1348">
        <v>350.55609876502228</v>
      </c>
      <c r="I27" s="1348"/>
      <c r="J27" s="1348">
        <v>0</v>
      </c>
      <c r="K27" s="1348"/>
      <c r="L27" s="1348">
        <v>135.58422685132038</v>
      </c>
      <c r="M27" s="1348"/>
      <c r="N27" s="1348">
        <v>214.97187191370185</v>
      </c>
      <c r="O27" s="470"/>
      <c r="P27" s="1349"/>
      <c r="R27" s="1337"/>
      <c r="S27" s="1337"/>
    </row>
    <row r="28" spans="1:19" s="1328" customFormat="1" ht="12" customHeight="1" x14ac:dyDescent="0.2">
      <c r="A28" s="1345"/>
      <c r="B28" s="1323"/>
      <c r="C28" s="1346"/>
      <c r="D28" s="1347" t="s">
        <v>554</v>
      </c>
      <c r="E28" s="1352"/>
      <c r="F28" s="1348">
        <v>1224.2053500105142</v>
      </c>
      <c r="G28" s="1348"/>
      <c r="H28" s="1348">
        <v>1223.2053500105142</v>
      </c>
      <c r="I28" s="1348"/>
      <c r="J28" s="1348">
        <v>1</v>
      </c>
      <c r="K28" s="1348"/>
      <c r="L28" s="1348">
        <v>933.45726960319621</v>
      </c>
      <c r="M28" s="1348"/>
      <c r="N28" s="1348">
        <v>290.74808040731784</v>
      </c>
      <c r="O28" s="470"/>
      <c r="P28" s="1349"/>
      <c r="R28" s="1337"/>
      <c r="S28" s="1337"/>
    </row>
    <row r="29" spans="1:19" s="1328" customFormat="1" ht="12" customHeight="1" x14ac:dyDescent="0.2">
      <c r="A29" s="1345"/>
      <c r="B29" s="1323"/>
      <c r="C29" s="1346"/>
      <c r="D29" s="1347" t="s">
        <v>555</v>
      </c>
      <c r="E29" s="1352"/>
      <c r="F29" s="1348">
        <v>3138.4977581925441</v>
      </c>
      <c r="G29" s="1348"/>
      <c r="H29" s="1348">
        <v>3138.4977581925441</v>
      </c>
      <c r="I29" s="1348"/>
      <c r="J29" s="1348">
        <v>0</v>
      </c>
      <c r="K29" s="1348"/>
      <c r="L29" s="1348">
        <v>2950.5167705176314</v>
      </c>
      <c r="M29" s="1348"/>
      <c r="N29" s="1348">
        <v>187.98098767491277</v>
      </c>
      <c r="O29" s="470"/>
      <c r="P29" s="1349"/>
      <c r="R29" s="1337"/>
      <c r="S29" s="1337"/>
    </row>
    <row r="30" spans="1:19" s="1328" customFormat="1" ht="12" customHeight="1" x14ac:dyDescent="0.2">
      <c r="A30" s="1345"/>
      <c r="B30" s="1323"/>
      <c r="C30" s="1346"/>
      <c r="D30" s="1347" t="s">
        <v>556</v>
      </c>
      <c r="E30" s="1352"/>
      <c r="F30" s="1348">
        <v>2235.7242421727251</v>
      </c>
      <c r="G30" s="1348"/>
      <c r="H30" s="1348">
        <v>2235.7242421727251</v>
      </c>
      <c r="I30" s="1348"/>
      <c r="J30" s="1348">
        <v>0</v>
      </c>
      <c r="K30" s="1348"/>
      <c r="L30" s="1348">
        <v>1756.0032886476358</v>
      </c>
      <c r="M30" s="1348"/>
      <c r="N30" s="1348">
        <v>479.7209535250891</v>
      </c>
      <c r="O30" s="470"/>
      <c r="P30" s="1349"/>
      <c r="R30" s="1337"/>
      <c r="S30" s="1337"/>
    </row>
    <row r="31" spans="1:19" s="1328" customFormat="1" ht="12" customHeight="1" x14ac:dyDescent="0.2">
      <c r="A31" s="1345"/>
      <c r="B31" s="1323"/>
      <c r="C31" s="1346"/>
      <c r="D31" s="1347" t="s">
        <v>557</v>
      </c>
      <c r="E31" s="1352"/>
      <c r="F31" s="1348">
        <v>539.18816266782449</v>
      </c>
      <c r="G31" s="1348"/>
      <c r="H31" s="1348">
        <v>539.18816266782449</v>
      </c>
      <c r="I31" s="1348"/>
      <c r="J31" s="1348">
        <v>0</v>
      </c>
      <c r="K31" s="1348"/>
      <c r="L31" s="1348">
        <v>465.24615728741145</v>
      </c>
      <c r="M31" s="1348"/>
      <c r="N31" s="1348">
        <v>73.942005380413121</v>
      </c>
      <c r="O31" s="470"/>
      <c r="P31" s="1349"/>
      <c r="R31" s="1337"/>
      <c r="S31" s="1337"/>
    </row>
    <row r="32" spans="1:19" s="1328" customFormat="1" ht="12" customHeight="1" x14ac:dyDescent="0.2">
      <c r="A32" s="1345"/>
      <c r="B32" s="1323"/>
      <c r="C32" s="1346"/>
      <c r="D32" s="1347" t="s">
        <v>468</v>
      </c>
      <c r="E32" s="1352"/>
      <c r="F32" s="1348">
        <v>2967.434312959836</v>
      </c>
      <c r="G32" s="1348"/>
      <c r="H32" s="1348">
        <v>2967.434312959836</v>
      </c>
      <c r="I32" s="1348"/>
      <c r="J32" s="1348">
        <v>0</v>
      </c>
      <c r="K32" s="1348"/>
      <c r="L32" s="1348">
        <v>2597.6773332123057</v>
      </c>
      <c r="M32" s="1348"/>
      <c r="N32" s="1348">
        <v>369.75697974752865</v>
      </c>
      <c r="O32" s="470"/>
      <c r="P32" s="1349"/>
      <c r="R32" s="1337"/>
      <c r="S32" s="1337"/>
    </row>
    <row r="33" spans="1:19" s="1328" customFormat="1" ht="12" customHeight="1" x14ac:dyDescent="0.2">
      <c r="A33" s="1345"/>
      <c r="B33" s="1323"/>
      <c r="C33" s="1346"/>
      <c r="D33" s="1347" t="s">
        <v>469</v>
      </c>
      <c r="E33" s="1352"/>
      <c r="F33" s="1348">
        <v>835.03622269803316</v>
      </c>
      <c r="G33" s="1348"/>
      <c r="H33" s="1348">
        <v>835.03622269803316</v>
      </c>
      <c r="I33" s="1348"/>
      <c r="J33" s="1348">
        <v>0</v>
      </c>
      <c r="K33" s="1348"/>
      <c r="L33" s="1348">
        <v>564.85650556372411</v>
      </c>
      <c r="M33" s="1348"/>
      <c r="N33" s="1348">
        <v>270.17971713430899</v>
      </c>
      <c r="O33" s="470"/>
      <c r="P33" s="1349"/>
      <c r="R33" s="1337"/>
      <c r="S33" s="1337"/>
    </row>
    <row r="34" spans="1:19" s="1328" customFormat="1" ht="12" customHeight="1" x14ac:dyDescent="0.2">
      <c r="A34" s="1345"/>
      <c r="B34" s="1323"/>
      <c r="C34" s="1346"/>
      <c r="D34" s="1347" t="s">
        <v>558</v>
      </c>
      <c r="E34" s="1042"/>
      <c r="F34" s="1348">
        <v>1951.5861145218869</v>
      </c>
      <c r="G34" s="1348"/>
      <c r="H34" s="1348">
        <v>1949.5861145218869</v>
      </c>
      <c r="I34" s="1348"/>
      <c r="J34" s="1348">
        <v>2</v>
      </c>
      <c r="K34" s="1348"/>
      <c r="L34" s="1348">
        <v>1459.0771784509734</v>
      </c>
      <c r="M34" s="1348"/>
      <c r="N34" s="1348">
        <v>492.50893607091405</v>
      </c>
      <c r="O34" s="470"/>
      <c r="P34" s="1349"/>
      <c r="R34" s="1337"/>
      <c r="S34" s="1337"/>
    </row>
    <row r="35" spans="1:19" s="1343" customFormat="1" ht="11.25" customHeight="1" x14ac:dyDescent="0.2">
      <c r="A35" s="1339"/>
      <c r="B35" s="1340"/>
      <c r="C35" s="1344" t="s">
        <v>559</v>
      </c>
      <c r="D35" s="1353"/>
      <c r="E35" s="1341"/>
      <c r="F35" s="1336">
        <v>172.93960178713368</v>
      </c>
      <c r="G35" s="1336"/>
      <c r="H35" s="1336">
        <v>172.93960178713368</v>
      </c>
      <c r="I35" s="1336"/>
      <c r="J35" s="1336">
        <v>0</v>
      </c>
      <c r="K35" s="1336"/>
      <c r="L35" s="1336">
        <v>158.29033729757791</v>
      </c>
      <c r="M35" s="1336"/>
      <c r="N35" s="1336">
        <v>14.649264489555751</v>
      </c>
      <c r="O35" s="470"/>
      <c r="P35" s="1342"/>
      <c r="R35" s="1337"/>
      <c r="S35" s="1337"/>
    </row>
    <row r="36" spans="1:19" s="1343" customFormat="1" ht="11.25" customHeight="1" x14ac:dyDescent="0.2">
      <c r="A36" s="1339"/>
      <c r="B36" s="1340"/>
      <c r="C36" s="1344" t="s">
        <v>560</v>
      </c>
      <c r="D36" s="1354"/>
      <c r="E36" s="1341"/>
      <c r="F36" s="1336">
        <v>3160.4329020609075</v>
      </c>
      <c r="G36" s="1336"/>
      <c r="H36" s="1336">
        <v>3159.4329020609075</v>
      </c>
      <c r="I36" s="1336"/>
      <c r="J36" s="1336">
        <v>1</v>
      </c>
      <c r="K36" s="1336"/>
      <c r="L36" s="1336">
        <v>2801.0747896314147</v>
      </c>
      <c r="M36" s="1336"/>
      <c r="N36" s="1336">
        <v>359.3581124294916</v>
      </c>
      <c r="O36" s="470"/>
      <c r="P36" s="1342"/>
      <c r="R36" s="1337"/>
      <c r="S36" s="1337"/>
    </row>
    <row r="37" spans="1:19" s="1343" customFormat="1" ht="11.25" customHeight="1" x14ac:dyDescent="0.2">
      <c r="A37" s="1339"/>
      <c r="B37" s="1340"/>
      <c r="C37" s="1344" t="s">
        <v>373</v>
      </c>
      <c r="D37" s="1353"/>
      <c r="E37" s="1355"/>
      <c r="F37" s="1336">
        <v>26434.918196650786</v>
      </c>
      <c r="G37" s="1336"/>
      <c r="H37" s="1336">
        <v>26392.918196650786</v>
      </c>
      <c r="I37" s="1336"/>
      <c r="J37" s="1336">
        <v>42</v>
      </c>
      <c r="K37" s="1336"/>
      <c r="L37" s="1336">
        <v>25833.565990850595</v>
      </c>
      <c r="M37" s="1336"/>
      <c r="N37" s="1336">
        <v>601.35220580019825</v>
      </c>
      <c r="O37" s="470"/>
      <c r="P37" s="1342"/>
      <c r="R37" s="1337"/>
      <c r="S37" s="1337"/>
    </row>
    <row r="38" spans="1:19" s="1343" customFormat="1" ht="11.25" customHeight="1" x14ac:dyDescent="0.2">
      <c r="A38" s="1339"/>
      <c r="B38" s="1340"/>
      <c r="C38" s="1344" t="s">
        <v>561</v>
      </c>
      <c r="D38" s="1353"/>
      <c r="E38" s="1356"/>
      <c r="F38" s="1336">
        <v>33758.96076534014</v>
      </c>
      <c r="G38" s="1336"/>
      <c r="H38" s="1336">
        <v>33742.96076534014</v>
      </c>
      <c r="I38" s="1336"/>
      <c r="J38" s="1336">
        <v>16</v>
      </c>
      <c r="K38" s="1336"/>
      <c r="L38" s="1336">
        <v>21491.805242703944</v>
      </c>
      <c r="M38" s="1336"/>
      <c r="N38" s="1336">
        <v>12267.1555226365</v>
      </c>
      <c r="O38" s="470"/>
      <c r="P38" s="1342"/>
      <c r="R38" s="1337"/>
      <c r="S38" s="1337"/>
    </row>
    <row r="39" spans="1:19" s="1343" customFormat="1" ht="11.25" customHeight="1" x14ac:dyDescent="0.2">
      <c r="A39" s="1339"/>
      <c r="B39" s="1340"/>
      <c r="C39" s="1344" t="s">
        <v>375</v>
      </c>
      <c r="D39" s="1353"/>
      <c r="E39" s="1341"/>
      <c r="F39" s="1336">
        <v>11104.802312219423</v>
      </c>
      <c r="G39" s="1336"/>
      <c r="H39" s="1336">
        <v>11081.802312219423</v>
      </c>
      <c r="I39" s="1336"/>
      <c r="J39" s="1336">
        <v>23</v>
      </c>
      <c r="K39" s="1336"/>
      <c r="L39" s="1336">
        <v>9601.6838489195325</v>
      </c>
      <c r="M39" s="1336"/>
      <c r="N39" s="1336">
        <v>1503.1184632998952</v>
      </c>
      <c r="O39" s="470"/>
      <c r="P39" s="1342"/>
      <c r="R39" s="1337"/>
      <c r="S39" s="1337"/>
    </row>
    <row r="40" spans="1:19" s="1343" customFormat="1" ht="11.25" customHeight="1" x14ac:dyDescent="0.2">
      <c r="A40" s="1339"/>
      <c r="B40" s="1340"/>
      <c r="C40" s="1344" t="s">
        <v>376</v>
      </c>
      <c r="D40" s="1354"/>
      <c r="E40" s="1341"/>
      <c r="F40" s="1336">
        <v>11138.308686563929</v>
      </c>
      <c r="G40" s="1336"/>
      <c r="H40" s="1336">
        <v>11135.308686563929</v>
      </c>
      <c r="I40" s="1336"/>
      <c r="J40" s="1336">
        <v>3</v>
      </c>
      <c r="K40" s="1336"/>
      <c r="L40" s="1336">
        <v>4466.9621485877624</v>
      </c>
      <c r="M40" s="1336"/>
      <c r="N40" s="1336">
        <v>6671.3465379761592</v>
      </c>
      <c r="O40" s="470"/>
      <c r="P40" s="1342"/>
      <c r="R40" s="1337"/>
      <c r="S40" s="1337"/>
    </row>
    <row r="41" spans="1:19" s="1343" customFormat="1" ht="11.25" customHeight="1" x14ac:dyDescent="0.2">
      <c r="A41" s="1339"/>
      <c r="B41" s="1340"/>
      <c r="C41" s="1344" t="s">
        <v>452</v>
      </c>
      <c r="D41" s="1354"/>
      <c r="E41" s="1341"/>
      <c r="F41" s="1336">
        <v>845.14051391348323</v>
      </c>
      <c r="G41" s="1336"/>
      <c r="H41" s="1336">
        <v>845.14051391348323</v>
      </c>
      <c r="I41" s="1336"/>
      <c r="J41" s="1336">
        <v>0</v>
      </c>
      <c r="K41" s="1336"/>
      <c r="L41" s="1336">
        <v>647.66735815032564</v>
      </c>
      <c r="M41" s="1336"/>
      <c r="N41" s="1336">
        <v>197.47315576315805</v>
      </c>
      <c r="O41" s="470"/>
      <c r="P41" s="1342"/>
      <c r="R41" s="1337"/>
      <c r="S41" s="1337"/>
    </row>
    <row r="42" spans="1:19" s="1343" customFormat="1" ht="11.25" customHeight="1" x14ac:dyDescent="0.2">
      <c r="A42" s="1339"/>
      <c r="B42" s="1340"/>
      <c r="C42" s="1344" t="s">
        <v>377</v>
      </c>
      <c r="D42" s="1353"/>
      <c r="E42" s="1341"/>
      <c r="F42" s="1336">
        <v>579.34368006214686</v>
      </c>
      <c r="G42" s="1336"/>
      <c r="H42" s="1336">
        <v>578.34368006214686</v>
      </c>
      <c r="I42" s="1336"/>
      <c r="J42" s="1336">
        <v>1</v>
      </c>
      <c r="K42" s="1336"/>
      <c r="L42" s="1336">
        <v>295.12183769998228</v>
      </c>
      <c r="M42" s="1336"/>
      <c r="N42" s="1336">
        <v>284.22184236216475</v>
      </c>
      <c r="O42" s="470"/>
      <c r="P42" s="1342"/>
      <c r="R42" s="1337"/>
      <c r="S42" s="1337"/>
    </row>
    <row r="43" spans="1:19" s="1343" customFormat="1" ht="11.25" customHeight="1" x14ac:dyDescent="0.2">
      <c r="A43" s="1339"/>
      <c r="B43" s="1340"/>
      <c r="C43" s="1344" t="s">
        <v>378</v>
      </c>
      <c r="D43" s="1357"/>
      <c r="E43" s="1355"/>
      <c r="F43" s="1336">
        <v>671.4714740054369</v>
      </c>
      <c r="G43" s="1336"/>
      <c r="H43" s="1336">
        <v>671.4714740054369</v>
      </c>
      <c r="I43" s="1336"/>
      <c r="J43" s="1336">
        <v>0</v>
      </c>
      <c r="K43" s="1336"/>
      <c r="L43" s="1336">
        <v>428.76405163094267</v>
      </c>
      <c r="M43" s="1336"/>
      <c r="N43" s="1336">
        <v>242.70742237449389</v>
      </c>
      <c r="O43" s="470"/>
      <c r="P43" s="1342"/>
      <c r="R43" s="1337"/>
      <c r="S43" s="1337"/>
    </row>
    <row r="44" spans="1:19" s="1343" customFormat="1" ht="11.25" customHeight="1" x14ac:dyDescent="0.2">
      <c r="A44" s="1339"/>
      <c r="B44" s="1340"/>
      <c r="C44" s="1344" t="s">
        <v>562</v>
      </c>
      <c r="D44" s="1357"/>
      <c r="E44" s="1356"/>
      <c r="F44" s="1336">
        <v>2437.2321680792897</v>
      </c>
      <c r="G44" s="1336"/>
      <c r="H44" s="1336">
        <v>2435.2321680792897</v>
      </c>
      <c r="I44" s="1336"/>
      <c r="J44" s="1336">
        <v>2</v>
      </c>
      <c r="K44" s="1336"/>
      <c r="L44" s="1336">
        <v>1532.2794761966754</v>
      </c>
      <c r="M44" s="1336"/>
      <c r="N44" s="1336">
        <v>904.95269188261489</v>
      </c>
      <c r="O44" s="470"/>
      <c r="P44" s="1342"/>
      <c r="R44" s="1337"/>
      <c r="S44" s="1337"/>
    </row>
    <row r="45" spans="1:19" s="1343" customFormat="1" ht="11.25" customHeight="1" x14ac:dyDescent="0.2">
      <c r="A45" s="1339"/>
      <c r="B45" s="1340"/>
      <c r="C45" s="1344" t="s">
        <v>563</v>
      </c>
      <c r="D45" s="1357"/>
      <c r="E45" s="1356"/>
      <c r="F45" s="1336">
        <v>15435.374449649951</v>
      </c>
      <c r="G45" s="1336"/>
      <c r="H45" s="1336">
        <v>15430.374449649951</v>
      </c>
      <c r="I45" s="1336"/>
      <c r="J45" s="1336">
        <v>5</v>
      </c>
      <c r="K45" s="1336"/>
      <c r="L45" s="1336">
        <v>10122.493588013273</v>
      </c>
      <c r="M45" s="1336"/>
      <c r="N45" s="1336">
        <v>5312.8808616365795</v>
      </c>
      <c r="O45" s="470"/>
      <c r="P45" s="1342"/>
      <c r="R45" s="1337"/>
      <c r="S45" s="1337"/>
    </row>
    <row r="46" spans="1:19" s="1343" customFormat="1" ht="11.25" customHeight="1" x14ac:dyDescent="0.2">
      <c r="A46" s="1339"/>
      <c r="B46" s="1340"/>
      <c r="C46" s="1344" t="s">
        <v>564</v>
      </c>
      <c r="D46" s="1357"/>
      <c r="E46" s="1341"/>
      <c r="F46" s="1336">
        <v>8152.9013907322551</v>
      </c>
      <c r="G46" s="1336"/>
      <c r="H46" s="1336">
        <v>8143.9013907322551</v>
      </c>
      <c r="I46" s="1336"/>
      <c r="J46" s="1336">
        <v>9</v>
      </c>
      <c r="K46" s="1336"/>
      <c r="L46" s="1336">
        <v>5768.877962003603</v>
      </c>
      <c r="M46" s="1336"/>
      <c r="N46" s="1336">
        <v>2384.0234287285862</v>
      </c>
      <c r="O46" s="470"/>
      <c r="P46" s="1342"/>
      <c r="R46" s="1337"/>
      <c r="S46" s="1337"/>
    </row>
    <row r="47" spans="1:19" s="1343" customFormat="1" ht="11.25" customHeight="1" x14ac:dyDescent="0.2">
      <c r="A47" s="1339"/>
      <c r="B47" s="1340"/>
      <c r="C47" s="1344" t="s">
        <v>379</v>
      </c>
      <c r="D47" s="1357"/>
      <c r="E47" s="1341"/>
      <c r="F47" s="1336">
        <v>2022.9313390596549</v>
      </c>
      <c r="G47" s="1336"/>
      <c r="H47" s="1336">
        <v>2022.9313390596549</v>
      </c>
      <c r="I47" s="1336"/>
      <c r="J47" s="1336">
        <v>0</v>
      </c>
      <c r="K47" s="1336"/>
      <c r="L47" s="1336">
        <v>433.46373665985101</v>
      </c>
      <c r="M47" s="1336"/>
      <c r="N47" s="1336">
        <v>1589.4676023998027</v>
      </c>
      <c r="O47" s="470"/>
      <c r="P47" s="1342"/>
      <c r="R47" s="1337"/>
      <c r="S47" s="1337"/>
    </row>
    <row r="48" spans="1:19" s="1343" customFormat="1" ht="11.25" customHeight="1" x14ac:dyDescent="0.2">
      <c r="A48" s="1339"/>
      <c r="B48" s="1340"/>
      <c r="C48" s="1344" t="s">
        <v>565</v>
      </c>
      <c r="D48" s="1357"/>
      <c r="E48" s="1341"/>
      <c r="F48" s="1336">
        <v>15373.179975909488</v>
      </c>
      <c r="G48" s="1336"/>
      <c r="H48" s="1336">
        <v>15372.179975909487</v>
      </c>
      <c r="I48" s="1336"/>
      <c r="J48" s="1336">
        <v>1</v>
      </c>
      <c r="K48" s="1336"/>
      <c r="L48" s="1336">
        <v>2294.8915846674063</v>
      </c>
      <c r="M48" s="1336"/>
      <c r="N48" s="1336">
        <v>13078.288391242066</v>
      </c>
      <c r="O48" s="470"/>
      <c r="P48" s="1342"/>
      <c r="R48" s="1337"/>
      <c r="S48" s="1337"/>
    </row>
    <row r="49" spans="1:19" s="1343" customFormat="1" ht="11.25" customHeight="1" x14ac:dyDescent="0.2">
      <c r="A49" s="1339"/>
      <c r="B49" s="1340"/>
      <c r="C49" s="1344" t="s">
        <v>566</v>
      </c>
      <c r="D49" s="1357"/>
      <c r="E49" s="1341"/>
      <c r="F49" s="1336">
        <v>1996.2857708337326</v>
      </c>
      <c r="G49" s="1336"/>
      <c r="H49" s="1336">
        <v>1996.2857708337326</v>
      </c>
      <c r="I49" s="1336"/>
      <c r="J49" s="1336">
        <v>0</v>
      </c>
      <c r="K49" s="1336"/>
      <c r="L49" s="1336">
        <v>1486.1816213100838</v>
      </c>
      <c r="M49" s="1336"/>
      <c r="N49" s="1336">
        <v>510.10414952365039</v>
      </c>
      <c r="O49" s="470"/>
      <c r="P49" s="1342"/>
      <c r="R49" s="1337"/>
      <c r="S49" s="1337"/>
    </row>
    <row r="50" spans="1:19" s="1343" customFormat="1" ht="11.25" customHeight="1" x14ac:dyDescent="0.2">
      <c r="A50" s="1339"/>
      <c r="B50" s="1340"/>
      <c r="C50" s="1344" t="s">
        <v>381</v>
      </c>
      <c r="D50" s="1357"/>
      <c r="E50" s="1341"/>
      <c r="F50" s="1336">
        <v>2354.304210280216</v>
      </c>
      <c r="G50" s="1336"/>
      <c r="H50" s="1336">
        <v>2353.304210280216</v>
      </c>
      <c r="I50" s="1336"/>
      <c r="J50" s="1336">
        <v>1</v>
      </c>
      <c r="K50" s="1336"/>
      <c r="L50" s="1336">
        <v>792.31789974444905</v>
      </c>
      <c r="M50" s="1336"/>
      <c r="N50" s="1336">
        <v>1561.9863105357674</v>
      </c>
      <c r="O50" s="470"/>
      <c r="P50" s="1342"/>
      <c r="R50" s="1337"/>
      <c r="S50" s="1337"/>
    </row>
    <row r="51" spans="1:19" s="1343" customFormat="1" ht="11.25" customHeight="1" x14ac:dyDescent="0.2">
      <c r="A51" s="1339"/>
      <c r="B51" s="1340"/>
      <c r="C51" s="1344" t="s">
        <v>567</v>
      </c>
      <c r="D51" s="1357"/>
      <c r="E51" s="1341"/>
      <c r="F51" s="1336">
        <v>810.19949102112889</v>
      </c>
      <c r="G51" s="1336"/>
      <c r="H51" s="1336">
        <v>809.19949102112889</v>
      </c>
      <c r="I51" s="1336"/>
      <c r="J51" s="1336">
        <v>1</v>
      </c>
      <c r="K51" s="1336"/>
      <c r="L51" s="1336">
        <v>74.721079563439076</v>
      </c>
      <c r="M51" s="1336"/>
      <c r="N51" s="1336">
        <v>735.47841145768973</v>
      </c>
      <c r="O51" s="470"/>
      <c r="P51" s="1342"/>
      <c r="R51" s="1337"/>
      <c r="S51" s="1337"/>
    </row>
    <row r="52" spans="1:19" s="1343" customFormat="1" ht="11.25" customHeight="1" x14ac:dyDescent="0.2">
      <c r="A52" s="1339"/>
      <c r="B52" s="1340"/>
      <c r="C52" s="1344" t="s">
        <v>568</v>
      </c>
      <c r="D52" s="1357"/>
      <c r="E52" s="1341"/>
      <c r="F52" s="1336">
        <v>18.182934523004821</v>
      </c>
      <c r="G52" s="1336"/>
      <c r="H52" s="1336">
        <v>18.182934523004821</v>
      </c>
      <c r="I52" s="1336"/>
      <c r="J52" s="1336">
        <v>0</v>
      </c>
      <c r="K52" s="1336"/>
      <c r="L52" s="1336">
        <v>8.6572934973637956</v>
      </c>
      <c r="M52" s="1336"/>
      <c r="N52" s="1336">
        <v>9.5256410256410255</v>
      </c>
      <c r="O52" s="470"/>
      <c r="P52" s="1342"/>
      <c r="R52" s="1337"/>
      <c r="S52" s="1337"/>
    </row>
    <row r="53" spans="1:19" s="1343" customFormat="1" ht="11.25" customHeight="1" x14ac:dyDescent="0.2">
      <c r="A53" s="1339"/>
      <c r="B53" s="1340"/>
      <c r="C53" s="1344" t="s">
        <v>569</v>
      </c>
      <c r="D53" s="1357"/>
      <c r="E53" s="1341"/>
      <c r="F53" s="1336">
        <v>190.46002522546203</v>
      </c>
      <c r="G53" s="1336"/>
      <c r="H53" s="1336">
        <v>190.46002522546203</v>
      </c>
      <c r="I53" s="1336"/>
      <c r="J53" s="1336">
        <v>0</v>
      </c>
      <c r="K53" s="1336"/>
      <c r="L53" s="1336">
        <v>158.91195809968559</v>
      </c>
      <c r="M53" s="1336"/>
      <c r="N53" s="1336">
        <v>31.548067125776456</v>
      </c>
      <c r="O53" s="470"/>
      <c r="P53" s="1342"/>
      <c r="R53" s="1337"/>
      <c r="S53" s="1337"/>
    </row>
    <row r="54" spans="1:19" s="1364" customFormat="1" ht="9" customHeight="1" thickBot="1" x14ac:dyDescent="0.25">
      <c r="A54" s="1358"/>
      <c r="B54" s="1358"/>
      <c r="C54" s="1359"/>
      <c r="D54" s="1360"/>
      <c r="E54" s="1352"/>
      <c r="F54" s="1361"/>
      <c r="G54" s="1361"/>
      <c r="H54" s="1361"/>
      <c r="I54" s="1361"/>
      <c r="J54" s="1361"/>
      <c r="K54" s="1326"/>
      <c r="L54" s="1362"/>
      <c r="M54" s="1363"/>
      <c r="N54" s="1363"/>
      <c r="O54" s="470"/>
      <c r="P54" s="1363"/>
      <c r="R54" s="1365"/>
      <c r="S54" s="1365"/>
    </row>
    <row r="55" spans="1:19" s="141" customFormat="1" ht="13.5" thickBot="1" x14ac:dyDescent="0.25">
      <c r="A55" s="139"/>
      <c r="B55" s="140"/>
      <c r="C55" s="1631" t="s">
        <v>570</v>
      </c>
      <c r="D55" s="1632"/>
      <c r="E55" s="1632"/>
      <c r="F55" s="1632"/>
      <c r="G55" s="1632"/>
      <c r="H55" s="1632"/>
      <c r="I55" s="1632"/>
      <c r="J55" s="1632"/>
      <c r="K55" s="1632"/>
      <c r="L55" s="1632"/>
      <c r="M55" s="1632"/>
      <c r="N55" s="1633"/>
      <c r="O55" s="470"/>
      <c r="P55" s="1321"/>
      <c r="Q55" s="1366"/>
      <c r="R55" s="1367"/>
      <c r="S55" s="1367"/>
    </row>
    <row r="56" spans="1:19" s="1364" customFormat="1" ht="3.75" customHeight="1" x14ac:dyDescent="0.2">
      <c r="A56" s="1358"/>
      <c r="B56" s="1358"/>
      <c r="C56" s="1359"/>
      <c r="D56" s="1368"/>
      <c r="E56" s="1369"/>
      <c r="F56" s="1369"/>
      <c r="G56" s="1369"/>
      <c r="H56" s="1369"/>
      <c r="I56" s="1369"/>
      <c r="J56" s="1369"/>
      <c r="K56" s="1359"/>
      <c r="L56" s="1370"/>
      <c r="N56" s="1371"/>
      <c r="O56" s="470"/>
      <c r="P56" s="1363"/>
      <c r="R56" s="1365"/>
      <c r="S56" s="1365"/>
    </row>
    <row r="57" spans="1:19" s="1364" customFormat="1" ht="26.25" customHeight="1" x14ac:dyDescent="0.2">
      <c r="A57" s="1358"/>
      <c r="B57" s="1358"/>
      <c r="C57" s="1634">
        <f>+C6</f>
        <v>2013</v>
      </c>
      <c r="D57" s="1635"/>
      <c r="E57" s="1372"/>
      <c r="F57" s="1330" t="s">
        <v>68</v>
      </c>
      <c r="G57" s="1331"/>
      <c r="H57" s="1636" t="s">
        <v>535</v>
      </c>
      <c r="I57" s="1636"/>
      <c r="J57" s="1636"/>
      <c r="K57" s="1331"/>
      <c r="L57" s="1636" t="s">
        <v>444</v>
      </c>
      <c r="M57" s="1636"/>
      <c r="N57" s="1636"/>
      <c r="O57" s="470"/>
      <c r="P57" s="1363"/>
      <c r="R57" s="1365"/>
      <c r="S57" s="1365"/>
    </row>
    <row r="58" spans="1:19" s="1364" customFormat="1" ht="16.5" customHeight="1" x14ac:dyDescent="0.2">
      <c r="A58" s="1358"/>
      <c r="B58" s="1358"/>
      <c r="C58" s="1359"/>
      <c r="D58" s="1373" t="s">
        <v>68</v>
      </c>
      <c r="E58" s="1374"/>
      <c r="F58" s="1336">
        <v>195577.99999998181</v>
      </c>
      <c r="G58" s="1336"/>
      <c r="H58" s="1627">
        <v>195417.99999998178</v>
      </c>
      <c r="I58" s="1627"/>
      <c r="J58" s="1627"/>
      <c r="K58" s="1336"/>
      <c r="L58" s="1628">
        <v>160</v>
      </c>
      <c r="M58" s="1628"/>
      <c r="N58" s="1628"/>
      <c r="O58" s="470"/>
      <c r="P58" s="1363"/>
      <c r="R58" s="1365"/>
      <c r="S58" s="1365"/>
    </row>
    <row r="59" spans="1:19" s="1365" customFormat="1" ht="12" customHeight="1" x14ac:dyDescent="0.2">
      <c r="A59" s="1375"/>
      <c r="B59" s="1375"/>
      <c r="C59" s="1376"/>
      <c r="D59" s="1377" t="s">
        <v>571</v>
      </c>
      <c r="E59" s="1352"/>
      <c r="F59" s="1348">
        <v>264.2083605771038</v>
      </c>
      <c r="G59" s="1348"/>
      <c r="H59" s="1625">
        <v>264.2083605771038</v>
      </c>
      <c r="I59" s="1625"/>
      <c r="J59" s="1625"/>
      <c r="K59" s="1348"/>
      <c r="L59" s="1626">
        <v>0</v>
      </c>
      <c r="M59" s="1626"/>
      <c r="N59" s="1626"/>
      <c r="O59" s="1378"/>
      <c r="P59" s="1379"/>
    </row>
    <row r="60" spans="1:19" s="1365" customFormat="1" ht="12" customHeight="1" x14ac:dyDescent="0.2">
      <c r="A60" s="1375"/>
      <c r="B60" s="1375"/>
      <c r="C60" s="1376"/>
      <c r="D60" s="1380" t="s">
        <v>572</v>
      </c>
      <c r="E60" s="1352"/>
      <c r="F60" s="1348">
        <v>15735.317569303556</v>
      </c>
      <c r="G60" s="1348"/>
      <c r="H60" s="1625">
        <v>15727.317569303556</v>
      </c>
      <c r="I60" s="1625"/>
      <c r="J60" s="1625"/>
      <c r="K60" s="1348"/>
      <c r="L60" s="1626">
        <v>8</v>
      </c>
      <c r="M60" s="1626"/>
      <c r="N60" s="1626"/>
      <c r="O60" s="1378"/>
      <c r="P60" s="1379"/>
    </row>
    <row r="61" spans="1:19" s="1365" customFormat="1" ht="12" customHeight="1" x14ac:dyDescent="0.2">
      <c r="A61" s="1375"/>
      <c r="B61" s="1375"/>
      <c r="C61" s="1376"/>
      <c r="D61" s="1380" t="s">
        <v>573</v>
      </c>
      <c r="E61" s="1352"/>
      <c r="F61" s="1348">
        <v>47462.288422821854</v>
      </c>
      <c r="G61" s="1348"/>
      <c r="H61" s="1625">
        <v>47440.288422821861</v>
      </c>
      <c r="I61" s="1625"/>
      <c r="J61" s="1625"/>
      <c r="K61" s="1348"/>
      <c r="L61" s="1626">
        <v>22</v>
      </c>
      <c r="M61" s="1626"/>
      <c r="N61" s="1626"/>
      <c r="O61" s="1378"/>
      <c r="P61" s="1379"/>
    </row>
    <row r="62" spans="1:19" s="1365" customFormat="1" ht="12" customHeight="1" x14ac:dyDescent="0.2">
      <c r="A62" s="1375"/>
      <c r="B62" s="1375"/>
      <c r="C62" s="1376"/>
      <c r="D62" s="1381" t="s">
        <v>574</v>
      </c>
      <c r="E62" s="1352"/>
      <c r="F62" s="1348">
        <v>56435.730498245139</v>
      </c>
      <c r="G62" s="1348"/>
      <c r="H62" s="1625">
        <v>56393.730498245146</v>
      </c>
      <c r="I62" s="1625"/>
      <c r="J62" s="1625"/>
      <c r="K62" s="1348"/>
      <c r="L62" s="1626">
        <v>42</v>
      </c>
      <c r="M62" s="1626"/>
      <c r="N62" s="1626"/>
      <c r="O62" s="1378"/>
      <c r="P62" s="1379"/>
    </row>
    <row r="63" spans="1:19" s="1365" customFormat="1" ht="12" customHeight="1" x14ac:dyDescent="0.2">
      <c r="A63" s="1375"/>
      <c r="B63" s="1375"/>
      <c r="C63" s="1376"/>
      <c r="D63" s="1377" t="s">
        <v>575</v>
      </c>
      <c r="E63" s="1352"/>
      <c r="F63" s="1348">
        <v>46268.748859645122</v>
      </c>
      <c r="G63" s="1348"/>
      <c r="H63" s="1625">
        <v>46220.748859645115</v>
      </c>
      <c r="I63" s="1625"/>
      <c r="J63" s="1625"/>
      <c r="K63" s="1348"/>
      <c r="L63" s="1626">
        <v>48</v>
      </c>
      <c r="M63" s="1626"/>
      <c r="N63" s="1626"/>
      <c r="O63" s="1378"/>
      <c r="P63" s="1379"/>
    </row>
    <row r="64" spans="1:19" s="1365" customFormat="1" ht="12" customHeight="1" x14ac:dyDescent="0.2">
      <c r="A64" s="1375"/>
      <c r="B64" s="1375"/>
      <c r="C64" s="1376"/>
      <c r="D64" s="1380" t="s">
        <v>576</v>
      </c>
      <c r="E64" s="1382"/>
      <c r="F64" s="1348">
        <v>21710.008561586805</v>
      </c>
      <c r="G64" s="1348"/>
      <c r="H64" s="1625">
        <v>21683.008561586808</v>
      </c>
      <c r="I64" s="1625"/>
      <c r="J64" s="1625"/>
      <c r="K64" s="1348"/>
      <c r="L64" s="1626">
        <v>27</v>
      </c>
      <c r="M64" s="1626"/>
      <c r="N64" s="1626"/>
      <c r="O64" s="1378"/>
      <c r="P64" s="1379"/>
    </row>
    <row r="65" spans="1:16" s="1365" customFormat="1" ht="12" customHeight="1" x14ac:dyDescent="0.2">
      <c r="A65" s="1375"/>
      <c r="B65" s="1375"/>
      <c r="C65" s="1376"/>
      <c r="D65" s="1380" t="s">
        <v>501</v>
      </c>
      <c r="E65" s="1382"/>
      <c r="F65" s="1348">
        <v>1865.0870204731209</v>
      </c>
      <c r="G65" s="1348"/>
      <c r="H65" s="1625">
        <v>1852.0870204731209</v>
      </c>
      <c r="I65" s="1625"/>
      <c r="J65" s="1625"/>
      <c r="K65" s="1348"/>
      <c r="L65" s="1626">
        <v>13</v>
      </c>
      <c r="M65" s="1626"/>
      <c r="N65" s="1626"/>
      <c r="O65" s="1378"/>
      <c r="P65" s="1379"/>
    </row>
    <row r="66" spans="1:16" s="1365" customFormat="1" ht="12" customHeight="1" x14ac:dyDescent="0.2">
      <c r="A66" s="1375"/>
      <c r="B66" s="1375"/>
      <c r="C66" s="1376"/>
      <c r="D66" s="1380" t="s">
        <v>577</v>
      </c>
      <c r="E66" s="1382"/>
      <c r="F66" s="1348">
        <v>5836.6107073493913</v>
      </c>
      <c r="G66" s="1348"/>
      <c r="H66" s="1625">
        <v>5836.6107073493913</v>
      </c>
      <c r="I66" s="1625"/>
      <c r="J66" s="1625"/>
      <c r="K66" s="1348"/>
      <c r="L66" s="1626">
        <v>0</v>
      </c>
      <c r="M66" s="1626"/>
      <c r="N66" s="1626"/>
      <c r="O66" s="1378"/>
      <c r="P66" s="1379"/>
    </row>
    <row r="67" spans="1:16" x14ac:dyDescent="0.2">
      <c r="A67" s="137"/>
      <c r="B67" s="159"/>
      <c r="C67" s="1048" t="s">
        <v>578</v>
      </c>
      <c r="D67" s="151"/>
      <c r="E67" s="1383"/>
      <c r="F67" s="1624" t="s">
        <v>579</v>
      </c>
      <c r="G67" s="1624"/>
      <c r="H67" s="1624"/>
      <c r="I67" s="905"/>
      <c r="J67" s="1384" t="s">
        <v>506</v>
      </c>
      <c r="K67" s="1385"/>
      <c r="L67" s="1385"/>
      <c r="M67" s="1385"/>
      <c r="N67" s="1386"/>
      <c r="O67" s="470"/>
      <c r="P67" s="1387"/>
    </row>
    <row r="68" spans="1:16" x14ac:dyDescent="0.2">
      <c r="A68" s="135"/>
      <c r="B68" s="137"/>
      <c r="C68" s="137"/>
      <c r="D68" s="137"/>
      <c r="E68" s="137"/>
      <c r="F68" s="137"/>
      <c r="G68" s="137"/>
      <c r="H68" s="137"/>
      <c r="I68" s="137"/>
      <c r="J68" s="137"/>
      <c r="K68" s="1584">
        <v>42309</v>
      </c>
      <c r="L68" s="1584"/>
      <c r="M68" s="1584"/>
      <c r="N68" s="1584"/>
      <c r="O68" s="267">
        <v>17</v>
      </c>
      <c r="P68" s="1388"/>
    </row>
    <row r="69" spans="1:16" x14ac:dyDescent="0.2">
      <c r="H69" s="1389"/>
    </row>
  </sheetData>
  <mergeCells count="32">
    <mergeCell ref="C6:D6"/>
    <mergeCell ref="B1:F1"/>
    <mergeCell ref="B2:D2"/>
    <mergeCell ref="E2:F2"/>
    <mergeCell ref="I2:M2"/>
    <mergeCell ref="C4:N4"/>
    <mergeCell ref="C7:D7"/>
    <mergeCell ref="C8:D8"/>
    <mergeCell ref="C55:N55"/>
    <mergeCell ref="C57:D57"/>
    <mergeCell ref="H57:J57"/>
    <mergeCell ref="L57:N57"/>
    <mergeCell ref="H58:J58"/>
    <mergeCell ref="L58:N58"/>
    <mergeCell ref="H59:J59"/>
    <mergeCell ref="L59:N59"/>
    <mergeCell ref="H60:J60"/>
    <mergeCell ref="L60:N60"/>
    <mergeCell ref="H61:J61"/>
    <mergeCell ref="L61:N61"/>
    <mergeCell ref="H62:J62"/>
    <mergeCell ref="L62:N62"/>
    <mergeCell ref="H63:J63"/>
    <mergeCell ref="L63:N63"/>
    <mergeCell ref="F67:H67"/>
    <mergeCell ref="K68:N68"/>
    <mergeCell ref="H64:J64"/>
    <mergeCell ref="L64:N64"/>
    <mergeCell ref="H65:J65"/>
    <mergeCell ref="L65:N65"/>
    <mergeCell ref="H66:J66"/>
    <mergeCell ref="L66:N66"/>
  </mergeCells>
  <conditionalFormatting sqref="F7:G53 F58:N66 K7:N53">
    <cfRule type="cellIs" dxfId="9" priority="5" operator="equal">
      <formula>0</formula>
    </cfRule>
  </conditionalFormatting>
  <hyperlinks>
    <hyperlink ref="J67" r:id="rId1"/>
  </hyperlinks>
  <printOptions horizontalCentered="1"/>
  <pageMargins left="0.19685039370078741" right="0.19685039370078741" top="0.19685039370078741" bottom="0.19685039370078741" header="0" footer="0"/>
  <pageSetup paperSize="9" orientation="portrait" verticalDpi="1200" r:id="rId2"/>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20" customWidth="1"/>
    <col min="2" max="2" width="2.5703125" style="420" customWidth="1"/>
    <col min="3" max="3" width="2" style="420" customWidth="1"/>
    <col min="4" max="4" width="13.28515625" style="420" customWidth="1"/>
    <col min="5" max="5" width="6.28515625" style="420" customWidth="1"/>
    <col min="6" max="8" width="7.140625" style="420" customWidth="1"/>
    <col min="9" max="9" width="6.42578125" style="420" customWidth="1"/>
    <col min="10" max="10" width="6.5703125" style="420" customWidth="1"/>
    <col min="11" max="11" width="7.7109375" style="420" customWidth="1"/>
    <col min="12" max="12" width="28.42578125" style="420" customWidth="1"/>
    <col min="13" max="13" width="2.5703125" style="420" customWidth="1"/>
    <col min="14" max="14" width="1" style="420" customWidth="1"/>
    <col min="15" max="29" width="9.140625" style="420"/>
    <col min="30" max="30" width="15.140625" style="420" customWidth="1"/>
    <col min="31" max="34" width="6.42578125" style="420" customWidth="1"/>
    <col min="35" max="36" width="2.140625" style="420" customWidth="1"/>
    <col min="37" max="38" width="6.42578125" style="420" customWidth="1"/>
    <col min="39" max="39" width="15.140625" style="420" customWidth="1"/>
    <col min="40" max="41" width="6.42578125" style="420" customWidth="1"/>
    <col min="42" max="16384" width="9.140625" style="420"/>
  </cols>
  <sheetData>
    <row r="1" spans="1:41" ht="13.5" customHeight="1" x14ac:dyDescent="0.2">
      <c r="A1" s="415"/>
      <c r="B1" s="419"/>
      <c r="C1" s="419"/>
      <c r="D1" s="419"/>
      <c r="E1" s="419"/>
      <c r="F1" s="416"/>
      <c r="G1" s="416"/>
      <c r="H1" s="416"/>
      <c r="I1" s="416"/>
      <c r="J1" s="416"/>
      <c r="K1" s="416"/>
      <c r="L1" s="1544" t="s">
        <v>347</v>
      </c>
      <c r="M1" s="1544"/>
      <c r="N1" s="415"/>
    </row>
    <row r="2" spans="1:41" ht="6" customHeight="1" x14ac:dyDescent="0.2">
      <c r="A2" s="415"/>
      <c r="B2" s="1651"/>
      <c r="C2" s="1652"/>
      <c r="D2" s="1652"/>
      <c r="E2" s="541"/>
      <c r="F2" s="541"/>
      <c r="G2" s="541"/>
      <c r="H2" s="541"/>
      <c r="I2" s="541"/>
      <c r="J2" s="541"/>
      <c r="K2" s="541"/>
      <c r="L2" s="472"/>
      <c r="M2" s="425"/>
      <c r="N2" s="415"/>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row>
    <row r="3" spans="1:41" ht="11.25" customHeight="1" thickBot="1" x14ac:dyDescent="0.25">
      <c r="A3" s="415"/>
      <c r="B3" s="485"/>
      <c r="C3" s="425"/>
      <c r="D3" s="425"/>
      <c r="E3" s="425"/>
      <c r="F3" s="425"/>
      <c r="G3" s="425"/>
      <c r="H3" s="425"/>
      <c r="I3" s="425"/>
      <c r="J3" s="425"/>
      <c r="K3" s="425"/>
      <c r="L3" s="595" t="s">
        <v>73</v>
      </c>
      <c r="M3" s="425"/>
      <c r="N3" s="415"/>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row>
    <row r="4" spans="1:41" s="429" customFormat="1" ht="13.5" customHeight="1" thickBot="1" x14ac:dyDescent="0.25">
      <c r="A4" s="427"/>
      <c r="B4" s="589"/>
      <c r="C4" s="1642" t="s">
        <v>134</v>
      </c>
      <c r="D4" s="1643"/>
      <c r="E4" s="1643"/>
      <c r="F4" s="1643"/>
      <c r="G4" s="1643"/>
      <c r="H4" s="1643"/>
      <c r="I4" s="1643"/>
      <c r="J4" s="1643"/>
      <c r="K4" s="1643"/>
      <c r="L4" s="1644"/>
      <c r="M4" s="425"/>
      <c r="N4" s="427"/>
      <c r="O4" s="653"/>
      <c r="P4" s="653"/>
      <c r="Q4" s="653"/>
      <c r="R4" s="653"/>
      <c r="S4" s="653"/>
      <c r="T4" s="653"/>
      <c r="U4" s="653"/>
      <c r="V4" s="653"/>
      <c r="W4" s="653"/>
      <c r="X4" s="653"/>
      <c r="Y4" s="653"/>
      <c r="Z4" s="653"/>
      <c r="AA4" s="653"/>
      <c r="AB4" s="653"/>
      <c r="AC4" s="653"/>
      <c r="AD4" s="767"/>
      <c r="AE4" s="767"/>
      <c r="AF4" s="767"/>
      <c r="AG4" s="767"/>
      <c r="AH4" s="767"/>
      <c r="AI4" s="767"/>
      <c r="AJ4" s="767"/>
      <c r="AK4" s="767"/>
      <c r="AL4" s="767"/>
      <c r="AM4" s="767"/>
      <c r="AN4" s="767"/>
      <c r="AO4" s="767"/>
    </row>
    <row r="5" spans="1:41" s="773" customFormat="1" x14ac:dyDescent="0.2">
      <c r="B5" s="774"/>
      <c r="C5" s="1653" t="s">
        <v>135</v>
      </c>
      <c r="D5" s="1653"/>
      <c r="E5" s="599"/>
      <c r="F5" s="524"/>
      <c r="G5" s="524"/>
      <c r="H5" s="524"/>
      <c r="I5" s="524"/>
      <c r="J5" s="524"/>
      <c r="K5" s="524"/>
      <c r="L5" s="473"/>
      <c r="M5" s="473"/>
      <c r="N5" s="777"/>
      <c r="O5" s="775"/>
      <c r="P5" s="775"/>
      <c r="Q5" s="775"/>
      <c r="R5" s="775"/>
      <c r="S5" s="775"/>
      <c r="T5" s="775"/>
      <c r="U5" s="775"/>
      <c r="V5" s="775"/>
      <c r="W5" s="775"/>
      <c r="X5" s="775"/>
      <c r="Y5" s="775"/>
      <c r="Z5" s="775"/>
      <c r="AA5" s="775"/>
      <c r="AB5" s="775"/>
      <c r="AC5" s="775"/>
      <c r="AD5" s="776"/>
      <c r="AE5" s="776"/>
      <c r="AF5" s="776"/>
      <c r="AG5" s="776"/>
      <c r="AH5" s="776"/>
      <c r="AI5" s="776"/>
      <c r="AJ5" s="776"/>
      <c r="AK5" s="776"/>
      <c r="AL5" s="776"/>
      <c r="AM5" s="776"/>
      <c r="AO5" s="776"/>
    </row>
    <row r="6" spans="1:41" ht="13.5" customHeight="1" x14ac:dyDescent="0.2">
      <c r="A6" s="415"/>
      <c r="B6" s="485"/>
      <c r="C6" s="1653"/>
      <c r="D6" s="1653"/>
      <c r="E6" s="1650">
        <v>2015</v>
      </c>
      <c r="F6" s="1650"/>
      <c r="G6" s="1650"/>
      <c r="H6" s="1650"/>
      <c r="I6" s="1650"/>
      <c r="J6" s="1650"/>
      <c r="K6" s="1654" t="str">
        <f xml:space="preserve"> CONCATENATE("valor médio de ",J7,F6)</f>
        <v>valor médio de jun.</v>
      </c>
      <c r="L6" s="524"/>
      <c r="M6" s="473"/>
      <c r="N6" s="594"/>
      <c r="O6" s="484"/>
      <c r="P6" s="484"/>
      <c r="Q6" s="484"/>
      <c r="R6" s="484"/>
      <c r="S6" s="484"/>
      <c r="T6" s="484"/>
      <c r="U6" s="484"/>
      <c r="V6" s="484"/>
      <c r="W6" s="484"/>
      <c r="X6" s="484"/>
      <c r="Y6" s="484"/>
      <c r="Z6" s="484"/>
      <c r="AA6" s="484"/>
      <c r="AB6" s="484"/>
      <c r="AC6" s="484"/>
      <c r="AD6" s="768"/>
      <c r="AE6" s="780" t="s">
        <v>360</v>
      </c>
      <c r="AF6" s="780"/>
      <c r="AG6" s="780" t="s">
        <v>361</v>
      </c>
      <c r="AH6" s="780"/>
      <c r="AI6" s="768"/>
      <c r="AJ6" s="768"/>
      <c r="AK6" s="768"/>
      <c r="AL6" s="768"/>
      <c r="AM6" s="768"/>
      <c r="AN6" s="781" t="str">
        <f>VLOOKUP(AI8,AJ8:AK9,2,FALSE)</f>
        <v>família</v>
      </c>
      <c r="AO6" s="780"/>
    </row>
    <row r="7" spans="1:41" ht="13.5" customHeight="1" x14ac:dyDescent="0.2">
      <c r="A7" s="415"/>
      <c r="B7" s="485"/>
      <c r="C7" s="461"/>
      <c r="D7" s="461"/>
      <c r="E7" s="778" t="s">
        <v>93</v>
      </c>
      <c r="F7" s="778" t="s">
        <v>104</v>
      </c>
      <c r="G7" s="778" t="s">
        <v>103</v>
      </c>
      <c r="H7" s="778" t="s">
        <v>102</v>
      </c>
      <c r="I7" s="778" t="s">
        <v>101</v>
      </c>
      <c r="J7" s="778" t="s">
        <v>100</v>
      </c>
      <c r="K7" s="1655" t="e">
        <f xml:space="preserve"> CONCATENATE("valor médio de ",#REF!,#REF!)</f>
        <v>#REF!</v>
      </c>
      <c r="L7" s="473"/>
      <c r="M7" s="522"/>
      <c r="N7" s="594"/>
      <c r="O7" s="484"/>
      <c r="P7" s="484"/>
      <c r="Q7" s="484"/>
      <c r="R7" s="484"/>
      <c r="S7" s="484"/>
      <c r="T7" s="484"/>
      <c r="U7" s="484"/>
      <c r="V7" s="484"/>
      <c r="W7" s="484"/>
      <c r="X7" s="484"/>
      <c r="Y7" s="484"/>
      <c r="Z7" s="484"/>
      <c r="AA7" s="484"/>
      <c r="AB7" s="484"/>
      <c r="AC7" s="484"/>
      <c r="AD7" s="768"/>
      <c r="AE7" s="769" t="s">
        <v>362</v>
      </c>
      <c r="AF7" s="768" t="s">
        <v>68</v>
      </c>
      <c r="AG7" s="769" t="s">
        <v>362</v>
      </c>
      <c r="AH7" s="768" t="s">
        <v>68</v>
      </c>
      <c r="AI7" s="770"/>
      <c r="AJ7" s="768"/>
      <c r="AK7" s="768"/>
      <c r="AL7" s="768"/>
      <c r="AM7" s="768"/>
      <c r="AN7" s="769" t="s">
        <v>362</v>
      </c>
      <c r="AO7" s="768" t="s">
        <v>68</v>
      </c>
    </row>
    <row r="8" spans="1:41" s="709" customFormat="1" x14ac:dyDescent="0.2">
      <c r="A8" s="705"/>
      <c r="B8" s="706"/>
      <c r="C8" s="707" t="s">
        <v>68</v>
      </c>
      <c r="D8" s="708"/>
      <c r="E8" s="391">
        <v>90600</v>
      </c>
      <c r="F8" s="391">
        <v>91045</v>
      </c>
      <c r="G8" s="391">
        <v>90403</v>
      </c>
      <c r="H8" s="391">
        <v>92807</v>
      </c>
      <c r="I8" s="391">
        <v>93114</v>
      </c>
      <c r="J8" s="391">
        <v>92790</v>
      </c>
      <c r="K8" s="782">
        <v>215.16</v>
      </c>
      <c r="L8" s="710"/>
      <c r="M8" s="711"/>
      <c r="N8" s="705"/>
      <c r="O8" s="818"/>
      <c r="P8" s="817"/>
      <c r="Q8" s="818"/>
      <c r="R8" s="818"/>
      <c r="S8" s="712"/>
      <c r="T8" s="712"/>
      <c r="U8" s="712"/>
      <c r="V8" s="712"/>
      <c r="W8" s="712"/>
      <c r="X8" s="712"/>
      <c r="Y8" s="712"/>
      <c r="Z8" s="712"/>
      <c r="AA8" s="712"/>
      <c r="AB8" s="712"/>
      <c r="AC8" s="712"/>
      <c r="AD8" s="767" t="str">
        <f>+C9</f>
        <v>Aveiro</v>
      </c>
      <c r="AE8" s="771">
        <f>+K9</f>
        <v>215.96609400324101</v>
      </c>
      <c r="AF8" s="771">
        <f>+$K$8</f>
        <v>215.16</v>
      </c>
      <c r="AG8" s="771">
        <f>+K46</f>
        <v>100.25473902003201</v>
      </c>
      <c r="AH8" s="771">
        <f t="shared" ref="AH8:AH27" si="0">+$K$45</f>
        <v>93.601499057108299</v>
      </c>
      <c r="AI8" s="767">
        <v>1</v>
      </c>
      <c r="AJ8" s="767">
        <v>1</v>
      </c>
      <c r="AK8" s="767" t="s">
        <v>360</v>
      </c>
      <c r="AL8" s="767"/>
      <c r="AM8" s="767" t="str">
        <f>+AD8</f>
        <v>Aveiro</v>
      </c>
      <c r="AN8" s="772">
        <f>INDEX($AD$7:$AH$27,MATCH($AM8,$AD$7:$AD$27,0),MATCH(AN$7,$AD$7:$AH$7,0)+2*($AI$8-1))</f>
        <v>215.96609400324101</v>
      </c>
      <c r="AO8" s="772">
        <f>INDEX($AD$7:$AH$27,MATCH($AM8,$AD$7:$AD$27,0),MATCH(AO$7,$AD$7:$AH$7,0)+2*($AI$8-1))</f>
        <v>215.16</v>
      </c>
    </row>
    <row r="9" spans="1:41" x14ac:dyDescent="0.2">
      <c r="A9" s="415"/>
      <c r="B9" s="485"/>
      <c r="C9" s="99" t="s">
        <v>62</v>
      </c>
      <c r="D9" s="423"/>
      <c r="E9" s="343">
        <v>4584</v>
      </c>
      <c r="F9" s="343">
        <v>4750</v>
      </c>
      <c r="G9" s="343">
        <v>4713</v>
      </c>
      <c r="H9" s="343">
        <v>4815</v>
      </c>
      <c r="I9" s="343">
        <v>4895</v>
      </c>
      <c r="J9" s="343">
        <v>4937</v>
      </c>
      <c r="K9" s="783">
        <v>215.96609400324101</v>
      </c>
      <c r="L9" s="473"/>
      <c r="M9" s="522"/>
      <c r="N9" s="415"/>
      <c r="O9" s="484"/>
      <c r="P9" s="484"/>
      <c r="Q9" s="484"/>
      <c r="R9" s="484"/>
      <c r="S9" s="484"/>
      <c r="T9" s="484"/>
      <c r="U9" s="484"/>
      <c r="V9" s="484"/>
      <c r="W9" s="484"/>
      <c r="X9" s="484"/>
      <c r="Y9" s="484"/>
      <c r="Z9" s="484"/>
      <c r="AA9" s="484"/>
      <c r="AB9" s="484"/>
      <c r="AC9" s="484"/>
      <c r="AD9" s="767" t="str">
        <f t="shared" ref="AD9:AD26" si="1">+C10</f>
        <v>Beja</v>
      </c>
      <c r="AE9" s="771">
        <f t="shared" ref="AE9:AE26" si="2">+K10</f>
        <v>250.67860090264301</v>
      </c>
      <c r="AF9" s="771">
        <f t="shared" ref="AF9:AF27" si="3">+$K$8</f>
        <v>215.16</v>
      </c>
      <c r="AG9" s="771">
        <f t="shared" ref="AG9:AG26" si="4">+K47</f>
        <v>90.672227145522399</v>
      </c>
      <c r="AH9" s="771">
        <f t="shared" si="0"/>
        <v>93.601499057108299</v>
      </c>
      <c r="AI9" s="768"/>
      <c r="AJ9" s="768">
        <v>2</v>
      </c>
      <c r="AK9" s="768" t="s">
        <v>361</v>
      </c>
      <c r="AL9" s="768"/>
      <c r="AM9" s="767" t="str">
        <f t="shared" ref="AM9:AM27" si="5">+AD9</f>
        <v>Beja</v>
      </c>
      <c r="AN9" s="772">
        <f t="shared" ref="AN9:AO27" si="6">INDEX($AD$7:$AH$27,MATCH($AM9,$AD$7:$AD$27,0),MATCH(AN$7,$AD$7:$AH$7,0)+2*($AI$8-1))</f>
        <v>250.67860090264301</v>
      </c>
      <c r="AO9" s="772">
        <f t="shared" si="6"/>
        <v>215.16</v>
      </c>
    </row>
    <row r="10" spans="1:41" x14ac:dyDescent="0.2">
      <c r="A10" s="415"/>
      <c r="B10" s="485"/>
      <c r="C10" s="99" t="s">
        <v>55</v>
      </c>
      <c r="D10" s="423"/>
      <c r="E10" s="343">
        <v>1471</v>
      </c>
      <c r="F10" s="343">
        <v>1510</v>
      </c>
      <c r="G10" s="343">
        <v>1545</v>
      </c>
      <c r="H10" s="343">
        <v>1560</v>
      </c>
      <c r="I10" s="343">
        <v>1554</v>
      </c>
      <c r="J10" s="343">
        <v>1553</v>
      </c>
      <c r="K10" s="783">
        <v>250.67860090264301</v>
      </c>
      <c r="L10" s="473"/>
      <c r="M10" s="522"/>
      <c r="N10" s="415"/>
      <c r="O10" s="484"/>
      <c r="P10" s="484"/>
      <c r="Q10" s="484"/>
      <c r="R10" s="484"/>
      <c r="S10" s="484"/>
      <c r="T10" s="484"/>
      <c r="U10" s="484"/>
      <c r="V10" s="484"/>
      <c r="W10" s="484"/>
      <c r="X10" s="484"/>
      <c r="Y10" s="484"/>
      <c r="Z10" s="484"/>
      <c r="AA10" s="484"/>
      <c r="AB10" s="484"/>
      <c r="AC10" s="484"/>
      <c r="AD10" s="767" t="str">
        <f t="shared" si="1"/>
        <v>Braga</v>
      </c>
      <c r="AE10" s="771">
        <f t="shared" si="2"/>
        <v>207.52262056414901</v>
      </c>
      <c r="AF10" s="771">
        <f t="shared" si="3"/>
        <v>215.16</v>
      </c>
      <c r="AG10" s="771">
        <f t="shared" si="4"/>
        <v>95.974481694487295</v>
      </c>
      <c r="AH10" s="771">
        <f t="shared" si="0"/>
        <v>93.601499057108299</v>
      </c>
      <c r="AI10" s="768"/>
      <c r="AJ10" s="768"/>
      <c r="AK10" s="768"/>
      <c r="AL10" s="768"/>
      <c r="AM10" s="767" t="str">
        <f t="shared" si="5"/>
        <v>Braga</v>
      </c>
      <c r="AN10" s="772">
        <f t="shared" si="6"/>
        <v>207.52262056414901</v>
      </c>
      <c r="AO10" s="772">
        <f t="shared" si="6"/>
        <v>215.16</v>
      </c>
    </row>
    <row r="11" spans="1:41" x14ac:dyDescent="0.2">
      <c r="A11" s="415"/>
      <c r="B11" s="485"/>
      <c r="C11" s="99" t="s">
        <v>64</v>
      </c>
      <c r="D11" s="423"/>
      <c r="E11" s="343">
        <v>3237</v>
      </c>
      <c r="F11" s="343">
        <v>3242</v>
      </c>
      <c r="G11" s="343">
        <v>3254</v>
      </c>
      <c r="H11" s="343">
        <v>3338</v>
      </c>
      <c r="I11" s="343">
        <v>3316</v>
      </c>
      <c r="J11" s="343">
        <v>3300</v>
      </c>
      <c r="K11" s="783">
        <v>207.52262056414901</v>
      </c>
      <c r="L11" s="473"/>
      <c r="M11" s="522"/>
      <c r="N11" s="415"/>
      <c r="O11" s="484"/>
      <c r="P11" s="484"/>
      <c r="Q11" s="484"/>
      <c r="R11" s="484"/>
      <c r="S11" s="484"/>
      <c r="T11" s="484"/>
      <c r="U11" s="484"/>
      <c r="V11" s="484"/>
      <c r="W11" s="484"/>
      <c r="X11" s="484"/>
      <c r="Y11" s="484"/>
      <c r="Z11" s="484"/>
      <c r="AA11" s="484"/>
      <c r="AB11" s="484"/>
      <c r="AC11" s="484"/>
      <c r="AD11" s="767" t="str">
        <f t="shared" si="1"/>
        <v>Bragança</v>
      </c>
      <c r="AE11" s="771">
        <f t="shared" si="2"/>
        <v>219.539426229508</v>
      </c>
      <c r="AF11" s="771">
        <f t="shared" si="3"/>
        <v>215.16</v>
      </c>
      <c r="AG11" s="771">
        <f t="shared" si="4"/>
        <v>97.395672727272697</v>
      </c>
      <c r="AH11" s="771">
        <f t="shared" si="0"/>
        <v>93.601499057108299</v>
      </c>
      <c r="AI11" s="768"/>
      <c r="AJ11" s="768"/>
      <c r="AK11" s="768"/>
      <c r="AL11" s="768"/>
      <c r="AM11" s="767" t="str">
        <f t="shared" si="5"/>
        <v>Bragança</v>
      </c>
      <c r="AN11" s="772">
        <f t="shared" si="6"/>
        <v>219.539426229508</v>
      </c>
      <c r="AO11" s="772">
        <f t="shared" si="6"/>
        <v>215.16</v>
      </c>
    </row>
    <row r="12" spans="1:41" x14ac:dyDescent="0.2">
      <c r="A12" s="415"/>
      <c r="B12" s="485"/>
      <c r="C12" s="99" t="s">
        <v>66</v>
      </c>
      <c r="D12" s="423"/>
      <c r="E12" s="343">
        <v>704</v>
      </c>
      <c r="F12" s="343">
        <v>717</v>
      </c>
      <c r="G12" s="343">
        <v>754</v>
      </c>
      <c r="H12" s="343">
        <v>779</v>
      </c>
      <c r="I12" s="343">
        <v>769</v>
      </c>
      <c r="J12" s="343">
        <v>732</v>
      </c>
      <c r="K12" s="783">
        <v>219.539426229508</v>
      </c>
      <c r="L12" s="473"/>
      <c r="M12" s="522"/>
      <c r="N12" s="415"/>
      <c r="AD12" s="767" t="str">
        <f t="shared" si="1"/>
        <v>Castelo Branco</v>
      </c>
      <c r="AE12" s="771">
        <f t="shared" si="2"/>
        <v>208.84296812749</v>
      </c>
      <c r="AF12" s="771">
        <f t="shared" si="3"/>
        <v>215.16</v>
      </c>
      <c r="AG12" s="771">
        <f t="shared" si="4"/>
        <v>92.97</v>
      </c>
      <c r="AH12" s="771">
        <f t="shared" si="0"/>
        <v>93.601499057108299</v>
      </c>
      <c r="AI12" s="770"/>
      <c r="AJ12" s="770"/>
      <c r="AK12" s="770"/>
      <c r="AL12" s="770"/>
      <c r="AM12" s="767" t="str">
        <f t="shared" si="5"/>
        <v>Castelo Branco</v>
      </c>
      <c r="AN12" s="772">
        <f t="shared" si="6"/>
        <v>208.84296812749</v>
      </c>
      <c r="AO12" s="772">
        <f t="shared" si="6"/>
        <v>215.16</v>
      </c>
    </row>
    <row r="13" spans="1:41" x14ac:dyDescent="0.2">
      <c r="A13" s="415"/>
      <c r="B13" s="485"/>
      <c r="C13" s="99" t="s">
        <v>75</v>
      </c>
      <c r="D13" s="423"/>
      <c r="E13" s="343">
        <v>1462</v>
      </c>
      <c r="F13" s="343">
        <v>1487</v>
      </c>
      <c r="G13" s="343">
        <v>1478</v>
      </c>
      <c r="H13" s="343">
        <v>1518</v>
      </c>
      <c r="I13" s="343">
        <v>1526</v>
      </c>
      <c r="J13" s="343">
        <v>1507</v>
      </c>
      <c r="K13" s="783">
        <v>208.84296812749</v>
      </c>
      <c r="L13" s="473"/>
      <c r="M13" s="522"/>
      <c r="N13" s="415"/>
      <c r="AD13" s="767" t="str">
        <f t="shared" si="1"/>
        <v>Coimbra</v>
      </c>
      <c r="AE13" s="771">
        <f t="shared" si="2"/>
        <v>199.34705673758901</v>
      </c>
      <c r="AF13" s="771">
        <f t="shared" si="3"/>
        <v>215.16</v>
      </c>
      <c r="AG13" s="771">
        <f t="shared" si="4"/>
        <v>105.09276211247899</v>
      </c>
      <c r="AH13" s="771">
        <f t="shared" si="0"/>
        <v>93.601499057108299</v>
      </c>
      <c r="AI13" s="770"/>
      <c r="AJ13" s="770"/>
      <c r="AK13" s="770"/>
      <c r="AL13" s="770"/>
      <c r="AM13" s="767" t="str">
        <f t="shared" si="5"/>
        <v>Coimbra</v>
      </c>
      <c r="AN13" s="772">
        <f t="shared" si="6"/>
        <v>199.34705673758901</v>
      </c>
      <c r="AO13" s="772">
        <f t="shared" si="6"/>
        <v>215.16</v>
      </c>
    </row>
    <row r="14" spans="1:41" x14ac:dyDescent="0.2">
      <c r="A14" s="415"/>
      <c r="B14" s="485"/>
      <c r="C14" s="99" t="s">
        <v>61</v>
      </c>
      <c r="D14" s="423"/>
      <c r="E14" s="343">
        <v>3227</v>
      </c>
      <c r="F14" s="343">
        <v>3231</v>
      </c>
      <c r="G14" s="343">
        <v>3232</v>
      </c>
      <c r="H14" s="343">
        <v>3302</v>
      </c>
      <c r="I14" s="343">
        <v>3348</v>
      </c>
      <c r="J14" s="343">
        <v>3385</v>
      </c>
      <c r="K14" s="783">
        <v>199.34705673758901</v>
      </c>
      <c r="L14" s="473"/>
      <c r="M14" s="522"/>
      <c r="N14" s="415"/>
      <c r="AD14" s="767" t="str">
        <f t="shared" si="1"/>
        <v>Évora</v>
      </c>
      <c r="AE14" s="771">
        <f t="shared" si="2"/>
        <v>228.48</v>
      </c>
      <c r="AF14" s="771">
        <f t="shared" si="3"/>
        <v>215.16</v>
      </c>
      <c r="AG14" s="771">
        <f t="shared" si="4"/>
        <v>89.144020356234094</v>
      </c>
      <c r="AH14" s="771">
        <f t="shared" si="0"/>
        <v>93.601499057108299</v>
      </c>
      <c r="AI14" s="770"/>
      <c r="AJ14" s="770"/>
      <c r="AK14" s="770"/>
      <c r="AL14" s="770"/>
      <c r="AM14" s="767" t="str">
        <f t="shared" si="5"/>
        <v>Évora</v>
      </c>
      <c r="AN14" s="772">
        <f t="shared" si="6"/>
        <v>228.48</v>
      </c>
      <c r="AO14" s="772">
        <f t="shared" si="6"/>
        <v>215.16</v>
      </c>
    </row>
    <row r="15" spans="1:41" x14ac:dyDescent="0.2">
      <c r="A15" s="415"/>
      <c r="B15" s="485"/>
      <c r="C15" s="99" t="s">
        <v>56</v>
      </c>
      <c r="D15" s="423"/>
      <c r="E15" s="343">
        <v>1406</v>
      </c>
      <c r="F15" s="343">
        <v>1399</v>
      </c>
      <c r="G15" s="343">
        <v>1366</v>
      </c>
      <c r="H15" s="343">
        <v>1352</v>
      </c>
      <c r="I15" s="343">
        <v>1391</v>
      </c>
      <c r="J15" s="343">
        <v>1382</v>
      </c>
      <c r="K15" s="783">
        <v>228.48</v>
      </c>
      <c r="L15" s="473"/>
      <c r="M15" s="522"/>
      <c r="N15" s="415"/>
      <c r="AD15" s="767" t="str">
        <f t="shared" si="1"/>
        <v>Faro</v>
      </c>
      <c r="AE15" s="771">
        <f t="shared" si="2"/>
        <v>201.94239499839699</v>
      </c>
      <c r="AF15" s="771">
        <f t="shared" si="3"/>
        <v>215.16</v>
      </c>
      <c r="AG15" s="771">
        <f t="shared" si="4"/>
        <v>95.389721338785407</v>
      </c>
      <c r="AH15" s="771">
        <f t="shared" si="0"/>
        <v>93.601499057108299</v>
      </c>
      <c r="AI15" s="770"/>
      <c r="AJ15" s="770"/>
      <c r="AK15" s="770"/>
      <c r="AL15" s="770"/>
      <c r="AM15" s="767" t="str">
        <f t="shared" si="5"/>
        <v>Faro</v>
      </c>
      <c r="AN15" s="772">
        <f t="shared" si="6"/>
        <v>201.94239499839699</v>
      </c>
      <c r="AO15" s="772">
        <f t="shared" si="6"/>
        <v>215.16</v>
      </c>
    </row>
    <row r="16" spans="1:41" x14ac:dyDescent="0.2">
      <c r="A16" s="415"/>
      <c r="B16" s="485"/>
      <c r="C16" s="99" t="s">
        <v>74</v>
      </c>
      <c r="D16" s="423"/>
      <c r="E16" s="343">
        <v>3013</v>
      </c>
      <c r="F16" s="343">
        <v>3026</v>
      </c>
      <c r="G16" s="343">
        <v>3035</v>
      </c>
      <c r="H16" s="343">
        <v>3178</v>
      </c>
      <c r="I16" s="343">
        <v>3199</v>
      </c>
      <c r="J16" s="343">
        <v>3120</v>
      </c>
      <c r="K16" s="783">
        <v>201.94239499839699</v>
      </c>
      <c r="L16" s="473"/>
      <c r="M16" s="522"/>
      <c r="N16" s="415"/>
      <c r="AD16" s="767" t="str">
        <f t="shared" si="1"/>
        <v>Guarda</v>
      </c>
      <c r="AE16" s="771">
        <f t="shared" si="2"/>
        <v>208.84024126455901</v>
      </c>
      <c r="AF16" s="771">
        <f t="shared" si="3"/>
        <v>215.16</v>
      </c>
      <c r="AG16" s="771">
        <f t="shared" si="4"/>
        <v>91.4151383831027</v>
      </c>
      <c r="AH16" s="771">
        <f t="shared" si="0"/>
        <v>93.601499057108299</v>
      </c>
      <c r="AI16" s="770"/>
      <c r="AJ16" s="770"/>
      <c r="AK16" s="770"/>
      <c r="AL16" s="770"/>
      <c r="AM16" s="767" t="str">
        <f t="shared" si="5"/>
        <v>Guarda</v>
      </c>
      <c r="AN16" s="772">
        <f t="shared" si="6"/>
        <v>208.84024126455901</v>
      </c>
      <c r="AO16" s="772">
        <f t="shared" si="6"/>
        <v>215.16</v>
      </c>
    </row>
    <row r="17" spans="1:41" x14ac:dyDescent="0.2">
      <c r="A17" s="415"/>
      <c r="B17" s="485"/>
      <c r="C17" s="99" t="s">
        <v>76</v>
      </c>
      <c r="D17" s="423"/>
      <c r="E17" s="343">
        <v>1229</v>
      </c>
      <c r="F17" s="343">
        <v>1233</v>
      </c>
      <c r="G17" s="343">
        <v>1228</v>
      </c>
      <c r="H17" s="343">
        <v>1241</v>
      </c>
      <c r="I17" s="343">
        <v>1240</v>
      </c>
      <c r="J17" s="343">
        <v>1202</v>
      </c>
      <c r="K17" s="783">
        <v>208.84024126455901</v>
      </c>
      <c r="L17" s="473"/>
      <c r="M17" s="522"/>
      <c r="N17" s="415"/>
      <c r="AD17" s="767" t="str">
        <f t="shared" si="1"/>
        <v>Leiria</v>
      </c>
      <c r="AE17" s="771">
        <f t="shared" si="2"/>
        <v>207.65229673863101</v>
      </c>
      <c r="AF17" s="771">
        <f t="shared" si="3"/>
        <v>215.16</v>
      </c>
      <c r="AG17" s="771">
        <f t="shared" si="4"/>
        <v>98.6813032089064</v>
      </c>
      <c r="AH17" s="771">
        <f t="shared" si="0"/>
        <v>93.601499057108299</v>
      </c>
      <c r="AI17" s="770"/>
      <c r="AJ17" s="770"/>
      <c r="AK17" s="770"/>
      <c r="AL17" s="770"/>
      <c r="AM17" s="767" t="str">
        <f t="shared" si="5"/>
        <v>Leiria</v>
      </c>
      <c r="AN17" s="772">
        <f t="shared" si="6"/>
        <v>207.65229673863101</v>
      </c>
      <c r="AO17" s="772">
        <f t="shared" si="6"/>
        <v>215.16</v>
      </c>
    </row>
    <row r="18" spans="1:41" x14ac:dyDescent="0.2">
      <c r="A18" s="415"/>
      <c r="B18" s="485"/>
      <c r="C18" s="99" t="s">
        <v>60</v>
      </c>
      <c r="D18" s="423"/>
      <c r="E18" s="343">
        <v>2172</v>
      </c>
      <c r="F18" s="343">
        <v>2215</v>
      </c>
      <c r="G18" s="343">
        <v>2179</v>
      </c>
      <c r="H18" s="343">
        <v>2251</v>
      </c>
      <c r="I18" s="343">
        <v>2224</v>
      </c>
      <c r="J18" s="343">
        <v>2178</v>
      </c>
      <c r="K18" s="783">
        <v>207.65229673863101</v>
      </c>
      <c r="L18" s="473"/>
      <c r="M18" s="522"/>
      <c r="N18" s="415"/>
      <c r="AD18" s="767" t="str">
        <f t="shared" si="1"/>
        <v>Lisboa</v>
      </c>
      <c r="AE18" s="771">
        <f t="shared" si="2"/>
        <v>216.57850475519501</v>
      </c>
      <c r="AF18" s="771">
        <f t="shared" si="3"/>
        <v>215.16</v>
      </c>
      <c r="AG18" s="771">
        <f t="shared" si="4"/>
        <v>95.731329631263506</v>
      </c>
      <c r="AH18" s="771">
        <f t="shared" si="0"/>
        <v>93.601499057108299</v>
      </c>
      <c r="AI18" s="770"/>
      <c r="AJ18" s="770"/>
      <c r="AK18" s="770"/>
      <c r="AL18" s="770"/>
      <c r="AM18" s="767" t="str">
        <f t="shared" si="5"/>
        <v>Lisboa</v>
      </c>
      <c r="AN18" s="772">
        <f t="shared" si="6"/>
        <v>216.57850475519501</v>
      </c>
      <c r="AO18" s="772">
        <f t="shared" si="6"/>
        <v>215.16</v>
      </c>
    </row>
    <row r="19" spans="1:41" x14ac:dyDescent="0.2">
      <c r="A19" s="415"/>
      <c r="B19" s="485"/>
      <c r="C19" s="99" t="s">
        <v>59</v>
      </c>
      <c r="D19" s="423"/>
      <c r="E19" s="343">
        <v>16424</v>
      </c>
      <c r="F19" s="343">
        <v>16400</v>
      </c>
      <c r="G19" s="343">
        <v>16496</v>
      </c>
      <c r="H19" s="343">
        <v>16962</v>
      </c>
      <c r="I19" s="343">
        <v>16893</v>
      </c>
      <c r="J19" s="343">
        <v>17046</v>
      </c>
      <c r="K19" s="783">
        <v>216.57850475519501</v>
      </c>
      <c r="L19" s="473"/>
      <c r="M19" s="522"/>
      <c r="N19" s="415"/>
      <c r="AD19" s="767" t="str">
        <f t="shared" si="1"/>
        <v>Portalegre</v>
      </c>
      <c r="AE19" s="771">
        <f t="shared" si="2"/>
        <v>234.44816226783999</v>
      </c>
      <c r="AF19" s="771">
        <f t="shared" si="3"/>
        <v>215.16</v>
      </c>
      <c r="AG19" s="771">
        <f t="shared" si="4"/>
        <v>90.608413298073302</v>
      </c>
      <c r="AH19" s="771">
        <f t="shared" si="0"/>
        <v>93.601499057108299</v>
      </c>
      <c r="AI19" s="770"/>
      <c r="AJ19" s="770"/>
      <c r="AK19" s="770"/>
      <c r="AL19" s="770"/>
      <c r="AM19" s="767" t="str">
        <f t="shared" si="5"/>
        <v>Portalegre</v>
      </c>
      <c r="AN19" s="772">
        <f t="shared" si="6"/>
        <v>234.44816226783999</v>
      </c>
      <c r="AO19" s="772">
        <f t="shared" si="6"/>
        <v>215.16</v>
      </c>
    </row>
    <row r="20" spans="1:41" x14ac:dyDescent="0.2">
      <c r="A20" s="415"/>
      <c r="B20" s="485"/>
      <c r="C20" s="99" t="s">
        <v>57</v>
      </c>
      <c r="D20" s="423"/>
      <c r="E20" s="343">
        <v>1144</v>
      </c>
      <c r="F20" s="343">
        <v>1146</v>
      </c>
      <c r="G20" s="343">
        <v>1143</v>
      </c>
      <c r="H20" s="343">
        <v>1142</v>
      </c>
      <c r="I20" s="343">
        <v>1081</v>
      </c>
      <c r="J20" s="343">
        <v>1025</v>
      </c>
      <c r="K20" s="783">
        <v>234.44816226783999</v>
      </c>
      <c r="L20" s="473"/>
      <c r="M20" s="522"/>
      <c r="N20" s="415"/>
      <c r="AD20" s="767" t="str">
        <f t="shared" si="1"/>
        <v>Porto</v>
      </c>
      <c r="AE20" s="771">
        <f t="shared" si="2"/>
        <v>213.274911090047</v>
      </c>
      <c r="AF20" s="771">
        <f t="shared" si="3"/>
        <v>215.16</v>
      </c>
      <c r="AG20" s="771">
        <f t="shared" si="4"/>
        <v>94.727792597083294</v>
      </c>
      <c r="AH20" s="771">
        <f t="shared" si="0"/>
        <v>93.601499057108299</v>
      </c>
      <c r="AI20" s="770"/>
      <c r="AJ20" s="770"/>
      <c r="AK20" s="770"/>
      <c r="AL20" s="770"/>
      <c r="AM20" s="767" t="str">
        <f t="shared" si="5"/>
        <v>Porto</v>
      </c>
      <c r="AN20" s="772">
        <f t="shared" si="6"/>
        <v>213.274911090047</v>
      </c>
      <c r="AO20" s="772">
        <f t="shared" si="6"/>
        <v>215.16</v>
      </c>
    </row>
    <row r="21" spans="1:41" x14ac:dyDescent="0.2">
      <c r="A21" s="415"/>
      <c r="B21" s="485"/>
      <c r="C21" s="99" t="s">
        <v>63</v>
      </c>
      <c r="D21" s="423"/>
      <c r="E21" s="343">
        <v>25888</v>
      </c>
      <c r="F21" s="343">
        <v>26020</v>
      </c>
      <c r="G21" s="343">
        <v>25674</v>
      </c>
      <c r="H21" s="343">
        <v>26585</v>
      </c>
      <c r="I21" s="343">
        <v>26794</v>
      </c>
      <c r="J21" s="343">
        <v>26389</v>
      </c>
      <c r="K21" s="783">
        <v>213.274911090047</v>
      </c>
      <c r="L21" s="473"/>
      <c r="M21" s="522"/>
      <c r="N21" s="415"/>
      <c r="AD21" s="767" t="str">
        <f t="shared" si="1"/>
        <v>Santarém</v>
      </c>
      <c r="AE21" s="771">
        <f t="shared" si="2"/>
        <v>216.65455993294199</v>
      </c>
      <c r="AF21" s="771">
        <f t="shared" si="3"/>
        <v>215.16</v>
      </c>
      <c r="AG21" s="771">
        <f t="shared" si="4"/>
        <v>94.833568152632594</v>
      </c>
      <c r="AH21" s="771">
        <f t="shared" si="0"/>
        <v>93.601499057108299</v>
      </c>
      <c r="AI21" s="770"/>
      <c r="AJ21" s="770"/>
      <c r="AK21" s="770"/>
      <c r="AL21" s="770"/>
      <c r="AM21" s="767" t="str">
        <f t="shared" si="5"/>
        <v>Santarém</v>
      </c>
      <c r="AN21" s="772">
        <f t="shared" si="6"/>
        <v>216.65455993294199</v>
      </c>
      <c r="AO21" s="772">
        <f t="shared" si="6"/>
        <v>215.16</v>
      </c>
    </row>
    <row r="22" spans="1:41" x14ac:dyDescent="0.2">
      <c r="A22" s="415"/>
      <c r="B22" s="485"/>
      <c r="C22" s="99" t="s">
        <v>79</v>
      </c>
      <c r="D22" s="423"/>
      <c r="E22" s="343">
        <v>2278</v>
      </c>
      <c r="F22" s="343">
        <v>2224</v>
      </c>
      <c r="G22" s="343">
        <v>2298</v>
      </c>
      <c r="H22" s="343">
        <v>2340</v>
      </c>
      <c r="I22" s="343">
        <v>2366</v>
      </c>
      <c r="J22" s="343">
        <v>2389</v>
      </c>
      <c r="K22" s="783">
        <v>216.65455993294199</v>
      </c>
      <c r="L22" s="473"/>
      <c r="M22" s="522"/>
      <c r="N22" s="415"/>
      <c r="AD22" s="767" t="str">
        <f t="shared" si="1"/>
        <v>Setúbal</v>
      </c>
      <c r="AE22" s="771">
        <f t="shared" si="2"/>
        <v>225.58378448595801</v>
      </c>
      <c r="AF22" s="771">
        <f t="shared" si="3"/>
        <v>215.16</v>
      </c>
      <c r="AG22" s="771">
        <f t="shared" si="4"/>
        <v>101.55353550543001</v>
      </c>
      <c r="AH22" s="771">
        <f t="shared" si="0"/>
        <v>93.601499057108299</v>
      </c>
      <c r="AI22" s="770"/>
      <c r="AJ22" s="770"/>
      <c r="AK22" s="770"/>
      <c r="AL22" s="770"/>
      <c r="AM22" s="767" t="str">
        <f t="shared" si="5"/>
        <v>Setúbal</v>
      </c>
      <c r="AN22" s="772">
        <f t="shared" si="6"/>
        <v>225.58378448595801</v>
      </c>
      <c r="AO22" s="772">
        <f t="shared" si="6"/>
        <v>215.16</v>
      </c>
    </row>
    <row r="23" spans="1:41" x14ac:dyDescent="0.2">
      <c r="A23" s="415"/>
      <c r="B23" s="485"/>
      <c r="C23" s="99" t="s">
        <v>58</v>
      </c>
      <c r="D23" s="423"/>
      <c r="E23" s="343">
        <v>7765</v>
      </c>
      <c r="F23" s="343">
        <v>7784</v>
      </c>
      <c r="G23" s="343">
        <v>7761</v>
      </c>
      <c r="H23" s="343">
        <v>7938</v>
      </c>
      <c r="I23" s="343">
        <v>7996</v>
      </c>
      <c r="J23" s="343">
        <v>8088</v>
      </c>
      <c r="K23" s="783">
        <v>225.58378448595801</v>
      </c>
      <c r="L23" s="473"/>
      <c r="M23" s="522"/>
      <c r="N23" s="415"/>
      <c r="AD23" s="767" t="str">
        <f t="shared" si="1"/>
        <v>Viana do Castelo</v>
      </c>
      <c r="AE23" s="771">
        <f t="shared" si="2"/>
        <v>193.763478964401</v>
      </c>
      <c r="AF23" s="771">
        <f t="shared" si="3"/>
        <v>215.16</v>
      </c>
      <c r="AG23" s="771">
        <f t="shared" si="4"/>
        <v>101.43653536636999</v>
      </c>
      <c r="AH23" s="771">
        <f t="shared" si="0"/>
        <v>93.601499057108299</v>
      </c>
      <c r="AI23" s="770"/>
      <c r="AJ23" s="770"/>
      <c r="AK23" s="770"/>
      <c r="AL23" s="770"/>
      <c r="AM23" s="767" t="str">
        <f t="shared" si="5"/>
        <v>Viana do Castelo</v>
      </c>
      <c r="AN23" s="772">
        <f t="shared" si="6"/>
        <v>193.763478964401</v>
      </c>
      <c r="AO23" s="772">
        <f t="shared" si="6"/>
        <v>215.16</v>
      </c>
    </row>
    <row r="24" spans="1:41" x14ac:dyDescent="0.2">
      <c r="A24" s="415"/>
      <c r="B24" s="485"/>
      <c r="C24" s="99" t="s">
        <v>65</v>
      </c>
      <c r="D24" s="423"/>
      <c r="E24" s="343">
        <v>1232</v>
      </c>
      <c r="F24" s="343">
        <v>1228</v>
      </c>
      <c r="G24" s="343">
        <v>1227</v>
      </c>
      <c r="H24" s="343">
        <v>1244</v>
      </c>
      <c r="I24" s="343">
        <v>1251</v>
      </c>
      <c r="J24" s="343">
        <v>1236</v>
      </c>
      <c r="K24" s="783">
        <v>193.763478964401</v>
      </c>
      <c r="L24" s="473"/>
      <c r="M24" s="522"/>
      <c r="N24" s="415"/>
      <c r="AD24" s="767" t="str">
        <f t="shared" si="1"/>
        <v>Vila Real</v>
      </c>
      <c r="AE24" s="771">
        <f t="shared" si="2"/>
        <v>204.82743203680499</v>
      </c>
      <c r="AF24" s="771">
        <f t="shared" si="3"/>
        <v>215.16</v>
      </c>
      <c r="AG24" s="771">
        <f t="shared" si="4"/>
        <v>99.198377557220994</v>
      </c>
      <c r="AH24" s="771">
        <f t="shared" si="0"/>
        <v>93.601499057108299</v>
      </c>
      <c r="AI24" s="770"/>
      <c r="AJ24" s="770"/>
      <c r="AK24" s="770"/>
      <c r="AL24" s="770"/>
      <c r="AM24" s="767" t="str">
        <f t="shared" si="5"/>
        <v>Vila Real</v>
      </c>
      <c r="AN24" s="772">
        <f t="shared" si="6"/>
        <v>204.82743203680499</v>
      </c>
      <c r="AO24" s="772">
        <f t="shared" si="6"/>
        <v>215.16</v>
      </c>
    </row>
    <row r="25" spans="1:41" x14ac:dyDescent="0.2">
      <c r="A25" s="415"/>
      <c r="B25" s="485"/>
      <c r="C25" s="99" t="s">
        <v>67</v>
      </c>
      <c r="D25" s="423"/>
      <c r="E25" s="343">
        <v>2325</v>
      </c>
      <c r="F25" s="343">
        <v>2338</v>
      </c>
      <c r="G25" s="343">
        <v>2303</v>
      </c>
      <c r="H25" s="343">
        <v>2353</v>
      </c>
      <c r="I25" s="343">
        <v>2402</v>
      </c>
      <c r="J25" s="343">
        <v>2392</v>
      </c>
      <c r="K25" s="783">
        <v>204.82743203680499</v>
      </c>
      <c r="L25" s="473"/>
      <c r="M25" s="522"/>
      <c r="N25" s="415"/>
      <c r="AD25" s="767" t="str">
        <f t="shared" si="1"/>
        <v>Viseu</v>
      </c>
      <c r="AE25" s="771">
        <f t="shared" si="2"/>
        <v>205.634103523542</v>
      </c>
      <c r="AF25" s="771">
        <f t="shared" si="3"/>
        <v>215.16</v>
      </c>
      <c r="AG25" s="771">
        <f t="shared" si="4"/>
        <v>95.381627133352595</v>
      </c>
      <c r="AH25" s="771">
        <f t="shared" si="0"/>
        <v>93.601499057108299</v>
      </c>
      <c r="AI25" s="770"/>
      <c r="AJ25" s="770"/>
      <c r="AK25" s="770"/>
      <c r="AL25" s="770"/>
      <c r="AM25" s="767" t="str">
        <f t="shared" si="5"/>
        <v>Viseu</v>
      </c>
      <c r="AN25" s="772">
        <f t="shared" si="6"/>
        <v>205.634103523542</v>
      </c>
      <c r="AO25" s="772">
        <f t="shared" si="6"/>
        <v>215.16</v>
      </c>
    </row>
    <row r="26" spans="1:41" x14ac:dyDescent="0.2">
      <c r="A26" s="415"/>
      <c r="B26" s="485"/>
      <c r="C26" s="99" t="s">
        <v>77</v>
      </c>
      <c r="D26" s="423"/>
      <c r="E26" s="343">
        <v>3140</v>
      </c>
      <c r="F26" s="343">
        <v>3119</v>
      </c>
      <c r="G26" s="343">
        <v>3066</v>
      </c>
      <c r="H26" s="343">
        <v>3221</v>
      </c>
      <c r="I26" s="343">
        <v>3201</v>
      </c>
      <c r="J26" s="343">
        <v>3208</v>
      </c>
      <c r="K26" s="783">
        <v>205.634103523542</v>
      </c>
      <c r="L26" s="473"/>
      <c r="M26" s="522"/>
      <c r="N26" s="415"/>
      <c r="AD26" s="767" t="str">
        <f t="shared" si="1"/>
        <v>Açores</v>
      </c>
      <c r="AE26" s="771">
        <f t="shared" si="2"/>
        <v>225.98943857331599</v>
      </c>
      <c r="AF26" s="771">
        <f t="shared" si="3"/>
        <v>215.16</v>
      </c>
      <c r="AG26" s="771">
        <f t="shared" si="4"/>
        <v>68.484389511609294</v>
      </c>
      <c r="AH26" s="771">
        <f t="shared" si="0"/>
        <v>93.601499057108299</v>
      </c>
      <c r="AI26" s="770"/>
      <c r="AJ26" s="770"/>
      <c r="AK26" s="770"/>
      <c r="AL26" s="770"/>
      <c r="AM26" s="767" t="str">
        <f t="shared" si="5"/>
        <v>Açores</v>
      </c>
      <c r="AN26" s="772">
        <f t="shared" si="6"/>
        <v>225.98943857331599</v>
      </c>
      <c r="AO26" s="772">
        <f t="shared" si="6"/>
        <v>215.16</v>
      </c>
    </row>
    <row r="27" spans="1:41" x14ac:dyDescent="0.2">
      <c r="A27" s="415"/>
      <c r="B27" s="485"/>
      <c r="C27" s="99" t="s">
        <v>132</v>
      </c>
      <c r="D27" s="423"/>
      <c r="E27" s="343">
        <v>6140</v>
      </c>
      <c r="F27" s="343">
        <v>6220</v>
      </c>
      <c r="G27" s="343">
        <v>5955</v>
      </c>
      <c r="H27" s="343">
        <v>5993</v>
      </c>
      <c r="I27" s="343">
        <v>6038</v>
      </c>
      <c r="J27" s="343">
        <v>6059</v>
      </c>
      <c r="K27" s="783">
        <v>225.98943857331599</v>
      </c>
      <c r="L27" s="473"/>
      <c r="M27" s="522"/>
      <c r="N27" s="415"/>
      <c r="AD27" s="767" t="str">
        <f>+C28</f>
        <v>Madeira</v>
      </c>
      <c r="AE27" s="771">
        <f>+K28</f>
        <v>219.47350993377501</v>
      </c>
      <c r="AF27" s="771">
        <f t="shared" si="3"/>
        <v>215.16</v>
      </c>
      <c r="AG27" s="771">
        <f>+K65</f>
        <v>90.301089918256096</v>
      </c>
      <c r="AH27" s="771">
        <f t="shared" si="0"/>
        <v>93.601499057108299</v>
      </c>
      <c r="AI27" s="770"/>
      <c r="AJ27" s="770"/>
      <c r="AK27" s="770"/>
      <c r="AL27" s="770"/>
      <c r="AM27" s="767" t="str">
        <f t="shared" si="5"/>
        <v>Madeira</v>
      </c>
      <c r="AN27" s="772">
        <f t="shared" si="6"/>
        <v>219.47350993377501</v>
      </c>
      <c r="AO27" s="772">
        <f t="shared" si="6"/>
        <v>215.16</v>
      </c>
    </row>
    <row r="28" spans="1:41" x14ac:dyDescent="0.2">
      <c r="A28" s="415"/>
      <c r="B28" s="485"/>
      <c r="C28" s="99" t="s">
        <v>133</v>
      </c>
      <c r="D28" s="423"/>
      <c r="E28" s="343">
        <v>1759</v>
      </c>
      <c r="F28" s="343">
        <v>1756</v>
      </c>
      <c r="G28" s="343">
        <v>1696</v>
      </c>
      <c r="H28" s="343">
        <v>1695</v>
      </c>
      <c r="I28" s="343">
        <v>1630</v>
      </c>
      <c r="J28" s="343">
        <v>1662</v>
      </c>
      <c r="K28" s="783">
        <v>219.47350993377501</v>
      </c>
      <c r="L28" s="473"/>
      <c r="M28" s="522"/>
      <c r="N28" s="415"/>
      <c r="AD28" s="712"/>
      <c r="AE28" s="757"/>
      <c r="AG28" s="757"/>
    </row>
    <row r="29" spans="1:41" ht="3.75" customHeight="1" x14ac:dyDescent="0.2">
      <c r="A29" s="415"/>
      <c r="B29" s="485"/>
      <c r="C29" s="99"/>
      <c r="D29" s="423"/>
      <c r="E29" s="343"/>
      <c r="F29" s="343"/>
      <c r="G29" s="343"/>
      <c r="H29" s="343"/>
      <c r="I29" s="343"/>
      <c r="J29" s="343"/>
      <c r="K29" s="344"/>
      <c r="L29" s="473"/>
      <c r="M29" s="522"/>
      <c r="N29" s="415"/>
      <c r="AD29" s="712"/>
      <c r="AE29" s="757"/>
      <c r="AG29" s="757"/>
    </row>
    <row r="30" spans="1:41" ht="15.75" customHeight="1" x14ac:dyDescent="0.2">
      <c r="A30" s="415"/>
      <c r="B30" s="485"/>
      <c r="C30" s="759"/>
      <c r="D30" s="800" t="s">
        <v>405</v>
      </c>
      <c r="E30" s="759"/>
      <c r="F30" s="759"/>
      <c r="G30" s="1647" t="s">
        <v>600</v>
      </c>
      <c r="H30" s="1647"/>
      <c r="I30" s="1647"/>
      <c r="J30" s="1647"/>
      <c r="K30" s="761"/>
      <c r="L30" s="761"/>
      <c r="M30" s="762"/>
      <c r="N30" s="415"/>
      <c r="AD30" s="712"/>
      <c r="AE30" s="757"/>
      <c r="AG30" s="757"/>
    </row>
    <row r="31" spans="1:41" x14ac:dyDescent="0.2">
      <c r="A31" s="415"/>
      <c r="B31" s="758"/>
      <c r="C31" s="759"/>
      <c r="D31" s="759"/>
      <c r="E31" s="759"/>
      <c r="F31" s="759"/>
      <c r="G31" s="759"/>
      <c r="H31" s="759"/>
      <c r="I31" s="760"/>
      <c r="J31" s="760"/>
      <c r="K31" s="761"/>
      <c r="L31" s="761"/>
      <c r="M31" s="762"/>
      <c r="N31" s="415"/>
    </row>
    <row r="32" spans="1:41" ht="12" customHeight="1" x14ac:dyDescent="0.2">
      <c r="A32" s="415"/>
      <c r="B32" s="485"/>
      <c r="C32" s="759"/>
      <c r="D32" s="759"/>
      <c r="E32" s="759"/>
      <c r="F32" s="759"/>
      <c r="G32" s="759"/>
      <c r="H32" s="759"/>
      <c r="I32" s="760"/>
      <c r="J32" s="760"/>
      <c r="K32" s="761"/>
      <c r="L32" s="761"/>
      <c r="M32" s="762"/>
      <c r="N32" s="415"/>
    </row>
    <row r="33" spans="1:41" ht="12" customHeight="1" x14ac:dyDescent="0.2">
      <c r="A33" s="415"/>
      <c r="B33" s="485"/>
      <c r="C33" s="759"/>
      <c r="D33" s="759"/>
      <c r="E33" s="759"/>
      <c r="F33" s="759"/>
      <c r="G33" s="759"/>
      <c r="H33" s="759"/>
      <c r="I33" s="760"/>
      <c r="J33" s="760"/>
      <c r="K33" s="761"/>
      <c r="L33" s="761"/>
      <c r="M33" s="762"/>
      <c r="N33" s="415"/>
    </row>
    <row r="34" spans="1:41" ht="12" customHeight="1" x14ac:dyDescent="0.2">
      <c r="A34" s="415"/>
      <c r="B34" s="485"/>
      <c r="C34" s="759"/>
      <c r="D34" s="759"/>
      <c r="E34" s="759"/>
      <c r="F34" s="759"/>
      <c r="G34" s="759"/>
      <c r="H34" s="759"/>
      <c r="I34" s="760"/>
      <c r="J34" s="760"/>
      <c r="K34" s="761"/>
      <c r="L34" s="761"/>
      <c r="M34" s="762"/>
      <c r="N34" s="415"/>
    </row>
    <row r="35" spans="1:41" ht="12" customHeight="1" x14ac:dyDescent="0.2">
      <c r="A35" s="415"/>
      <c r="B35" s="485"/>
      <c r="C35" s="759"/>
      <c r="D35" s="759"/>
      <c r="E35" s="759"/>
      <c r="F35" s="759"/>
      <c r="G35" s="759"/>
      <c r="H35" s="759"/>
      <c r="I35" s="760"/>
      <c r="J35" s="760"/>
      <c r="K35" s="761"/>
      <c r="L35" s="761"/>
      <c r="M35" s="762"/>
      <c r="N35" s="415"/>
    </row>
    <row r="36" spans="1:41" ht="27" customHeight="1" x14ac:dyDescent="0.2">
      <c r="A36" s="415"/>
      <c r="B36" s="485"/>
      <c r="C36" s="759"/>
      <c r="D36" s="759"/>
      <c r="E36" s="759"/>
      <c r="F36" s="759"/>
      <c r="G36" s="759"/>
      <c r="H36" s="759"/>
      <c r="I36" s="760"/>
      <c r="J36" s="760"/>
      <c r="K36" s="761"/>
      <c r="L36" s="761"/>
      <c r="M36" s="762"/>
      <c r="N36" s="415"/>
      <c r="AK36" s="445"/>
      <c r="AL36" s="445"/>
      <c r="AM36" s="445"/>
      <c r="AN36" s="445"/>
      <c r="AO36" s="445"/>
    </row>
    <row r="37" spans="1:41" ht="12" customHeight="1" x14ac:dyDescent="0.2">
      <c r="A37" s="415"/>
      <c r="B37" s="485"/>
      <c r="C37" s="759"/>
      <c r="D37" s="759"/>
      <c r="E37" s="759"/>
      <c r="F37" s="759"/>
      <c r="G37" s="759"/>
      <c r="H37" s="759"/>
      <c r="I37" s="760"/>
      <c r="J37" s="760"/>
      <c r="K37" s="761"/>
      <c r="L37" s="761"/>
      <c r="M37" s="762"/>
      <c r="N37" s="415"/>
      <c r="AK37" s="445"/>
      <c r="AL37" s="445"/>
      <c r="AM37" s="445"/>
      <c r="AN37" s="445"/>
      <c r="AO37" s="445"/>
    </row>
    <row r="38" spans="1:41" ht="12" customHeight="1" x14ac:dyDescent="0.2">
      <c r="A38" s="415"/>
      <c r="B38" s="485"/>
      <c r="C38" s="759"/>
      <c r="D38" s="759"/>
      <c r="E38" s="759"/>
      <c r="F38" s="759"/>
      <c r="G38" s="759"/>
      <c r="H38" s="759"/>
      <c r="I38" s="760"/>
      <c r="J38" s="760"/>
      <c r="K38" s="761"/>
      <c r="L38" s="761"/>
      <c r="M38" s="762"/>
      <c r="N38" s="415"/>
      <c r="AK38" s="445"/>
      <c r="AL38" s="445"/>
      <c r="AM38" s="445"/>
      <c r="AN38" s="445"/>
      <c r="AO38" s="445"/>
    </row>
    <row r="39" spans="1:41" ht="12" customHeight="1" x14ac:dyDescent="0.2">
      <c r="A39" s="415"/>
      <c r="B39" s="485"/>
      <c r="C39" s="763"/>
      <c r="D39" s="763"/>
      <c r="E39" s="763"/>
      <c r="F39" s="763"/>
      <c r="G39" s="763"/>
      <c r="H39" s="763"/>
      <c r="I39" s="763"/>
      <c r="J39" s="763"/>
      <c r="K39" s="764"/>
      <c r="L39" s="765"/>
      <c r="M39" s="766"/>
      <c r="N39" s="415"/>
      <c r="AK39" s="445"/>
      <c r="AL39" s="445"/>
      <c r="AM39" s="445"/>
      <c r="AN39" s="445"/>
      <c r="AO39" s="445"/>
    </row>
    <row r="40" spans="1:41" ht="3" customHeight="1" thickBot="1" x14ac:dyDescent="0.25">
      <c r="A40" s="415"/>
      <c r="B40" s="485"/>
      <c r="C40" s="473"/>
      <c r="D40" s="473"/>
      <c r="E40" s="473"/>
      <c r="F40" s="473"/>
      <c r="G40" s="473"/>
      <c r="H40" s="473"/>
      <c r="I40" s="473"/>
      <c r="J40" s="473"/>
      <c r="K40" s="713"/>
      <c r="L40" s="488"/>
      <c r="M40" s="542"/>
      <c r="N40" s="415"/>
      <c r="AK40" s="445"/>
      <c r="AL40" s="445"/>
      <c r="AM40" s="445"/>
      <c r="AN40" s="445"/>
      <c r="AO40" s="445"/>
    </row>
    <row r="41" spans="1:41" ht="13.5" customHeight="1" thickBot="1" x14ac:dyDescent="0.25">
      <c r="A41" s="415"/>
      <c r="B41" s="485"/>
      <c r="C41" s="1642" t="s">
        <v>324</v>
      </c>
      <c r="D41" s="1643"/>
      <c r="E41" s="1643"/>
      <c r="F41" s="1643"/>
      <c r="G41" s="1643"/>
      <c r="H41" s="1643"/>
      <c r="I41" s="1643"/>
      <c r="J41" s="1643"/>
      <c r="K41" s="1643"/>
      <c r="L41" s="1644"/>
      <c r="M41" s="542"/>
      <c r="N41" s="415"/>
      <c r="AK41" s="445"/>
      <c r="AL41" s="445"/>
      <c r="AM41" s="445"/>
      <c r="AN41" s="445"/>
      <c r="AO41" s="445"/>
    </row>
    <row r="42" spans="1:41" s="415" customFormat="1" ht="6.75" customHeight="1" x14ac:dyDescent="0.2">
      <c r="B42" s="485"/>
      <c r="C42" s="1539" t="s">
        <v>135</v>
      </c>
      <c r="D42" s="1539"/>
      <c r="E42" s="714"/>
      <c r="F42" s="714"/>
      <c r="G42" s="714"/>
      <c r="H42" s="714"/>
      <c r="I42" s="714"/>
      <c r="J42" s="714"/>
      <c r="K42" s="715"/>
      <c r="L42" s="715"/>
      <c r="M42" s="542"/>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45"/>
      <c r="AL42" s="445"/>
      <c r="AM42" s="445"/>
      <c r="AN42" s="445"/>
      <c r="AO42" s="445"/>
    </row>
    <row r="43" spans="1:41" ht="13.5" customHeight="1" x14ac:dyDescent="0.2">
      <c r="A43" s="415"/>
      <c r="B43" s="485"/>
      <c r="C43" s="1539"/>
      <c r="D43" s="1539"/>
      <c r="E43" s="1650">
        <v>2015</v>
      </c>
      <c r="F43" s="1650"/>
      <c r="G43" s="1650"/>
      <c r="H43" s="1650"/>
      <c r="I43" s="1650"/>
      <c r="J43" s="1650"/>
      <c r="K43" s="1645" t="str">
        <f xml:space="preserve"> CONCATENATE("valor médio de ",J7,F6)</f>
        <v>valor médio de jun.</v>
      </c>
      <c r="L43" s="433"/>
      <c r="M43" s="425"/>
      <c r="N43" s="415"/>
      <c r="AK43" s="445"/>
      <c r="AL43" s="445"/>
      <c r="AM43" s="445"/>
      <c r="AN43" s="445"/>
      <c r="AO43" s="445"/>
    </row>
    <row r="44" spans="1:41" ht="13.5" customHeight="1" x14ac:dyDescent="0.2">
      <c r="A44" s="415"/>
      <c r="B44" s="485"/>
      <c r="C44" s="430"/>
      <c r="D44" s="430"/>
      <c r="E44" s="778" t="str">
        <f t="shared" ref="E44:J44" si="7">+E7</f>
        <v>jan.</v>
      </c>
      <c r="F44" s="778" t="str">
        <f t="shared" si="7"/>
        <v>fev.</v>
      </c>
      <c r="G44" s="778" t="str">
        <f t="shared" si="7"/>
        <v>mar.</v>
      </c>
      <c r="H44" s="778" t="str">
        <f t="shared" si="7"/>
        <v>abr.</v>
      </c>
      <c r="I44" s="778" t="str">
        <f t="shared" si="7"/>
        <v>mai.</v>
      </c>
      <c r="J44" s="778" t="str">
        <f t="shared" si="7"/>
        <v>jun.</v>
      </c>
      <c r="K44" s="1646" t="e">
        <f xml:space="preserve"> CONCATENATE("valor médio de ",#REF!,#REF!)</f>
        <v>#REF!</v>
      </c>
      <c r="L44" s="433"/>
      <c r="M44" s="542"/>
      <c r="N44" s="415"/>
      <c r="AK44" s="445"/>
      <c r="AL44" s="445"/>
      <c r="AM44" s="445"/>
      <c r="AN44" s="445"/>
      <c r="AO44" s="445"/>
    </row>
    <row r="45" spans="1:41" s="438" customFormat="1" ht="14.25" customHeight="1" x14ac:dyDescent="0.2">
      <c r="A45" s="435"/>
      <c r="B45" s="716"/>
      <c r="C45" s="704" t="s">
        <v>68</v>
      </c>
      <c r="D45" s="509"/>
      <c r="E45" s="391">
        <v>208251</v>
      </c>
      <c r="F45" s="391">
        <v>208761</v>
      </c>
      <c r="G45" s="391">
        <v>206068</v>
      </c>
      <c r="H45" s="391">
        <v>210771</v>
      </c>
      <c r="I45" s="391">
        <v>210104</v>
      </c>
      <c r="J45" s="391">
        <v>208974</v>
      </c>
      <c r="K45" s="801">
        <v>93.601499057108299</v>
      </c>
      <c r="L45" s="346"/>
      <c r="M45" s="717"/>
      <c r="N45" s="435"/>
      <c r="O45" s="818"/>
      <c r="P45" s="817"/>
      <c r="Q45" s="818"/>
      <c r="R45" s="818"/>
      <c r="S45" s="420"/>
      <c r="T45" s="420"/>
      <c r="U45" s="420"/>
      <c r="V45" s="420"/>
      <c r="W45" s="420"/>
      <c r="X45" s="420"/>
      <c r="Y45" s="420"/>
      <c r="Z45" s="420"/>
      <c r="AA45" s="420"/>
      <c r="AB45" s="420"/>
      <c r="AC45" s="420"/>
      <c r="AD45" s="420"/>
      <c r="AE45" s="420"/>
      <c r="AF45" s="420"/>
      <c r="AG45" s="420"/>
      <c r="AH45" s="420"/>
      <c r="AI45" s="420"/>
      <c r="AJ45" s="420"/>
      <c r="AK45" s="445"/>
      <c r="AL45" s="445"/>
      <c r="AM45" s="445"/>
      <c r="AN45" s="779"/>
      <c r="AO45" s="779"/>
    </row>
    <row r="46" spans="1:41" ht="15" customHeight="1" x14ac:dyDescent="0.2">
      <c r="A46" s="415"/>
      <c r="B46" s="485"/>
      <c r="C46" s="99" t="s">
        <v>62</v>
      </c>
      <c r="D46" s="423"/>
      <c r="E46" s="343">
        <v>10010</v>
      </c>
      <c r="F46" s="343">
        <v>10418</v>
      </c>
      <c r="G46" s="343">
        <v>10240</v>
      </c>
      <c r="H46" s="343">
        <v>10406</v>
      </c>
      <c r="I46" s="343">
        <v>10497</v>
      </c>
      <c r="J46" s="343">
        <v>10561</v>
      </c>
      <c r="K46" s="784">
        <v>100.25473902003201</v>
      </c>
      <c r="L46" s="346"/>
      <c r="M46" s="542"/>
      <c r="N46" s="415"/>
      <c r="AK46" s="445"/>
      <c r="AL46" s="445"/>
      <c r="AM46" s="445"/>
      <c r="AN46" s="445"/>
      <c r="AO46" s="445"/>
    </row>
    <row r="47" spans="1:41" ht="11.65" customHeight="1" x14ac:dyDescent="0.2">
      <c r="A47" s="415"/>
      <c r="B47" s="485"/>
      <c r="C47" s="99" t="s">
        <v>55</v>
      </c>
      <c r="D47" s="423"/>
      <c r="E47" s="343">
        <v>4032</v>
      </c>
      <c r="F47" s="343">
        <v>4152</v>
      </c>
      <c r="G47" s="343">
        <v>4217</v>
      </c>
      <c r="H47" s="343">
        <v>4190</v>
      </c>
      <c r="I47" s="343">
        <v>4138</v>
      </c>
      <c r="J47" s="343">
        <v>4159</v>
      </c>
      <c r="K47" s="784">
        <v>90.672227145522399</v>
      </c>
      <c r="L47" s="346"/>
      <c r="M47" s="542"/>
      <c r="N47" s="415"/>
      <c r="AK47" s="445"/>
      <c r="AL47" s="445"/>
      <c r="AM47" s="445"/>
      <c r="AN47" s="445"/>
      <c r="AO47" s="445"/>
    </row>
    <row r="48" spans="1:41" ht="11.65" customHeight="1" x14ac:dyDescent="0.2">
      <c r="A48" s="415"/>
      <c r="B48" s="485"/>
      <c r="C48" s="99" t="s">
        <v>64</v>
      </c>
      <c r="D48" s="423"/>
      <c r="E48" s="343">
        <v>7036</v>
      </c>
      <c r="F48" s="343">
        <v>7018</v>
      </c>
      <c r="G48" s="343">
        <v>7039</v>
      </c>
      <c r="H48" s="343">
        <v>7200</v>
      </c>
      <c r="I48" s="343">
        <v>7143</v>
      </c>
      <c r="J48" s="343">
        <v>7114</v>
      </c>
      <c r="K48" s="784">
        <v>95.974481694487295</v>
      </c>
      <c r="L48" s="346"/>
      <c r="M48" s="542"/>
      <c r="N48" s="415"/>
      <c r="AK48" s="445"/>
      <c r="AL48" s="445"/>
      <c r="AM48" s="445"/>
      <c r="AN48" s="445"/>
      <c r="AO48" s="445"/>
    </row>
    <row r="49" spans="1:41" ht="11.65" customHeight="1" x14ac:dyDescent="0.2">
      <c r="A49" s="415"/>
      <c r="B49" s="485"/>
      <c r="C49" s="99" t="s">
        <v>66</v>
      </c>
      <c r="D49" s="423"/>
      <c r="E49" s="343">
        <v>1596</v>
      </c>
      <c r="F49" s="343">
        <v>1602</v>
      </c>
      <c r="G49" s="343">
        <v>1681</v>
      </c>
      <c r="H49" s="343">
        <v>1707</v>
      </c>
      <c r="I49" s="343">
        <v>1710</v>
      </c>
      <c r="J49" s="343">
        <v>1638</v>
      </c>
      <c r="K49" s="784">
        <v>97.395672727272697</v>
      </c>
      <c r="L49" s="718"/>
      <c r="M49" s="415"/>
      <c r="N49" s="415"/>
      <c r="AK49" s="445"/>
      <c r="AL49" s="445"/>
      <c r="AM49" s="445"/>
      <c r="AN49" s="445"/>
      <c r="AO49" s="445"/>
    </row>
    <row r="50" spans="1:41" ht="11.65" customHeight="1" x14ac:dyDescent="0.2">
      <c r="A50" s="415"/>
      <c r="B50" s="485"/>
      <c r="C50" s="99" t="s">
        <v>75</v>
      </c>
      <c r="D50" s="423"/>
      <c r="E50" s="343">
        <v>3287</v>
      </c>
      <c r="F50" s="343">
        <v>3360</v>
      </c>
      <c r="G50" s="343">
        <v>3316</v>
      </c>
      <c r="H50" s="343">
        <v>3405</v>
      </c>
      <c r="I50" s="343">
        <v>3315</v>
      </c>
      <c r="J50" s="343">
        <v>3233</v>
      </c>
      <c r="K50" s="784">
        <v>92.97</v>
      </c>
      <c r="L50" s="718"/>
      <c r="M50" s="415"/>
      <c r="N50" s="415"/>
      <c r="AK50" s="445"/>
      <c r="AL50" s="445"/>
      <c r="AM50" s="445"/>
      <c r="AN50" s="445"/>
      <c r="AO50" s="445"/>
    </row>
    <row r="51" spans="1:41" ht="11.65" customHeight="1" x14ac:dyDescent="0.2">
      <c r="A51" s="415"/>
      <c r="B51" s="485"/>
      <c r="C51" s="99" t="s">
        <v>61</v>
      </c>
      <c r="D51" s="423"/>
      <c r="E51" s="343">
        <v>6183</v>
      </c>
      <c r="F51" s="343">
        <v>6207</v>
      </c>
      <c r="G51" s="343">
        <v>6193</v>
      </c>
      <c r="H51" s="343">
        <v>6289</v>
      </c>
      <c r="I51" s="343">
        <v>6344</v>
      </c>
      <c r="J51" s="343">
        <v>6352</v>
      </c>
      <c r="K51" s="784">
        <v>105.09276211247899</v>
      </c>
      <c r="L51" s="718"/>
      <c r="M51" s="415"/>
      <c r="N51" s="415"/>
      <c r="AK51" s="445"/>
      <c r="AL51" s="445"/>
      <c r="AM51" s="445"/>
      <c r="AN51" s="445"/>
      <c r="AO51" s="445"/>
    </row>
    <row r="52" spans="1:41" ht="11.65" customHeight="1" x14ac:dyDescent="0.2">
      <c r="A52" s="415"/>
      <c r="B52" s="485"/>
      <c r="C52" s="99" t="s">
        <v>56</v>
      </c>
      <c r="D52" s="423"/>
      <c r="E52" s="343">
        <v>3515</v>
      </c>
      <c r="F52" s="343">
        <v>3480</v>
      </c>
      <c r="G52" s="343">
        <v>3383</v>
      </c>
      <c r="H52" s="343">
        <v>3377</v>
      </c>
      <c r="I52" s="343">
        <v>3466</v>
      </c>
      <c r="J52" s="343">
        <v>3403</v>
      </c>
      <c r="K52" s="784">
        <v>89.144020356234094</v>
      </c>
      <c r="L52" s="718"/>
      <c r="M52" s="415"/>
      <c r="N52" s="415"/>
    </row>
    <row r="53" spans="1:41" ht="11.65" customHeight="1" x14ac:dyDescent="0.2">
      <c r="A53" s="415"/>
      <c r="B53" s="485"/>
      <c r="C53" s="99" t="s">
        <v>74</v>
      </c>
      <c r="D53" s="423"/>
      <c r="E53" s="343">
        <v>6208</v>
      </c>
      <c r="F53" s="343">
        <v>6294</v>
      </c>
      <c r="G53" s="343">
        <v>6253</v>
      </c>
      <c r="H53" s="343">
        <v>6400</v>
      </c>
      <c r="I53" s="343">
        <v>6392</v>
      </c>
      <c r="J53" s="343">
        <v>6440</v>
      </c>
      <c r="K53" s="784">
        <v>95.389721338785407</v>
      </c>
      <c r="L53" s="718"/>
      <c r="M53" s="415"/>
      <c r="N53" s="415"/>
    </row>
    <row r="54" spans="1:41" ht="11.65" customHeight="1" x14ac:dyDescent="0.2">
      <c r="A54" s="415"/>
      <c r="B54" s="485"/>
      <c r="C54" s="99" t="s">
        <v>76</v>
      </c>
      <c r="D54" s="423"/>
      <c r="E54" s="343">
        <v>2851</v>
      </c>
      <c r="F54" s="343">
        <v>2810</v>
      </c>
      <c r="G54" s="343">
        <v>2759</v>
      </c>
      <c r="H54" s="343">
        <v>2808</v>
      </c>
      <c r="I54" s="343">
        <v>2680</v>
      </c>
      <c r="J54" s="343">
        <v>2608</v>
      </c>
      <c r="K54" s="784">
        <v>91.4151383831027</v>
      </c>
      <c r="L54" s="718"/>
      <c r="M54" s="415"/>
      <c r="N54" s="415"/>
    </row>
    <row r="55" spans="1:41" ht="11.65" customHeight="1" x14ac:dyDescent="0.2">
      <c r="A55" s="415"/>
      <c r="B55" s="485"/>
      <c r="C55" s="99" t="s">
        <v>60</v>
      </c>
      <c r="D55" s="423"/>
      <c r="E55" s="343">
        <v>4541</v>
      </c>
      <c r="F55" s="343">
        <v>4596</v>
      </c>
      <c r="G55" s="343">
        <v>4488</v>
      </c>
      <c r="H55" s="343">
        <v>4664</v>
      </c>
      <c r="I55" s="343">
        <v>4592</v>
      </c>
      <c r="J55" s="343">
        <v>4481</v>
      </c>
      <c r="K55" s="784">
        <v>98.6813032089064</v>
      </c>
      <c r="L55" s="718"/>
      <c r="M55" s="415"/>
      <c r="N55" s="415"/>
    </row>
    <row r="56" spans="1:41" ht="11.65" customHeight="1" x14ac:dyDescent="0.2">
      <c r="A56" s="415"/>
      <c r="B56" s="485"/>
      <c r="C56" s="99" t="s">
        <v>59</v>
      </c>
      <c r="D56" s="423"/>
      <c r="E56" s="343">
        <v>37711</v>
      </c>
      <c r="F56" s="343">
        <v>37551</v>
      </c>
      <c r="G56" s="343">
        <v>37707</v>
      </c>
      <c r="H56" s="343">
        <v>38590</v>
      </c>
      <c r="I56" s="343">
        <v>38038</v>
      </c>
      <c r="J56" s="343">
        <v>38132</v>
      </c>
      <c r="K56" s="784">
        <v>95.731329631263506</v>
      </c>
      <c r="L56" s="718"/>
      <c r="M56" s="415"/>
      <c r="N56" s="415"/>
    </row>
    <row r="57" spans="1:41" ht="11.65" customHeight="1" x14ac:dyDescent="0.2">
      <c r="A57" s="415"/>
      <c r="B57" s="485"/>
      <c r="C57" s="99" t="s">
        <v>57</v>
      </c>
      <c r="D57" s="423"/>
      <c r="E57" s="343">
        <v>2893</v>
      </c>
      <c r="F57" s="343">
        <v>2910</v>
      </c>
      <c r="G57" s="343">
        <v>2894</v>
      </c>
      <c r="H57" s="343">
        <v>2860</v>
      </c>
      <c r="I57" s="343">
        <v>2645</v>
      </c>
      <c r="J57" s="343">
        <v>2526</v>
      </c>
      <c r="K57" s="784">
        <v>90.608413298073302</v>
      </c>
      <c r="L57" s="718"/>
      <c r="M57" s="415"/>
      <c r="N57" s="415"/>
    </row>
    <row r="58" spans="1:41" ht="11.65" customHeight="1" x14ac:dyDescent="0.2">
      <c r="A58" s="415"/>
      <c r="B58" s="485"/>
      <c r="C58" s="99" t="s">
        <v>63</v>
      </c>
      <c r="D58" s="423"/>
      <c r="E58" s="343">
        <v>59257</v>
      </c>
      <c r="F58" s="343">
        <v>59264</v>
      </c>
      <c r="G58" s="343">
        <v>58351</v>
      </c>
      <c r="H58" s="343">
        <v>60139</v>
      </c>
      <c r="I58" s="343">
        <v>60312</v>
      </c>
      <c r="J58" s="343">
        <v>59116</v>
      </c>
      <c r="K58" s="784">
        <v>94.727792597083294</v>
      </c>
      <c r="L58" s="718"/>
      <c r="M58" s="415"/>
      <c r="N58" s="415"/>
    </row>
    <row r="59" spans="1:41" ht="11.65" customHeight="1" x14ac:dyDescent="0.2">
      <c r="A59" s="415"/>
      <c r="B59" s="485"/>
      <c r="C59" s="99" t="s">
        <v>79</v>
      </c>
      <c r="D59" s="423"/>
      <c r="E59" s="343">
        <v>5140</v>
      </c>
      <c r="F59" s="343">
        <v>5060</v>
      </c>
      <c r="G59" s="343">
        <v>5178</v>
      </c>
      <c r="H59" s="343">
        <v>5189</v>
      </c>
      <c r="I59" s="343">
        <v>5261</v>
      </c>
      <c r="J59" s="343">
        <v>5335</v>
      </c>
      <c r="K59" s="784">
        <v>94.833568152632594</v>
      </c>
      <c r="L59" s="718"/>
      <c r="M59" s="415"/>
      <c r="N59" s="415"/>
    </row>
    <row r="60" spans="1:41" ht="11.65" customHeight="1" x14ac:dyDescent="0.2">
      <c r="A60" s="415"/>
      <c r="B60" s="485"/>
      <c r="C60" s="99" t="s">
        <v>58</v>
      </c>
      <c r="D60" s="423"/>
      <c r="E60" s="343">
        <v>17216</v>
      </c>
      <c r="F60" s="343">
        <v>17331</v>
      </c>
      <c r="G60" s="343">
        <v>17199</v>
      </c>
      <c r="H60" s="343">
        <v>17544</v>
      </c>
      <c r="I60" s="343">
        <v>17596</v>
      </c>
      <c r="J60" s="343">
        <v>17849</v>
      </c>
      <c r="K60" s="784">
        <v>101.55353550543001</v>
      </c>
      <c r="L60" s="718"/>
      <c r="M60" s="415"/>
      <c r="N60" s="415"/>
    </row>
    <row r="61" spans="1:41" ht="11.65" customHeight="1" x14ac:dyDescent="0.2">
      <c r="A61" s="415"/>
      <c r="B61" s="485"/>
      <c r="C61" s="99" t="s">
        <v>65</v>
      </c>
      <c r="D61" s="423"/>
      <c r="E61" s="343">
        <v>2321</v>
      </c>
      <c r="F61" s="343">
        <v>2313</v>
      </c>
      <c r="G61" s="343">
        <v>2298</v>
      </c>
      <c r="H61" s="343">
        <v>2336</v>
      </c>
      <c r="I61" s="343">
        <v>2348</v>
      </c>
      <c r="J61" s="343">
        <v>2310</v>
      </c>
      <c r="K61" s="784">
        <v>101.43653536636999</v>
      </c>
      <c r="L61" s="718"/>
      <c r="M61" s="415"/>
      <c r="N61" s="415"/>
    </row>
    <row r="62" spans="1:41" ht="11.65" customHeight="1" x14ac:dyDescent="0.2">
      <c r="A62" s="415"/>
      <c r="B62" s="485"/>
      <c r="C62" s="99" t="s">
        <v>67</v>
      </c>
      <c r="D62" s="423"/>
      <c r="E62" s="343">
        <v>4837</v>
      </c>
      <c r="F62" s="343">
        <v>4853</v>
      </c>
      <c r="G62" s="343">
        <v>4758</v>
      </c>
      <c r="H62" s="343">
        <v>4829</v>
      </c>
      <c r="I62" s="343">
        <v>4900</v>
      </c>
      <c r="J62" s="343">
        <v>4898</v>
      </c>
      <c r="K62" s="784">
        <v>99.198377557220994</v>
      </c>
      <c r="L62" s="718"/>
      <c r="M62" s="415"/>
      <c r="N62" s="415"/>
    </row>
    <row r="63" spans="1:41" ht="11.65" customHeight="1" x14ac:dyDescent="0.2">
      <c r="A63" s="415"/>
      <c r="B63" s="485"/>
      <c r="C63" s="99" t="s">
        <v>77</v>
      </c>
      <c r="D63" s="423"/>
      <c r="E63" s="343">
        <v>6781</v>
      </c>
      <c r="F63" s="343">
        <v>6707</v>
      </c>
      <c r="G63" s="343">
        <v>6564</v>
      </c>
      <c r="H63" s="343">
        <v>6904</v>
      </c>
      <c r="I63" s="343">
        <v>6831</v>
      </c>
      <c r="J63" s="343">
        <v>6882</v>
      </c>
      <c r="K63" s="784">
        <v>95.381627133352595</v>
      </c>
      <c r="L63" s="718"/>
      <c r="M63" s="415"/>
      <c r="N63" s="415"/>
    </row>
    <row r="64" spans="1:41" ht="11.25" customHeight="1" x14ac:dyDescent="0.2">
      <c r="A64" s="415"/>
      <c r="B64" s="485"/>
      <c r="C64" s="99" t="s">
        <v>132</v>
      </c>
      <c r="D64" s="423"/>
      <c r="E64" s="343">
        <v>18503</v>
      </c>
      <c r="F64" s="343">
        <v>18534</v>
      </c>
      <c r="G64" s="343">
        <v>17427</v>
      </c>
      <c r="H64" s="343">
        <v>17798</v>
      </c>
      <c r="I64" s="343">
        <v>17959</v>
      </c>
      <c r="J64" s="343">
        <v>17925</v>
      </c>
      <c r="K64" s="784">
        <v>68.484389511609294</v>
      </c>
      <c r="L64" s="718"/>
      <c r="M64" s="415"/>
      <c r="N64" s="415"/>
    </row>
    <row r="65" spans="1:15" ht="11.65" customHeight="1" x14ac:dyDescent="0.2">
      <c r="A65" s="415"/>
      <c r="B65" s="485"/>
      <c r="C65" s="99" t="s">
        <v>133</v>
      </c>
      <c r="D65" s="423"/>
      <c r="E65" s="343">
        <v>4333</v>
      </c>
      <c r="F65" s="343">
        <v>4301</v>
      </c>
      <c r="G65" s="343">
        <v>4123</v>
      </c>
      <c r="H65" s="343">
        <v>4136</v>
      </c>
      <c r="I65" s="343">
        <v>3937</v>
      </c>
      <c r="J65" s="343">
        <v>4012</v>
      </c>
      <c r="K65" s="784">
        <v>90.301089918256096</v>
      </c>
      <c r="L65" s="718"/>
      <c r="M65" s="415"/>
      <c r="N65" s="415"/>
    </row>
    <row r="66" spans="1:15" s="721" customFormat="1" ht="7.5" customHeight="1" x14ac:dyDescent="0.15">
      <c r="A66" s="719"/>
      <c r="B66" s="720"/>
      <c r="C66" s="1648" t="s">
        <v>601</v>
      </c>
      <c r="D66" s="1648"/>
      <c r="E66" s="1648"/>
      <c r="F66" s="1648"/>
      <c r="G66" s="1648"/>
      <c r="H66" s="1648"/>
      <c r="I66" s="1648"/>
      <c r="J66" s="1648"/>
      <c r="K66" s="1649"/>
      <c r="L66" s="1649"/>
      <c r="M66" s="1649"/>
      <c r="N66" s="1649"/>
      <c r="O66" s="1649"/>
    </row>
    <row r="67" spans="1:15" ht="13.5" customHeight="1" x14ac:dyDescent="0.2">
      <c r="A67" s="415"/>
      <c r="B67" s="720"/>
      <c r="C67" s="490" t="s">
        <v>388</v>
      </c>
      <c r="D67" s="423"/>
      <c r="E67" s="722"/>
      <c r="F67" s="722"/>
      <c r="G67" s="722"/>
      <c r="H67" s="722"/>
      <c r="I67" s="464" t="s">
        <v>136</v>
      </c>
      <c r="J67" s="600"/>
      <c r="K67" s="600"/>
      <c r="L67" s="600"/>
      <c r="M67" s="542"/>
      <c r="N67" s="415"/>
    </row>
    <row r="68" spans="1:15" ht="9" customHeight="1" x14ac:dyDescent="0.2">
      <c r="A68" s="415"/>
      <c r="B68" s="723"/>
      <c r="C68" s="724" t="s">
        <v>247</v>
      </c>
      <c r="D68" s="423"/>
      <c r="E68" s="722"/>
      <c r="F68" s="722"/>
      <c r="G68" s="722"/>
      <c r="H68" s="722"/>
      <c r="I68" s="725"/>
      <c r="J68" s="600"/>
      <c r="K68" s="600"/>
      <c r="L68" s="600"/>
      <c r="M68" s="542"/>
      <c r="N68" s="415"/>
    </row>
    <row r="69" spans="1:15" ht="13.5" customHeight="1" x14ac:dyDescent="0.2">
      <c r="A69" s="415"/>
      <c r="B69" s="726">
        <v>18</v>
      </c>
      <c r="C69" s="1641">
        <v>42309</v>
      </c>
      <c r="D69" s="1641"/>
      <c r="E69" s="1641"/>
      <c r="F69" s="1641"/>
      <c r="G69" s="425"/>
      <c r="H69" s="425"/>
      <c r="I69" s="425"/>
      <c r="J69" s="425"/>
      <c r="K69" s="425"/>
      <c r="L69" s="425"/>
      <c r="M69" s="425"/>
      <c r="N69" s="425"/>
    </row>
  </sheetData>
  <mergeCells count="14">
    <mergeCell ref="L1:M1"/>
    <mergeCell ref="B2:D2"/>
    <mergeCell ref="C4:L4"/>
    <mergeCell ref="C5:D6"/>
    <mergeCell ref="K6:K7"/>
    <mergeCell ref="E6:J6"/>
    <mergeCell ref="C69:F69"/>
    <mergeCell ref="C41:L41"/>
    <mergeCell ref="C42:D43"/>
    <mergeCell ref="K43:K44"/>
    <mergeCell ref="G30:J30"/>
    <mergeCell ref="C66:J66"/>
    <mergeCell ref="K66:O66"/>
    <mergeCell ref="E43:J43"/>
  </mergeCells>
  <conditionalFormatting sqref="E44:J44 E7:J7">
    <cfRule type="cellIs" dxfId="8" priority="3"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
    <tabColor theme="3"/>
  </sheetPr>
  <dimension ref="A1:O72"/>
  <sheetViews>
    <sheetView zoomScaleNormal="100" workbookViewId="0"/>
  </sheetViews>
  <sheetFormatPr defaultRowHeight="12.75" x14ac:dyDescent="0.2"/>
  <cols>
    <col min="1" max="1" width="1" style="420" customWidth="1"/>
    <col min="2" max="2" width="2.5703125" style="420" customWidth="1"/>
    <col min="3" max="3" width="1.140625" style="420" customWidth="1"/>
    <col min="4" max="4" width="25.85546875" style="420" customWidth="1"/>
    <col min="5" max="10" width="7.5703125" style="431" customWidth="1"/>
    <col min="11" max="11" width="7.5703125" style="466" customWidth="1"/>
    <col min="12" max="12" width="7.5703125" style="431" customWidth="1"/>
    <col min="13" max="13" width="7.5703125" style="466" customWidth="1"/>
    <col min="14" max="14" width="2.5703125" style="420" customWidth="1"/>
    <col min="15" max="15" width="1" style="420" customWidth="1"/>
    <col min="16" max="16384" width="9.140625" style="420"/>
  </cols>
  <sheetData>
    <row r="1" spans="1:15" ht="13.5" customHeight="1" x14ac:dyDescent="0.2">
      <c r="A1" s="415"/>
      <c r="B1" s="1537" t="s">
        <v>348</v>
      </c>
      <c r="C1" s="1537"/>
      <c r="D1" s="1537"/>
      <c r="E1" s="417"/>
      <c r="F1" s="417"/>
      <c r="G1" s="417"/>
      <c r="H1" s="417"/>
      <c r="I1" s="417"/>
      <c r="J1" s="418"/>
      <c r="K1" s="1050"/>
      <c r="L1" s="1050"/>
      <c r="M1" s="1050"/>
      <c r="N1" s="419"/>
      <c r="O1" s="415"/>
    </row>
    <row r="2" spans="1:15" ht="6" customHeight="1" x14ac:dyDescent="0.2">
      <c r="A2" s="415"/>
      <c r="B2" s="1657"/>
      <c r="C2" s="1657"/>
      <c r="D2" s="1657"/>
      <c r="E2" s="421"/>
      <c r="F2" s="422"/>
      <c r="G2" s="422"/>
      <c r="H2" s="422"/>
      <c r="I2" s="422"/>
      <c r="J2" s="422"/>
      <c r="K2" s="423"/>
      <c r="L2" s="422"/>
      <c r="M2" s="423"/>
      <c r="N2" s="424"/>
      <c r="O2" s="415"/>
    </row>
    <row r="3" spans="1:15" ht="13.5" customHeight="1" thickBot="1" x14ac:dyDescent="0.25">
      <c r="A3" s="415"/>
      <c r="B3" s="425"/>
      <c r="C3" s="425"/>
      <c r="D3" s="425"/>
      <c r="E3" s="422"/>
      <c r="F3" s="422"/>
      <c r="G3" s="422"/>
      <c r="H3" s="422"/>
      <c r="I3" s="422" t="s">
        <v>34</v>
      </c>
      <c r="J3" s="422"/>
      <c r="K3" s="786"/>
      <c r="L3" s="422"/>
      <c r="M3" s="786" t="s">
        <v>73</v>
      </c>
      <c r="N3" s="426"/>
      <c r="O3" s="415"/>
    </row>
    <row r="4" spans="1:15" s="429" customFormat="1" ht="13.5" customHeight="1" thickBot="1" x14ac:dyDescent="0.25">
      <c r="A4" s="427"/>
      <c r="B4" s="428"/>
      <c r="C4" s="1658" t="s">
        <v>0</v>
      </c>
      <c r="D4" s="1659"/>
      <c r="E4" s="1659"/>
      <c r="F4" s="1659"/>
      <c r="G4" s="1659"/>
      <c r="H4" s="1659"/>
      <c r="I4" s="1659"/>
      <c r="J4" s="1659"/>
      <c r="K4" s="1659"/>
      <c r="L4" s="1659"/>
      <c r="M4" s="1660"/>
      <c r="N4" s="426"/>
      <c r="O4" s="415"/>
    </row>
    <row r="5" spans="1:15" ht="4.5" customHeight="1" x14ac:dyDescent="0.2">
      <c r="A5" s="415"/>
      <c r="B5" s="425"/>
      <c r="C5" s="1539" t="s">
        <v>78</v>
      </c>
      <c r="D5" s="1539"/>
      <c r="F5" s="904"/>
      <c r="G5" s="904"/>
      <c r="H5" s="904"/>
      <c r="I5" s="432"/>
      <c r="J5" s="432"/>
      <c r="K5" s="432"/>
      <c r="L5" s="432"/>
      <c r="M5" s="432"/>
      <c r="N5" s="426"/>
      <c r="O5" s="415"/>
    </row>
    <row r="6" spans="1:15" ht="12" customHeight="1" x14ac:dyDescent="0.2">
      <c r="A6" s="415"/>
      <c r="B6" s="425"/>
      <c r="C6" s="1539"/>
      <c r="D6" s="1539"/>
      <c r="E6" s="1541">
        <v>2014</v>
      </c>
      <c r="F6" s="1541"/>
      <c r="G6" s="1541"/>
      <c r="H6" s="1133"/>
      <c r="I6" s="1541">
        <v>2015</v>
      </c>
      <c r="J6" s="1541"/>
      <c r="K6" s="1541"/>
      <c r="L6" s="1541"/>
      <c r="M6" s="1541"/>
      <c r="N6" s="426"/>
      <c r="O6" s="415"/>
    </row>
    <row r="7" spans="1:15" s="429" customFormat="1" ht="12.75" customHeight="1" x14ac:dyDescent="0.2">
      <c r="A7" s="427"/>
      <c r="B7" s="428"/>
      <c r="C7" s="434"/>
      <c r="D7" s="434"/>
      <c r="E7" s="875" t="s">
        <v>96</v>
      </c>
      <c r="F7" s="875" t="s">
        <v>95</v>
      </c>
      <c r="G7" s="875" t="s">
        <v>94</v>
      </c>
      <c r="H7" s="875" t="s">
        <v>93</v>
      </c>
      <c r="I7" s="875" t="s">
        <v>104</v>
      </c>
      <c r="J7" s="875" t="s">
        <v>103</v>
      </c>
      <c r="K7" s="875" t="s">
        <v>102</v>
      </c>
      <c r="L7" s="875" t="s">
        <v>101</v>
      </c>
      <c r="M7" s="875" t="s">
        <v>100</v>
      </c>
      <c r="N7" s="426"/>
      <c r="O7" s="415"/>
    </row>
    <row r="8" spans="1:15" s="438" customFormat="1" ht="13.5" customHeight="1" x14ac:dyDescent="0.2">
      <c r="A8" s="435"/>
      <c r="B8" s="436"/>
      <c r="C8" s="1661" t="s">
        <v>137</v>
      </c>
      <c r="D8" s="1661"/>
      <c r="E8" s="437"/>
      <c r="F8" s="437"/>
      <c r="G8" s="437"/>
      <c r="H8" s="437"/>
      <c r="I8" s="437"/>
      <c r="J8" s="437"/>
      <c r="K8" s="437"/>
      <c r="L8" s="437"/>
      <c r="M8" s="437"/>
      <c r="N8" s="426"/>
      <c r="O8" s="415"/>
    </row>
    <row r="9" spans="1:15" ht="11.25" customHeight="1" x14ac:dyDescent="0.2">
      <c r="A9" s="415"/>
      <c r="B9" s="425"/>
      <c r="C9" s="99" t="s">
        <v>138</v>
      </c>
      <c r="D9" s="439"/>
      <c r="E9" s="86">
        <v>260033</v>
      </c>
      <c r="F9" s="86">
        <v>259201</v>
      </c>
      <c r="G9" s="86">
        <v>258448</v>
      </c>
      <c r="H9" s="86">
        <v>258433</v>
      </c>
      <c r="I9" s="86">
        <v>256794</v>
      </c>
      <c r="J9" s="86">
        <v>255616</v>
      </c>
      <c r="K9" s="86">
        <v>254644</v>
      </c>
      <c r="L9" s="86">
        <v>254158</v>
      </c>
      <c r="M9" s="86">
        <v>253789</v>
      </c>
      <c r="N9" s="426"/>
      <c r="O9" s="415"/>
    </row>
    <row r="10" spans="1:15" ht="11.25" customHeight="1" x14ac:dyDescent="0.2">
      <c r="A10" s="415"/>
      <c r="B10" s="425"/>
      <c r="C10" s="99"/>
      <c r="D10" s="440" t="s">
        <v>72</v>
      </c>
      <c r="E10" s="441">
        <v>135352</v>
      </c>
      <c r="F10" s="441">
        <v>134984</v>
      </c>
      <c r="G10" s="441">
        <v>134717</v>
      </c>
      <c r="H10" s="441">
        <v>134839</v>
      </c>
      <c r="I10" s="441">
        <v>134037</v>
      </c>
      <c r="J10" s="441">
        <v>133442</v>
      </c>
      <c r="K10" s="441">
        <v>133003</v>
      </c>
      <c r="L10" s="441">
        <v>132808</v>
      </c>
      <c r="M10" s="441">
        <v>132713</v>
      </c>
      <c r="N10" s="426"/>
      <c r="O10" s="415"/>
    </row>
    <row r="11" spans="1:15" ht="11.25" customHeight="1" x14ac:dyDescent="0.2">
      <c r="A11" s="415"/>
      <c r="B11" s="425"/>
      <c r="C11" s="99"/>
      <c r="D11" s="440" t="s">
        <v>71</v>
      </c>
      <c r="E11" s="441">
        <v>124681</v>
      </c>
      <c r="F11" s="441">
        <v>124217</v>
      </c>
      <c r="G11" s="441">
        <v>123731</v>
      </c>
      <c r="H11" s="441">
        <v>123594</v>
      </c>
      <c r="I11" s="441">
        <v>122757</v>
      </c>
      <c r="J11" s="441">
        <v>122174</v>
      </c>
      <c r="K11" s="441">
        <v>121641</v>
      </c>
      <c r="L11" s="441">
        <v>121350</v>
      </c>
      <c r="M11" s="441">
        <v>121076</v>
      </c>
      <c r="N11" s="426"/>
      <c r="O11" s="415"/>
    </row>
    <row r="12" spans="1:15" ht="11.25" customHeight="1" x14ac:dyDescent="0.2">
      <c r="A12" s="415"/>
      <c r="B12" s="425"/>
      <c r="C12" s="99" t="s">
        <v>139</v>
      </c>
      <c r="D12" s="439"/>
      <c r="E12" s="86">
        <v>2007689</v>
      </c>
      <c r="F12" s="86">
        <v>2007771</v>
      </c>
      <c r="G12" s="86">
        <v>2007120</v>
      </c>
      <c r="H12" s="86">
        <v>2006161</v>
      </c>
      <c r="I12" s="86">
        <v>2005665</v>
      </c>
      <c r="J12" s="86">
        <v>2003645</v>
      </c>
      <c r="K12" s="86">
        <v>2002027</v>
      </c>
      <c r="L12" s="86">
        <v>2002701</v>
      </c>
      <c r="M12" s="86">
        <v>2004830</v>
      </c>
      <c r="N12" s="426"/>
      <c r="O12" s="415"/>
    </row>
    <row r="13" spans="1:15" ht="11.25" customHeight="1" x14ac:dyDescent="0.2">
      <c r="A13" s="415"/>
      <c r="B13" s="425"/>
      <c r="C13" s="99"/>
      <c r="D13" s="440" t="s">
        <v>72</v>
      </c>
      <c r="E13" s="441">
        <v>944082</v>
      </c>
      <c r="F13" s="441">
        <v>944263</v>
      </c>
      <c r="G13" s="441">
        <v>943970</v>
      </c>
      <c r="H13" s="441">
        <v>943656</v>
      </c>
      <c r="I13" s="441">
        <v>943139</v>
      </c>
      <c r="J13" s="441">
        <v>942196</v>
      </c>
      <c r="K13" s="441">
        <v>941366</v>
      </c>
      <c r="L13" s="441">
        <v>941869</v>
      </c>
      <c r="M13" s="441">
        <v>943222</v>
      </c>
      <c r="N13" s="426"/>
      <c r="O13" s="415"/>
    </row>
    <row r="14" spans="1:15" ht="11.25" customHeight="1" x14ac:dyDescent="0.2">
      <c r="A14" s="415"/>
      <c r="B14" s="425"/>
      <c r="C14" s="99"/>
      <c r="D14" s="440" t="s">
        <v>71</v>
      </c>
      <c r="E14" s="441">
        <v>1063607</v>
      </c>
      <c r="F14" s="441">
        <v>1063508</v>
      </c>
      <c r="G14" s="441">
        <v>1063150</v>
      </c>
      <c r="H14" s="441">
        <v>1062505</v>
      </c>
      <c r="I14" s="441">
        <v>1062526</v>
      </c>
      <c r="J14" s="441">
        <v>1061449</v>
      </c>
      <c r="K14" s="441">
        <v>1060661</v>
      </c>
      <c r="L14" s="441">
        <v>1060832</v>
      </c>
      <c r="M14" s="441">
        <v>1061608</v>
      </c>
      <c r="N14" s="426"/>
      <c r="O14" s="415"/>
    </row>
    <row r="15" spans="1:15" ht="11.25" customHeight="1" x14ac:dyDescent="0.2">
      <c r="A15" s="415"/>
      <c r="B15" s="425"/>
      <c r="C15" s="99" t="s">
        <v>140</v>
      </c>
      <c r="D15" s="439"/>
      <c r="E15" s="86">
        <v>715082</v>
      </c>
      <c r="F15" s="86">
        <v>717036</v>
      </c>
      <c r="G15" s="86">
        <v>718246</v>
      </c>
      <c r="H15" s="86">
        <v>719404</v>
      </c>
      <c r="I15" s="86">
        <v>718505</v>
      </c>
      <c r="J15" s="86">
        <v>716611</v>
      </c>
      <c r="K15" s="86">
        <v>717460</v>
      </c>
      <c r="L15" s="86">
        <v>719067</v>
      </c>
      <c r="M15" s="86">
        <v>720618</v>
      </c>
      <c r="N15" s="426"/>
      <c r="O15" s="415"/>
    </row>
    <row r="16" spans="1:15" ht="11.25" customHeight="1" x14ac:dyDescent="0.2">
      <c r="A16" s="415"/>
      <c r="B16" s="425"/>
      <c r="C16" s="99"/>
      <c r="D16" s="440" t="s">
        <v>72</v>
      </c>
      <c r="E16" s="441">
        <v>130988</v>
      </c>
      <c r="F16" s="441">
        <v>131694</v>
      </c>
      <c r="G16" s="441">
        <v>132114</v>
      </c>
      <c r="H16" s="441">
        <v>132513</v>
      </c>
      <c r="I16" s="441">
        <v>132376</v>
      </c>
      <c r="J16" s="441">
        <v>131833</v>
      </c>
      <c r="K16" s="441">
        <v>132228</v>
      </c>
      <c r="L16" s="441">
        <v>132880</v>
      </c>
      <c r="M16" s="441">
        <v>133325</v>
      </c>
      <c r="N16" s="426"/>
      <c r="O16" s="415"/>
    </row>
    <row r="17" spans="1:15" ht="11.25" customHeight="1" x14ac:dyDescent="0.2">
      <c r="A17" s="415"/>
      <c r="B17" s="425"/>
      <c r="C17" s="99"/>
      <c r="D17" s="440" t="s">
        <v>71</v>
      </c>
      <c r="E17" s="441">
        <v>584094</v>
      </c>
      <c r="F17" s="441">
        <v>585342</v>
      </c>
      <c r="G17" s="441">
        <v>586132</v>
      </c>
      <c r="H17" s="441">
        <v>586891</v>
      </c>
      <c r="I17" s="441">
        <v>586129</v>
      </c>
      <c r="J17" s="441">
        <v>584778</v>
      </c>
      <c r="K17" s="441">
        <v>585232</v>
      </c>
      <c r="L17" s="441">
        <v>586187</v>
      </c>
      <c r="M17" s="441">
        <v>587293</v>
      </c>
      <c r="N17" s="426"/>
      <c r="O17" s="415"/>
    </row>
    <row r="18" spans="1:15" ht="9.75" customHeight="1" x14ac:dyDescent="0.2">
      <c r="A18" s="415"/>
      <c r="B18" s="425"/>
      <c r="C18" s="1662" t="s">
        <v>602</v>
      </c>
      <c r="D18" s="1662"/>
      <c r="E18" s="1662"/>
      <c r="F18" s="1662"/>
      <c r="G18" s="1662"/>
      <c r="H18" s="1662"/>
      <c r="I18" s="1662"/>
      <c r="J18" s="1662"/>
      <c r="K18" s="1662"/>
      <c r="L18" s="1662"/>
      <c r="M18" s="1662"/>
      <c r="N18" s="426"/>
      <c r="O18" s="89"/>
    </row>
    <row r="19" spans="1:15" ht="9" customHeight="1" thickBot="1" x14ac:dyDescent="0.25">
      <c r="A19" s="415"/>
      <c r="B19" s="425"/>
      <c r="C19" s="728"/>
      <c r="D19" s="728"/>
      <c r="E19" s="728"/>
      <c r="F19" s="728"/>
      <c r="G19" s="728"/>
      <c r="H19" s="728"/>
      <c r="I19" s="728"/>
      <c r="J19" s="728"/>
      <c r="K19" s="728"/>
      <c r="L19" s="728"/>
      <c r="M19" s="728"/>
      <c r="N19" s="426"/>
      <c r="O19" s="89"/>
    </row>
    <row r="20" spans="1:15" ht="15" customHeight="1" thickBot="1" x14ac:dyDescent="0.25">
      <c r="A20" s="415"/>
      <c r="B20" s="425"/>
      <c r="C20" s="1642" t="s">
        <v>323</v>
      </c>
      <c r="D20" s="1643"/>
      <c r="E20" s="1643"/>
      <c r="F20" s="1643"/>
      <c r="G20" s="1643"/>
      <c r="H20" s="1643"/>
      <c r="I20" s="1643"/>
      <c r="J20" s="1643"/>
      <c r="K20" s="1643"/>
      <c r="L20" s="1643"/>
      <c r="M20" s="1644"/>
      <c r="N20" s="426"/>
      <c r="O20" s="415"/>
    </row>
    <row r="21" spans="1:15" ht="9.75" customHeight="1" x14ac:dyDescent="0.2">
      <c r="A21" s="415"/>
      <c r="B21" s="425"/>
      <c r="C21" s="90" t="s">
        <v>78</v>
      </c>
      <c r="D21" s="423"/>
      <c r="E21" s="442"/>
      <c r="F21" s="442"/>
      <c r="G21" s="442"/>
      <c r="H21" s="442"/>
      <c r="I21" s="442"/>
      <c r="J21" s="442"/>
      <c r="K21" s="442"/>
      <c r="L21" s="442"/>
      <c r="M21" s="442"/>
      <c r="N21" s="426"/>
      <c r="O21" s="415"/>
    </row>
    <row r="22" spans="1:15" ht="13.5" customHeight="1" x14ac:dyDescent="0.2">
      <c r="A22" s="415"/>
      <c r="B22" s="425"/>
      <c r="C22" s="1661" t="s">
        <v>141</v>
      </c>
      <c r="D22" s="1661"/>
      <c r="E22" s="420"/>
      <c r="F22" s="437"/>
      <c r="G22" s="437"/>
      <c r="H22" s="437"/>
      <c r="I22" s="437"/>
      <c r="J22" s="437"/>
      <c r="K22" s="437"/>
      <c r="L22" s="437"/>
      <c r="M22" s="437"/>
      <c r="N22" s="426"/>
      <c r="O22" s="415"/>
    </row>
    <row r="23" spans="1:15" s="429" customFormat="1" ht="11.25" customHeight="1" x14ac:dyDescent="0.2">
      <c r="A23" s="427"/>
      <c r="B23" s="428"/>
      <c r="C23" s="91" t="s">
        <v>142</v>
      </c>
      <c r="D23" s="590"/>
      <c r="E23" s="87">
        <v>1160867</v>
      </c>
      <c r="F23" s="87">
        <v>1165014</v>
      </c>
      <c r="G23" s="87">
        <v>1165439</v>
      </c>
      <c r="H23" s="87">
        <v>1127452</v>
      </c>
      <c r="I23" s="87">
        <v>1131970</v>
      </c>
      <c r="J23" s="87">
        <v>1135756</v>
      </c>
      <c r="K23" s="87">
        <v>1138141</v>
      </c>
      <c r="L23" s="87">
        <v>1140234</v>
      </c>
      <c r="M23" s="87">
        <v>1140988</v>
      </c>
      <c r="N23" s="426"/>
      <c r="O23" s="427"/>
    </row>
    <row r="24" spans="1:15" ht="11.25" customHeight="1" x14ac:dyDescent="0.2">
      <c r="A24" s="415"/>
      <c r="B24" s="425"/>
      <c r="C24" s="1663" t="s">
        <v>363</v>
      </c>
      <c r="D24" s="1663"/>
      <c r="E24" s="87">
        <v>78960</v>
      </c>
      <c r="F24" s="87">
        <v>79985</v>
      </c>
      <c r="G24" s="87">
        <v>80451</v>
      </c>
      <c r="H24" s="87">
        <v>75632</v>
      </c>
      <c r="I24" s="87">
        <v>76195</v>
      </c>
      <c r="J24" s="87">
        <v>76831</v>
      </c>
      <c r="K24" s="87">
        <v>77330</v>
      </c>
      <c r="L24" s="87">
        <v>77561</v>
      </c>
      <c r="M24" s="87">
        <v>77550</v>
      </c>
      <c r="N24" s="443"/>
      <c r="O24" s="415"/>
    </row>
    <row r="25" spans="1:15" ht="11.25" customHeight="1" x14ac:dyDescent="0.2">
      <c r="A25" s="415"/>
      <c r="B25" s="425"/>
      <c r="C25" s="1656" t="s">
        <v>143</v>
      </c>
      <c r="D25" s="1656"/>
      <c r="E25" s="87">
        <v>1429</v>
      </c>
      <c r="F25" s="87">
        <v>1136</v>
      </c>
      <c r="G25" s="87">
        <v>1520</v>
      </c>
      <c r="H25" s="87">
        <v>2022</v>
      </c>
      <c r="I25" s="87">
        <v>2622</v>
      </c>
      <c r="J25" s="87">
        <v>3258</v>
      </c>
      <c r="K25" s="87">
        <v>4158</v>
      </c>
      <c r="L25" s="87">
        <v>4749</v>
      </c>
      <c r="M25" s="87">
        <v>5239</v>
      </c>
      <c r="N25" s="426"/>
      <c r="O25" s="445"/>
    </row>
    <row r="26" spans="1:15" ht="11.25" customHeight="1" x14ac:dyDescent="0.2">
      <c r="A26" s="415"/>
      <c r="B26" s="425"/>
      <c r="C26" s="1663" t="s">
        <v>144</v>
      </c>
      <c r="D26" s="1663"/>
      <c r="E26" s="92">
        <v>13245</v>
      </c>
      <c r="F26" s="92">
        <v>13251</v>
      </c>
      <c r="G26" s="92">
        <v>13239</v>
      </c>
      <c r="H26" s="92">
        <v>13172</v>
      </c>
      <c r="I26" s="92">
        <v>13173</v>
      </c>
      <c r="J26" s="92">
        <v>13177</v>
      </c>
      <c r="K26" s="92">
        <v>13149</v>
      </c>
      <c r="L26" s="92">
        <v>13115</v>
      </c>
      <c r="M26" s="92">
        <v>13081</v>
      </c>
      <c r="N26" s="426"/>
      <c r="O26" s="415"/>
    </row>
    <row r="27" spans="1:15" ht="11.25" customHeight="1" x14ac:dyDescent="0.2">
      <c r="A27" s="415"/>
      <c r="B27" s="425"/>
      <c r="C27" s="1663" t="s">
        <v>364</v>
      </c>
      <c r="D27" s="1663"/>
      <c r="E27" s="87">
        <v>12445</v>
      </c>
      <c r="F27" s="87">
        <v>12485</v>
      </c>
      <c r="G27" s="87">
        <v>12458</v>
      </c>
      <c r="H27" s="87">
        <v>12357</v>
      </c>
      <c r="I27" s="87">
        <v>12345</v>
      </c>
      <c r="J27" s="87">
        <v>12333</v>
      </c>
      <c r="K27" s="87">
        <v>12314</v>
      </c>
      <c r="L27" s="87">
        <v>12259</v>
      </c>
      <c r="M27" s="87">
        <v>12186</v>
      </c>
      <c r="N27" s="426"/>
      <c r="O27" s="415"/>
    </row>
    <row r="28" spans="1:15" s="450" customFormat="1" ht="9.75" customHeight="1" x14ac:dyDescent="0.2">
      <c r="A28" s="446"/>
      <c r="B28" s="447"/>
      <c r="C28" s="1662" t="s">
        <v>603</v>
      </c>
      <c r="D28" s="1662"/>
      <c r="E28" s="1662"/>
      <c r="F28" s="1662"/>
      <c r="G28" s="1662"/>
      <c r="H28" s="1662"/>
      <c r="I28" s="1662"/>
      <c r="J28" s="1662"/>
      <c r="K28" s="1662"/>
      <c r="L28" s="1662"/>
      <c r="M28" s="1662"/>
      <c r="N28" s="448"/>
      <c r="O28" s="449"/>
    </row>
    <row r="29" spans="1:15" ht="9" customHeight="1" thickBot="1" x14ac:dyDescent="0.25">
      <c r="A29" s="415"/>
      <c r="B29" s="425"/>
      <c r="C29" s="425"/>
      <c r="D29" s="425"/>
      <c r="E29" s="422"/>
      <c r="F29" s="422"/>
      <c r="G29" s="422"/>
      <c r="H29" s="422"/>
      <c r="I29" s="422"/>
      <c r="J29" s="422"/>
      <c r="K29" s="423"/>
      <c r="L29" s="422"/>
      <c r="M29" s="423"/>
      <c r="N29" s="426"/>
      <c r="O29" s="451"/>
    </row>
    <row r="30" spans="1:15" ht="13.5" customHeight="1" thickBot="1" x14ac:dyDescent="0.25">
      <c r="A30" s="415"/>
      <c r="B30" s="425"/>
      <c r="C30" s="1642" t="s">
        <v>1</v>
      </c>
      <c r="D30" s="1643"/>
      <c r="E30" s="1643"/>
      <c r="F30" s="1643"/>
      <c r="G30" s="1643"/>
      <c r="H30" s="1643"/>
      <c r="I30" s="1643"/>
      <c r="J30" s="1643"/>
      <c r="K30" s="1643"/>
      <c r="L30" s="1643"/>
      <c r="M30" s="1644"/>
      <c r="N30" s="426"/>
      <c r="O30" s="415"/>
    </row>
    <row r="31" spans="1:15" ht="9.75" customHeight="1" x14ac:dyDescent="0.2">
      <c r="A31" s="415"/>
      <c r="B31" s="425"/>
      <c r="C31" s="90" t="s">
        <v>78</v>
      </c>
      <c r="D31" s="423"/>
      <c r="E31" s="452"/>
      <c r="F31" s="452"/>
      <c r="G31" s="452"/>
      <c r="H31" s="452"/>
      <c r="I31" s="452"/>
      <c r="J31" s="452"/>
      <c r="K31" s="452"/>
      <c r="L31" s="452"/>
      <c r="M31" s="452"/>
      <c r="N31" s="426"/>
      <c r="O31" s="415"/>
    </row>
    <row r="32" spans="1:15" s="457" customFormat="1" ht="13.5" customHeight="1" x14ac:dyDescent="0.2">
      <c r="A32" s="453"/>
      <c r="B32" s="454"/>
      <c r="C32" s="1664" t="s">
        <v>343</v>
      </c>
      <c r="D32" s="1664"/>
      <c r="E32" s="455">
        <v>311269</v>
      </c>
      <c r="F32" s="455">
        <v>306725</v>
      </c>
      <c r="G32" s="455">
        <v>306062</v>
      </c>
      <c r="H32" s="455">
        <v>313847</v>
      </c>
      <c r="I32" s="455">
        <v>308318</v>
      </c>
      <c r="J32" s="455">
        <v>301631</v>
      </c>
      <c r="K32" s="455">
        <v>291601</v>
      </c>
      <c r="L32" s="455">
        <v>281059</v>
      </c>
      <c r="M32" s="455">
        <v>268141</v>
      </c>
      <c r="N32" s="456"/>
      <c r="O32" s="453"/>
    </row>
    <row r="33" spans="1:15" s="457" customFormat="1" ht="15" customHeight="1" x14ac:dyDescent="0.2">
      <c r="A33" s="453"/>
      <c r="B33" s="454"/>
      <c r="C33" s="1052" t="s">
        <v>342</v>
      </c>
      <c r="D33" s="1052"/>
      <c r="E33" s="87"/>
      <c r="F33" s="87"/>
      <c r="G33" s="87"/>
      <c r="H33" s="87"/>
      <c r="I33" s="87"/>
      <c r="J33" s="87"/>
      <c r="K33" s="87"/>
      <c r="L33" s="87"/>
      <c r="M33" s="87"/>
      <c r="N33" s="456"/>
      <c r="O33" s="453"/>
    </row>
    <row r="34" spans="1:15" s="429" customFormat="1" ht="12.75" customHeight="1" x14ac:dyDescent="0.2">
      <c r="A34" s="427"/>
      <c r="B34" s="428"/>
      <c r="C34" s="1665" t="s">
        <v>145</v>
      </c>
      <c r="D34" s="1665"/>
      <c r="E34" s="87">
        <v>252370</v>
      </c>
      <c r="F34" s="87">
        <v>247459</v>
      </c>
      <c r="G34" s="87">
        <v>245668</v>
      </c>
      <c r="H34" s="87">
        <v>252188</v>
      </c>
      <c r="I34" s="87">
        <v>244691</v>
      </c>
      <c r="J34" s="87">
        <v>237526</v>
      </c>
      <c r="K34" s="87">
        <v>228915</v>
      </c>
      <c r="L34" s="87">
        <v>220786</v>
      </c>
      <c r="M34" s="87">
        <v>209997</v>
      </c>
      <c r="N34" s="458"/>
      <c r="O34" s="427"/>
    </row>
    <row r="35" spans="1:15" s="429" customFormat="1" ht="23.25" customHeight="1" x14ac:dyDescent="0.2">
      <c r="A35" s="427"/>
      <c r="B35" s="428"/>
      <c r="C35" s="1665" t="s">
        <v>146</v>
      </c>
      <c r="D35" s="1665"/>
      <c r="E35" s="87">
        <v>12325</v>
      </c>
      <c r="F35" s="87">
        <v>13137</v>
      </c>
      <c r="G35" s="87">
        <v>14310</v>
      </c>
      <c r="H35" s="87">
        <v>15501</v>
      </c>
      <c r="I35" s="87">
        <v>15770</v>
      </c>
      <c r="J35" s="87">
        <v>15486</v>
      </c>
      <c r="K35" s="87">
        <v>14164</v>
      </c>
      <c r="L35" s="87">
        <v>12373</v>
      </c>
      <c r="M35" s="87">
        <v>10976</v>
      </c>
      <c r="N35" s="458"/>
      <c r="O35" s="427"/>
    </row>
    <row r="36" spans="1:15" s="429" customFormat="1" ht="21.75" customHeight="1" x14ac:dyDescent="0.2">
      <c r="A36" s="427"/>
      <c r="B36" s="428"/>
      <c r="C36" s="1665" t="s">
        <v>148</v>
      </c>
      <c r="D36" s="1665"/>
      <c r="E36" s="87">
        <v>46535</v>
      </c>
      <c r="F36" s="87">
        <v>46092</v>
      </c>
      <c r="G36" s="87">
        <v>46048</v>
      </c>
      <c r="H36" s="87">
        <v>46125</v>
      </c>
      <c r="I36" s="87">
        <v>47824</v>
      </c>
      <c r="J36" s="87">
        <v>48581</v>
      </c>
      <c r="K36" s="87">
        <v>48490</v>
      </c>
      <c r="L36" s="87">
        <v>47865</v>
      </c>
      <c r="M36" s="87">
        <v>47134</v>
      </c>
      <c r="N36" s="458"/>
      <c r="O36" s="427"/>
    </row>
    <row r="37" spans="1:15" s="429" customFormat="1" ht="20.25" customHeight="1" x14ac:dyDescent="0.2">
      <c r="A37" s="427"/>
      <c r="B37" s="428"/>
      <c r="C37" s="1665" t="s">
        <v>149</v>
      </c>
      <c r="D37" s="1665"/>
      <c r="E37" s="87">
        <v>39</v>
      </c>
      <c r="F37" s="87">
        <v>37</v>
      </c>
      <c r="G37" s="87">
        <v>36</v>
      </c>
      <c r="H37" s="87">
        <v>33</v>
      </c>
      <c r="I37" s="87">
        <v>33</v>
      </c>
      <c r="J37" s="87">
        <v>38</v>
      </c>
      <c r="K37" s="87">
        <v>32</v>
      </c>
      <c r="L37" s="87">
        <v>35</v>
      </c>
      <c r="M37" s="87">
        <v>34</v>
      </c>
      <c r="N37" s="458"/>
      <c r="O37" s="427"/>
    </row>
    <row r="38" spans="1:15" ht="15" customHeight="1" x14ac:dyDescent="0.2">
      <c r="A38" s="415"/>
      <c r="B38" s="425"/>
      <c r="C38" s="1664" t="s">
        <v>356</v>
      </c>
      <c r="D38" s="1664"/>
      <c r="E38" s="455"/>
      <c r="F38" s="455"/>
      <c r="G38" s="455"/>
      <c r="H38" s="455"/>
      <c r="I38" s="455"/>
      <c r="J38" s="455"/>
      <c r="K38" s="455"/>
      <c r="L38" s="455"/>
      <c r="M38" s="455"/>
      <c r="N38" s="426"/>
      <c r="O38" s="415"/>
    </row>
    <row r="39" spans="1:15" ht="10.5" customHeight="1" x14ac:dyDescent="0.2">
      <c r="A39" s="415"/>
      <c r="B39" s="425"/>
      <c r="C39" s="99" t="s">
        <v>62</v>
      </c>
      <c r="D39" s="145"/>
      <c r="E39" s="459">
        <v>18618</v>
      </c>
      <c r="F39" s="459">
        <v>18307</v>
      </c>
      <c r="G39" s="459">
        <v>18132</v>
      </c>
      <c r="H39" s="459">
        <v>18415</v>
      </c>
      <c r="I39" s="459">
        <v>18133</v>
      </c>
      <c r="J39" s="459">
        <v>18145</v>
      </c>
      <c r="K39" s="459">
        <v>17712</v>
      </c>
      <c r="L39" s="459">
        <v>17331</v>
      </c>
      <c r="M39" s="459">
        <v>16522</v>
      </c>
      <c r="N39" s="426"/>
      <c r="O39" s="415">
        <v>24716</v>
      </c>
    </row>
    <row r="40" spans="1:15" ht="10.5" customHeight="1" x14ac:dyDescent="0.2">
      <c r="A40" s="415"/>
      <c r="B40" s="425"/>
      <c r="C40" s="99" t="s">
        <v>55</v>
      </c>
      <c r="D40" s="145"/>
      <c r="E40" s="459">
        <v>4146</v>
      </c>
      <c r="F40" s="459">
        <v>4228</v>
      </c>
      <c r="G40" s="459">
        <v>4209</v>
      </c>
      <c r="H40" s="459">
        <v>4463</v>
      </c>
      <c r="I40" s="459">
        <v>4447</v>
      </c>
      <c r="J40" s="459">
        <v>4529</v>
      </c>
      <c r="K40" s="459">
        <v>4364</v>
      </c>
      <c r="L40" s="459">
        <v>3957</v>
      </c>
      <c r="M40" s="459">
        <v>3605</v>
      </c>
      <c r="N40" s="426"/>
      <c r="O40" s="415">
        <v>5505</v>
      </c>
    </row>
    <row r="41" spans="1:15" ht="10.5" customHeight="1" x14ac:dyDescent="0.2">
      <c r="A41" s="415"/>
      <c r="B41" s="425"/>
      <c r="C41" s="99" t="s">
        <v>64</v>
      </c>
      <c r="D41" s="145"/>
      <c r="E41" s="459">
        <v>26328</v>
      </c>
      <c r="F41" s="459">
        <v>25124</v>
      </c>
      <c r="G41" s="459">
        <v>24757</v>
      </c>
      <c r="H41" s="459">
        <v>25389</v>
      </c>
      <c r="I41" s="459">
        <v>24858</v>
      </c>
      <c r="J41" s="459">
        <v>23986</v>
      </c>
      <c r="K41" s="459">
        <v>23151</v>
      </c>
      <c r="L41" s="459">
        <v>22636</v>
      </c>
      <c r="M41" s="459">
        <v>21627</v>
      </c>
      <c r="N41" s="426"/>
      <c r="O41" s="415">
        <v>35834</v>
      </c>
    </row>
    <row r="42" spans="1:15" ht="10.5" customHeight="1" x14ac:dyDescent="0.2">
      <c r="A42" s="415"/>
      <c r="B42" s="425"/>
      <c r="C42" s="99" t="s">
        <v>66</v>
      </c>
      <c r="D42" s="145"/>
      <c r="E42" s="459">
        <v>2781</v>
      </c>
      <c r="F42" s="459">
        <v>2715</v>
      </c>
      <c r="G42" s="459">
        <v>2691</v>
      </c>
      <c r="H42" s="459">
        <v>2874</v>
      </c>
      <c r="I42" s="459">
        <v>2910</v>
      </c>
      <c r="J42" s="459">
        <v>2922</v>
      </c>
      <c r="K42" s="459">
        <v>2807</v>
      </c>
      <c r="L42" s="459">
        <v>2701</v>
      </c>
      <c r="M42" s="459">
        <v>2548</v>
      </c>
      <c r="N42" s="426"/>
      <c r="O42" s="415">
        <v>3304</v>
      </c>
    </row>
    <row r="43" spans="1:15" ht="10.5" customHeight="1" x14ac:dyDescent="0.2">
      <c r="A43" s="415"/>
      <c r="B43" s="425"/>
      <c r="C43" s="99" t="s">
        <v>75</v>
      </c>
      <c r="D43" s="145"/>
      <c r="E43" s="459">
        <v>4990</v>
      </c>
      <c r="F43" s="459">
        <v>4873</v>
      </c>
      <c r="G43" s="459">
        <v>4788</v>
      </c>
      <c r="H43" s="459">
        <v>4919</v>
      </c>
      <c r="I43" s="459">
        <v>4844</v>
      </c>
      <c r="J43" s="459">
        <v>4752</v>
      </c>
      <c r="K43" s="459">
        <v>4584</v>
      </c>
      <c r="L43" s="459">
        <v>4409</v>
      </c>
      <c r="M43" s="459">
        <v>4148</v>
      </c>
      <c r="N43" s="426"/>
      <c r="O43" s="415">
        <v>6334</v>
      </c>
    </row>
    <row r="44" spans="1:15" ht="10.5" customHeight="1" x14ac:dyDescent="0.2">
      <c r="A44" s="415"/>
      <c r="B44" s="425"/>
      <c r="C44" s="99" t="s">
        <v>61</v>
      </c>
      <c r="D44" s="145"/>
      <c r="E44" s="459">
        <v>10254</v>
      </c>
      <c r="F44" s="459">
        <v>9876</v>
      </c>
      <c r="G44" s="459">
        <v>9919</v>
      </c>
      <c r="H44" s="459">
        <v>10238</v>
      </c>
      <c r="I44" s="459">
        <v>10078</v>
      </c>
      <c r="J44" s="459">
        <v>9721</v>
      </c>
      <c r="K44" s="459">
        <v>9568</v>
      </c>
      <c r="L44" s="459">
        <v>9208</v>
      </c>
      <c r="M44" s="459">
        <v>8741</v>
      </c>
      <c r="N44" s="426"/>
      <c r="O44" s="415">
        <v>14052</v>
      </c>
    </row>
    <row r="45" spans="1:15" ht="10.5" customHeight="1" x14ac:dyDescent="0.2">
      <c r="A45" s="415"/>
      <c r="B45" s="425"/>
      <c r="C45" s="99" t="s">
        <v>56</v>
      </c>
      <c r="D45" s="145"/>
      <c r="E45" s="459">
        <v>4831</v>
      </c>
      <c r="F45" s="459">
        <v>4828</v>
      </c>
      <c r="G45" s="459">
        <v>4525</v>
      </c>
      <c r="H45" s="459">
        <v>4722</v>
      </c>
      <c r="I45" s="459">
        <v>4634</v>
      </c>
      <c r="J45" s="459">
        <v>4588</v>
      </c>
      <c r="K45" s="459">
        <v>4582</v>
      </c>
      <c r="L45" s="459">
        <v>4344</v>
      </c>
      <c r="M45" s="459">
        <v>3983</v>
      </c>
      <c r="N45" s="426"/>
      <c r="O45" s="415">
        <v>5973</v>
      </c>
    </row>
    <row r="46" spans="1:15" ht="10.5" customHeight="1" x14ac:dyDescent="0.2">
      <c r="A46" s="415"/>
      <c r="B46" s="425"/>
      <c r="C46" s="99" t="s">
        <v>74</v>
      </c>
      <c r="D46" s="145"/>
      <c r="E46" s="459">
        <v>13387</v>
      </c>
      <c r="F46" s="459">
        <v>15900</v>
      </c>
      <c r="G46" s="459">
        <v>19591</v>
      </c>
      <c r="H46" s="459">
        <v>21149</v>
      </c>
      <c r="I46" s="459">
        <v>21370</v>
      </c>
      <c r="J46" s="459">
        <v>20064</v>
      </c>
      <c r="K46" s="459">
        <v>16292</v>
      </c>
      <c r="L46" s="459">
        <v>13729</v>
      </c>
      <c r="M46" s="459">
        <v>11336</v>
      </c>
      <c r="N46" s="426"/>
      <c r="O46" s="415">
        <v>26102</v>
      </c>
    </row>
    <row r="47" spans="1:15" ht="10.5" customHeight="1" x14ac:dyDescent="0.2">
      <c r="A47" s="415"/>
      <c r="B47" s="425"/>
      <c r="C47" s="99" t="s">
        <v>76</v>
      </c>
      <c r="D47" s="145"/>
      <c r="E47" s="459">
        <v>3499</v>
      </c>
      <c r="F47" s="459">
        <v>3481</v>
      </c>
      <c r="G47" s="459">
        <v>3462</v>
      </c>
      <c r="H47" s="459">
        <v>3583</v>
      </c>
      <c r="I47" s="459">
        <v>3619</v>
      </c>
      <c r="J47" s="459">
        <v>3512</v>
      </c>
      <c r="K47" s="459">
        <v>3412</v>
      </c>
      <c r="L47" s="459">
        <v>3293</v>
      </c>
      <c r="M47" s="459">
        <v>3128</v>
      </c>
      <c r="N47" s="426"/>
      <c r="O47" s="415">
        <v>4393</v>
      </c>
    </row>
    <row r="48" spans="1:15" ht="10.5" customHeight="1" x14ac:dyDescent="0.2">
      <c r="A48" s="415"/>
      <c r="B48" s="425"/>
      <c r="C48" s="99" t="s">
        <v>60</v>
      </c>
      <c r="D48" s="145"/>
      <c r="E48" s="459">
        <v>11039</v>
      </c>
      <c r="F48" s="459">
        <v>10941</v>
      </c>
      <c r="G48" s="459">
        <v>10781</v>
      </c>
      <c r="H48" s="459">
        <v>11264</v>
      </c>
      <c r="I48" s="459">
        <v>10684</v>
      </c>
      <c r="J48" s="459">
        <v>10274</v>
      </c>
      <c r="K48" s="459">
        <v>9813</v>
      </c>
      <c r="L48" s="459">
        <v>9805</v>
      </c>
      <c r="M48" s="459">
        <v>9278</v>
      </c>
      <c r="N48" s="426"/>
      <c r="O48" s="415">
        <v>16923</v>
      </c>
    </row>
    <row r="49" spans="1:15" ht="10.5" customHeight="1" x14ac:dyDescent="0.2">
      <c r="A49" s="415"/>
      <c r="B49" s="425"/>
      <c r="C49" s="99" t="s">
        <v>59</v>
      </c>
      <c r="D49" s="145"/>
      <c r="E49" s="459">
        <v>62809</v>
      </c>
      <c r="F49" s="459">
        <v>61039</v>
      </c>
      <c r="G49" s="459">
        <v>59650</v>
      </c>
      <c r="H49" s="459">
        <v>59501</v>
      </c>
      <c r="I49" s="459">
        <v>58751</v>
      </c>
      <c r="J49" s="459">
        <v>57774</v>
      </c>
      <c r="K49" s="459">
        <v>57246</v>
      </c>
      <c r="L49" s="459">
        <v>56819</v>
      </c>
      <c r="M49" s="459">
        <v>55926</v>
      </c>
      <c r="N49" s="426"/>
      <c r="O49" s="415">
        <v>81201</v>
      </c>
    </row>
    <row r="50" spans="1:15" ht="10.5" customHeight="1" x14ac:dyDescent="0.2">
      <c r="A50" s="415"/>
      <c r="B50" s="425"/>
      <c r="C50" s="99" t="s">
        <v>57</v>
      </c>
      <c r="D50" s="145"/>
      <c r="E50" s="459">
        <v>3423</v>
      </c>
      <c r="F50" s="459">
        <v>3306</v>
      </c>
      <c r="G50" s="459">
        <v>3271</v>
      </c>
      <c r="H50" s="459">
        <v>3517</v>
      </c>
      <c r="I50" s="459">
        <v>3433</v>
      </c>
      <c r="J50" s="459">
        <v>3394</v>
      </c>
      <c r="K50" s="459">
        <v>3563</v>
      </c>
      <c r="L50" s="459">
        <v>3376</v>
      </c>
      <c r="M50" s="459">
        <v>3155</v>
      </c>
      <c r="N50" s="426"/>
      <c r="O50" s="415">
        <v>4403</v>
      </c>
    </row>
    <row r="51" spans="1:15" ht="10.5" customHeight="1" x14ac:dyDescent="0.2">
      <c r="A51" s="415"/>
      <c r="B51" s="425"/>
      <c r="C51" s="99" t="s">
        <v>63</v>
      </c>
      <c r="D51" s="145"/>
      <c r="E51" s="459">
        <v>68164</v>
      </c>
      <c r="F51" s="459">
        <v>65730</v>
      </c>
      <c r="G51" s="459">
        <v>64283</v>
      </c>
      <c r="H51" s="459">
        <v>66467</v>
      </c>
      <c r="I51" s="459">
        <v>64645</v>
      </c>
      <c r="J51" s="459">
        <v>62941</v>
      </c>
      <c r="K51" s="459">
        <v>61667</v>
      </c>
      <c r="L51" s="459">
        <v>59370</v>
      </c>
      <c r="M51" s="459">
        <v>57385</v>
      </c>
      <c r="N51" s="426"/>
      <c r="O51" s="415">
        <v>88638</v>
      </c>
    </row>
    <row r="52" spans="1:15" ht="10.5" customHeight="1" x14ac:dyDescent="0.2">
      <c r="A52" s="415"/>
      <c r="B52" s="425"/>
      <c r="C52" s="99" t="s">
        <v>79</v>
      </c>
      <c r="D52" s="145"/>
      <c r="E52" s="459">
        <v>12468</v>
      </c>
      <c r="F52" s="459">
        <v>12477</v>
      </c>
      <c r="G52" s="459">
        <v>12274</v>
      </c>
      <c r="H52" s="459">
        <v>12996</v>
      </c>
      <c r="I52" s="459">
        <v>12808</v>
      </c>
      <c r="J52" s="459">
        <v>12656</v>
      </c>
      <c r="K52" s="459">
        <v>12183</v>
      </c>
      <c r="L52" s="459">
        <v>11625</v>
      </c>
      <c r="M52" s="459">
        <v>11065</v>
      </c>
      <c r="N52" s="426"/>
      <c r="O52" s="415">
        <v>18640</v>
      </c>
    </row>
    <row r="53" spans="1:15" ht="10.5" customHeight="1" x14ac:dyDescent="0.2">
      <c r="A53" s="415"/>
      <c r="B53" s="425"/>
      <c r="C53" s="99" t="s">
        <v>58</v>
      </c>
      <c r="D53" s="145"/>
      <c r="E53" s="459">
        <v>27088</v>
      </c>
      <c r="F53" s="459">
        <v>26494</v>
      </c>
      <c r="G53" s="459">
        <v>26113</v>
      </c>
      <c r="H53" s="459">
        <v>26297</v>
      </c>
      <c r="I53" s="459">
        <v>25085</v>
      </c>
      <c r="J53" s="459">
        <v>25259</v>
      </c>
      <c r="K53" s="459">
        <v>24846</v>
      </c>
      <c r="L53" s="459">
        <v>24094</v>
      </c>
      <c r="M53" s="459">
        <v>22891</v>
      </c>
      <c r="N53" s="426"/>
      <c r="O53" s="415">
        <v>35533</v>
      </c>
    </row>
    <row r="54" spans="1:15" ht="10.5" customHeight="1" x14ac:dyDescent="0.2">
      <c r="A54" s="415"/>
      <c r="B54" s="425"/>
      <c r="C54" s="99" t="s">
        <v>65</v>
      </c>
      <c r="D54" s="145"/>
      <c r="E54" s="459">
        <v>5294</v>
      </c>
      <c r="F54" s="459">
        <v>5129</v>
      </c>
      <c r="G54" s="459">
        <v>5092</v>
      </c>
      <c r="H54" s="459">
        <v>5129</v>
      </c>
      <c r="I54" s="459">
        <v>5238</v>
      </c>
      <c r="J54" s="459">
        <v>5075</v>
      </c>
      <c r="K54" s="459">
        <v>4961</v>
      </c>
      <c r="L54" s="459">
        <v>4834</v>
      </c>
      <c r="M54" s="459">
        <v>4496</v>
      </c>
      <c r="N54" s="426"/>
      <c r="O54" s="415">
        <v>6979</v>
      </c>
    </row>
    <row r="55" spans="1:15" ht="10.5" customHeight="1" x14ac:dyDescent="0.2">
      <c r="A55" s="415"/>
      <c r="B55" s="425"/>
      <c r="C55" s="99" t="s">
        <v>67</v>
      </c>
      <c r="D55" s="145"/>
      <c r="E55" s="459">
        <v>4488</v>
      </c>
      <c r="F55" s="459">
        <v>4351</v>
      </c>
      <c r="G55" s="459">
        <v>4316</v>
      </c>
      <c r="H55" s="459">
        <v>4417</v>
      </c>
      <c r="I55" s="459">
        <v>4461</v>
      </c>
      <c r="J55" s="459">
        <v>4442</v>
      </c>
      <c r="K55" s="459">
        <v>4296</v>
      </c>
      <c r="L55" s="459">
        <v>4164</v>
      </c>
      <c r="M55" s="459">
        <v>3992</v>
      </c>
      <c r="N55" s="426"/>
      <c r="O55" s="415">
        <v>5622</v>
      </c>
    </row>
    <row r="56" spans="1:15" ht="10.5" customHeight="1" x14ac:dyDescent="0.2">
      <c r="A56" s="415"/>
      <c r="B56" s="425"/>
      <c r="C56" s="99" t="s">
        <v>77</v>
      </c>
      <c r="D56" s="145"/>
      <c r="E56" s="459">
        <v>9763</v>
      </c>
      <c r="F56" s="459">
        <v>9509</v>
      </c>
      <c r="G56" s="459">
        <v>9535</v>
      </c>
      <c r="H56" s="459">
        <v>10050</v>
      </c>
      <c r="I56" s="459">
        <v>9872</v>
      </c>
      <c r="J56" s="459">
        <v>9477</v>
      </c>
      <c r="K56" s="459">
        <v>9010</v>
      </c>
      <c r="L56" s="459">
        <v>8635</v>
      </c>
      <c r="M56" s="459">
        <v>8313</v>
      </c>
      <c r="N56" s="426"/>
      <c r="O56" s="415">
        <v>12225</v>
      </c>
    </row>
    <row r="57" spans="1:15" ht="10.5" customHeight="1" x14ac:dyDescent="0.2">
      <c r="A57" s="415"/>
      <c r="B57" s="425"/>
      <c r="C57" s="99" t="s">
        <v>132</v>
      </c>
      <c r="D57" s="145"/>
      <c r="E57" s="459">
        <v>7530</v>
      </c>
      <c r="F57" s="459">
        <v>7577</v>
      </c>
      <c r="G57" s="459">
        <v>7786</v>
      </c>
      <c r="H57" s="459">
        <v>7815</v>
      </c>
      <c r="I57" s="459">
        <v>7728</v>
      </c>
      <c r="J57" s="459">
        <v>7638</v>
      </c>
      <c r="K57" s="459">
        <v>7404</v>
      </c>
      <c r="L57" s="459">
        <v>6960</v>
      </c>
      <c r="M57" s="459">
        <v>6730</v>
      </c>
      <c r="N57" s="426"/>
      <c r="O57" s="415">
        <v>8291</v>
      </c>
    </row>
    <row r="58" spans="1:15" ht="10.5" customHeight="1" x14ac:dyDescent="0.2">
      <c r="A58" s="415"/>
      <c r="B58" s="425"/>
      <c r="C58" s="99" t="s">
        <v>133</v>
      </c>
      <c r="D58" s="145"/>
      <c r="E58" s="459">
        <v>8779</v>
      </c>
      <c r="F58" s="459">
        <v>9175</v>
      </c>
      <c r="G58" s="459">
        <v>9291</v>
      </c>
      <c r="H58" s="459">
        <v>9118</v>
      </c>
      <c r="I58" s="459">
        <v>9057</v>
      </c>
      <c r="J58" s="459">
        <v>8875</v>
      </c>
      <c r="K58" s="459">
        <v>8635</v>
      </c>
      <c r="L58" s="459">
        <v>8344</v>
      </c>
      <c r="M58" s="459">
        <v>8091</v>
      </c>
      <c r="N58" s="426"/>
      <c r="O58" s="415">
        <v>12043</v>
      </c>
    </row>
    <row r="59" spans="1:15" s="457" customFormat="1" ht="15" customHeight="1" x14ac:dyDescent="0.2">
      <c r="A59" s="453"/>
      <c r="B59" s="454"/>
      <c r="C59" s="1052" t="s">
        <v>150</v>
      </c>
      <c r="D59" s="1052"/>
      <c r="E59" s="455"/>
      <c r="F59" s="455"/>
      <c r="G59" s="455"/>
      <c r="H59" s="455"/>
      <c r="I59" s="455"/>
      <c r="J59" s="455"/>
      <c r="K59" s="455"/>
      <c r="L59" s="455"/>
      <c r="M59" s="455"/>
      <c r="N59" s="456"/>
      <c r="O59" s="453"/>
    </row>
    <row r="60" spans="1:15" s="429" customFormat="1" ht="13.5" customHeight="1" x14ac:dyDescent="0.2">
      <c r="A60" s="427"/>
      <c r="B60" s="428"/>
      <c r="C60" s="1665" t="s">
        <v>151</v>
      </c>
      <c r="D60" s="1665"/>
      <c r="E60" s="460">
        <v>466.22</v>
      </c>
      <c r="F60" s="460">
        <v>461.75</v>
      </c>
      <c r="G60" s="460">
        <v>462.61</v>
      </c>
      <c r="H60" s="460">
        <v>452.36</v>
      </c>
      <c r="I60" s="460">
        <v>454.42</v>
      </c>
      <c r="J60" s="460">
        <v>450.37</v>
      </c>
      <c r="K60" s="460">
        <v>450.02</v>
      </c>
      <c r="L60" s="460">
        <v>448.45</v>
      </c>
      <c r="M60" s="460">
        <v>452.33</v>
      </c>
      <c r="N60" s="458"/>
      <c r="O60" s="427">
        <v>491.25</v>
      </c>
    </row>
    <row r="61" spans="1:15" ht="9.75" customHeight="1" x14ac:dyDescent="0.2">
      <c r="A61" s="415"/>
      <c r="B61" s="425"/>
      <c r="C61" s="1662" t="s">
        <v>604</v>
      </c>
      <c r="D61" s="1662"/>
      <c r="E61" s="1662"/>
      <c r="F61" s="1662"/>
      <c r="G61" s="1662"/>
      <c r="H61" s="1662"/>
      <c r="I61" s="1662"/>
      <c r="J61" s="1662"/>
      <c r="K61" s="1662"/>
      <c r="L61" s="1662"/>
      <c r="M61" s="1662"/>
      <c r="N61" s="426"/>
      <c r="O61" s="415"/>
    </row>
    <row r="62" spans="1:15" ht="9" customHeight="1" thickBot="1" x14ac:dyDescent="0.25">
      <c r="A62" s="415"/>
      <c r="B62" s="425"/>
      <c r="C62" s="370"/>
      <c r="D62" s="370"/>
      <c r="E62" s="370"/>
      <c r="F62" s="370"/>
      <c r="G62" s="370"/>
      <c r="H62" s="370"/>
      <c r="I62" s="370"/>
      <c r="J62" s="370"/>
      <c r="K62" s="370"/>
      <c r="L62" s="370"/>
      <c r="M62" s="370"/>
      <c r="N62" s="426"/>
      <c r="O62" s="415"/>
    </row>
    <row r="63" spans="1:15" ht="13.5" customHeight="1" thickBot="1" x14ac:dyDescent="0.25">
      <c r="A63" s="415"/>
      <c r="B63" s="425"/>
      <c r="C63" s="1642" t="s">
        <v>22</v>
      </c>
      <c r="D63" s="1643"/>
      <c r="E63" s="1643"/>
      <c r="F63" s="1643"/>
      <c r="G63" s="1643"/>
      <c r="H63" s="1643"/>
      <c r="I63" s="1643"/>
      <c r="J63" s="1643"/>
      <c r="K63" s="1643"/>
      <c r="L63" s="1643"/>
      <c r="M63" s="1644"/>
      <c r="N63" s="426"/>
      <c r="O63" s="415"/>
    </row>
    <row r="64" spans="1:15" ht="9.75" customHeight="1" x14ac:dyDescent="0.2">
      <c r="A64" s="415"/>
      <c r="B64" s="425"/>
      <c r="C64" s="93" t="s">
        <v>78</v>
      </c>
      <c r="D64" s="444"/>
      <c r="E64" s="462"/>
      <c r="F64" s="462"/>
      <c r="G64" s="462"/>
      <c r="H64" s="462"/>
      <c r="I64" s="462"/>
      <c r="J64" s="462"/>
      <c r="K64" s="462"/>
      <c r="L64" s="462"/>
      <c r="M64" s="462"/>
      <c r="N64" s="426"/>
      <c r="O64" s="415"/>
    </row>
    <row r="65" spans="1:15" ht="13.5" customHeight="1" x14ac:dyDescent="0.2">
      <c r="A65" s="415"/>
      <c r="B65" s="425"/>
      <c r="C65" s="1661" t="s">
        <v>147</v>
      </c>
      <c r="D65" s="1661"/>
      <c r="E65" s="455">
        <f t="shared" ref="E65:M65" si="0">+E66+E67</f>
        <v>100923</v>
      </c>
      <c r="F65" s="455">
        <f t="shared" si="0"/>
        <v>103054</v>
      </c>
      <c r="G65" s="455">
        <f t="shared" si="0"/>
        <v>109810</v>
      </c>
      <c r="H65" s="455">
        <f t="shared" si="0"/>
        <v>111774</v>
      </c>
      <c r="I65" s="455">
        <f t="shared" si="0"/>
        <v>128034</v>
      </c>
      <c r="J65" s="455">
        <f t="shared" si="0"/>
        <v>116403</v>
      </c>
      <c r="K65" s="455">
        <f t="shared" si="0"/>
        <v>115298</v>
      </c>
      <c r="L65" s="455">
        <f t="shared" si="0"/>
        <v>100803</v>
      </c>
      <c r="M65" s="455">
        <f t="shared" si="0"/>
        <v>107805</v>
      </c>
      <c r="N65" s="426"/>
      <c r="O65" s="415"/>
    </row>
    <row r="66" spans="1:15" ht="11.25" customHeight="1" x14ac:dyDescent="0.2">
      <c r="A66" s="415"/>
      <c r="B66" s="425"/>
      <c r="C66" s="99" t="s">
        <v>72</v>
      </c>
      <c r="D66" s="1051"/>
      <c r="E66" s="459">
        <v>39845</v>
      </c>
      <c r="F66" s="459">
        <v>40632</v>
      </c>
      <c r="G66" s="459">
        <v>43461</v>
      </c>
      <c r="H66" s="459">
        <v>44488</v>
      </c>
      <c r="I66" s="459">
        <v>49451</v>
      </c>
      <c r="J66" s="459">
        <v>45532</v>
      </c>
      <c r="K66" s="459">
        <v>45321</v>
      </c>
      <c r="L66" s="459">
        <v>39544</v>
      </c>
      <c r="M66" s="459">
        <v>42588</v>
      </c>
      <c r="N66" s="426"/>
      <c r="O66" s="415"/>
    </row>
    <row r="67" spans="1:15" ht="11.25" customHeight="1" x14ac:dyDescent="0.2">
      <c r="A67" s="415"/>
      <c r="B67" s="425"/>
      <c r="C67" s="99" t="s">
        <v>71</v>
      </c>
      <c r="D67" s="1051"/>
      <c r="E67" s="459">
        <v>61078</v>
      </c>
      <c r="F67" s="459">
        <v>62422</v>
      </c>
      <c r="G67" s="459">
        <v>66349</v>
      </c>
      <c r="H67" s="459">
        <v>67286</v>
      </c>
      <c r="I67" s="459">
        <v>78583</v>
      </c>
      <c r="J67" s="459">
        <v>70871</v>
      </c>
      <c r="K67" s="459">
        <v>69977</v>
      </c>
      <c r="L67" s="459">
        <v>61259</v>
      </c>
      <c r="M67" s="459">
        <v>65217</v>
      </c>
      <c r="N67" s="426"/>
      <c r="O67" s="415">
        <v>58328</v>
      </c>
    </row>
    <row r="68" spans="1:15" s="457" customFormat="1" ht="12" customHeight="1" x14ac:dyDescent="0.2">
      <c r="A68" s="453"/>
      <c r="B68" s="454"/>
      <c r="C68" s="1662" t="s">
        <v>601</v>
      </c>
      <c r="D68" s="1662"/>
      <c r="E68" s="1662"/>
      <c r="F68" s="1662"/>
      <c r="G68" s="1662"/>
      <c r="H68" s="1662"/>
      <c r="I68" s="1662"/>
      <c r="J68" s="1662"/>
      <c r="K68" s="1662"/>
      <c r="L68" s="1662"/>
      <c r="M68" s="1662"/>
      <c r="N68" s="426"/>
      <c r="O68" s="453"/>
    </row>
    <row r="69" spans="1:15" ht="13.5" customHeight="1" x14ac:dyDescent="0.2">
      <c r="A69" s="415"/>
      <c r="B69" s="425"/>
      <c r="C69" s="463" t="s">
        <v>388</v>
      </c>
      <c r="D69" s="94"/>
      <c r="E69" s="94"/>
      <c r="F69" s="94"/>
      <c r="G69" s="815" t="s">
        <v>136</v>
      </c>
      <c r="H69" s="94"/>
      <c r="I69" s="94"/>
      <c r="J69" s="94"/>
      <c r="K69" s="94"/>
      <c r="L69" s="94"/>
      <c r="M69" s="94"/>
      <c r="N69" s="426"/>
      <c r="O69" s="415"/>
    </row>
    <row r="70" spans="1:15" ht="9" customHeight="1" x14ac:dyDescent="0.2">
      <c r="A70" s="415"/>
      <c r="B70" s="425"/>
      <c r="C70" s="1666" t="s">
        <v>248</v>
      </c>
      <c r="D70" s="1666"/>
      <c r="E70" s="1666"/>
      <c r="F70" s="1666"/>
      <c r="G70" s="1666"/>
      <c r="H70" s="1666"/>
      <c r="I70" s="1666"/>
      <c r="J70" s="1666"/>
      <c r="K70" s="1666"/>
      <c r="L70" s="1666"/>
      <c r="M70" s="1666"/>
      <c r="N70" s="426"/>
      <c r="O70" s="415"/>
    </row>
    <row r="71" spans="1:15" ht="9" customHeight="1" x14ac:dyDescent="0.2">
      <c r="A71" s="415"/>
      <c r="B71" s="425"/>
      <c r="C71" s="843" t="s">
        <v>249</v>
      </c>
      <c r="D71" s="843"/>
      <c r="E71" s="843"/>
      <c r="F71" s="843"/>
      <c r="G71" s="843"/>
      <c r="H71" s="843"/>
      <c r="I71" s="843"/>
      <c r="K71" s="1666"/>
      <c r="L71" s="1666"/>
      <c r="M71" s="1666"/>
      <c r="N71" s="1667"/>
      <c r="O71" s="415"/>
    </row>
    <row r="72" spans="1:15" ht="13.5" customHeight="1" x14ac:dyDescent="0.2">
      <c r="A72" s="415"/>
      <c r="B72" s="425"/>
      <c r="C72" s="415"/>
      <c r="D72" s="415"/>
      <c r="E72" s="422"/>
      <c r="F72" s="422"/>
      <c r="G72" s="422"/>
      <c r="H72" s="422"/>
      <c r="I72" s="422"/>
      <c r="J72" s="422"/>
      <c r="K72" s="1536">
        <v>42309</v>
      </c>
      <c r="L72" s="1536"/>
      <c r="M72" s="1536"/>
      <c r="N72" s="465">
        <v>19</v>
      </c>
      <c r="O72" s="422"/>
    </row>
  </sheetData>
  <mergeCells count="31">
    <mergeCell ref="K72:M72"/>
    <mergeCell ref="C63:M63"/>
    <mergeCell ref="C65:D65"/>
    <mergeCell ref="C68:H68"/>
    <mergeCell ref="I68:M68"/>
    <mergeCell ref="C70:M70"/>
    <mergeCell ref="K71:N71"/>
    <mergeCell ref="C61:M61"/>
    <mergeCell ref="C26:D26"/>
    <mergeCell ref="C27:D27"/>
    <mergeCell ref="C28:M28"/>
    <mergeCell ref="C30:M30"/>
    <mergeCell ref="C32:D32"/>
    <mergeCell ref="C34:D34"/>
    <mergeCell ref="C35:D35"/>
    <mergeCell ref="C36:D36"/>
    <mergeCell ref="C37:D37"/>
    <mergeCell ref="C38:D38"/>
    <mergeCell ref="C60:D60"/>
    <mergeCell ref="C25:D25"/>
    <mergeCell ref="B1:D1"/>
    <mergeCell ref="B2:D2"/>
    <mergeCell ref="C4:M4"/>
    <mergeCell ref="C5:D6"/>
    <mergeCell ref="C8:D8"/>
    <mergeCell ref="C18:M18"/>
    <mergeCell ref="C20:M20"/>
    <mergeCell ref="C22:D22"/>
    <mergeCell ref="C24:D24"/>
    <mergeCell ref="I6:M6"/>
    <mergeCell ref="E6:G6"/>
  </mergeCells>
  <conditionalFormatting sqref="E7:M7">
    <cfRule type="cellIs" dxfId="7"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dimension ref="A1:X73"/>
  <sheetViews>
    <sheetView zoomScaleNormal="100" workbookViewId="0"/>
  </sheetViews>
  <sheetFormatPr defaultRowHeight="12.75" x14ac:dyDescent="0.2"/>
  <cols>
    <col min="1" max="1" width="0.85546875" style="420" customWidth="1"/>
    <col min="2" max="2" width="2.5703125" style="420" customWidth="1"/>
    <col min="3" max="3" width="0.7109375" style="420" customWidth="1"/>
    <col min="4" max="4" width="31.7109375" style="420" customWidth="1"/>
    <col min="5" max="7" width="4.7109375" style="703" customWidth="1"/>
    <col min="8" max="11" width="4.7109375" style="598" customWidth="1"/>
    <col min="12" max="13" width="4.7109375" style="703" customWidth="1"/>
    <col min="14" max="15" width="4.7109375" style="598" customWidth="1"/>
    <col min="16" max="17" width="4.7109375" style="703" customWidth="1"/>
    <col min="18" max="18" width="2.42578125" style="730" customWidth="1"/>
    <col min="19" max="19" width="0.85546875" style="420" customWidth="1"/>
    <col min="20" max="16384" width="9.140625" style="420"/>
  </cols>
  <sheetData>
    <row r="1" spans="1:22" ht="13.5" customHeight="1" x14ac:dyDescent="0.2">
      <c r="A1" s="415"/>
      <c r="B1" s="1036"/>
      <c r="C1" s="1036"/>
      <c r="E1" s="1670" t="s">
        <v>336</v>
      </c>
      <c r="F1" s="1670"/>
      <c r="G1" s="1670"/>
      <c r="H1" s="1670"/>
      <c r="I1" s="1670"/>
      <c r="J1" s="1670"/>
      <c r="K1" s="1670"/>
      <c r="L1" s="1670"/>
      <c r="M1" s="1670"/>
      <c r="N1" s="1670"/>
      <c r="O1" s="1670"/>
      <c r="P1" s="1670"/>
      <c r="Q1" s="1670"/>
      <c r="R1" s="731"/>
      <c r="S1" s="415"/>
    </row>
    <row r="2" spans="1:22" ht="6" customHeight="1" x14ac:dyDescent="0.2">
      <c r="A2" s="415"/>
      <c r="B2" s="1037"/>
      <c r="C2" s="1038"/>
      <c r="D2" s="1038"/>
      <c r="E2" s="655"/>
      <c r="F2" s="655"/>
      <c r="G2" s="655"/>
      <c r="H2" s="656"/>
      <c r="I2" s="656"/>
      <c r="J2" s="656"/>
      <c r="K2" s="656"/>
      <c r="L2" s="655"/>
      <c r="M2" s="655"/>
      <c r="N2" s="656"/>
      <c r="O2" s="656"/>
      <c r="P2" s="655"/>
      <c r="Q2" s="655" t="s">
        <v>337</v>
      </c>
      <c r="R2" s="732"/>
      <c r="S2" s="425"/>
    </row>
    <row r="3" spans="1:22" ht="13.5" customHeight="1" thickBot="1" x14ac:dyDescent="0.25">
      <c r="A3" s="415"/>
      <c r="B3" s="485"/>
      <c r="C3" s="425"/>
      <c r="D3" s="425"/>
      <c r="E3" s="657"/>
      <c r="F3" s="657"/>
      <c r="G3" s="657"/>
      <c r="H3" s="604"/>
      <c r="I3" s="604"/>
      <c r="J3" s="604"/>
      <c r="K3" s="604"/>
      <c r="L3" s="657"/>
      <c r="M3" s="657"/>
      <c r="N3" s="604"/>
      <c r="O3" s="604"/>
      <c r="P3" s="1671" t="s">
        <v>73</v>
      </c>
      <c r="Q3" s="1671"/>
      <c r="R3" s="733"/>
      <c r="S3" s="425"/>
    </row>
    <row r="4" spans="1:22" ht="13.5" customHeight="1" thickBot="1" x14ac:dyDescent="0.25">
      <c r="A4" s="415"/>
      <c r="B4" s="485"/>
      <c r="C4" s="640" t="s">
        <v>404</v>
      </c>
      <c r="D4" s="658"/>
      <c r="E4" s="659"/>
      <c r="F4" s="659"/>
      <c r="G4" s="659"/>
      <c r="H4" s="659"/>
      <c r="I4" s="659"/>
      <c r="J4" s="659"/>
      <c r="K4" s="659"/>
      <c r="L4" s="659"/>
      <c r="M4" s="659"/>
      <c r="N4" s="659"/>
      <c r="O4" s="659"/>
      <c r="P4" s="659"/>
      <c r="Q4" s="660"/>
      <c r="R4" s="731"/>
      <c r="S4" s="88"/>
    </row>
    <row r="5" spans="1:22" s="445" customFormat="1" ht="4.5" customHeight="1" x14ac:dyDescent="0.2">
      <c r="A5" s="415"/>
      <c r="B5" s="485"/>
      <c r="C5" s="661"/>
      <c r="D5" s="661"/>
      <c r="E5" s="662"/>
      <c r="F5" s="662"/>
      <c r="G5" s="662"/>
      <c r="H5" s="662"/>
      <c r="I5" s="662"/>
      <c r="J5" s="662"/>
      <c r="K5" s="662"/>
      <c r="L5" s="662"/>
      <c r="M5" s="662"/>
      <c r="N5" s="662"/>
      <c r="O5" s="662"/>
      <c r="P5" s="662"/>
      <c r="Q5" s="662"/>
      <c r="R5" s="731"/>
      <c r="S5" s="88"/>
      <c r="T5" s="420"/>
      <c r="U5" s="420"/>
      <c r="V5" s="420"/>
    </row>
    <row r="6" spans="1:22" s="445" customFormat="1" ht="13.5" customHeight="1" x14ac:dyDescent="0.2">
      <c r="A6" s="415"/>
      <c r="B6" s="485"/>
      <c r="C6" s="661"/>
      <c r="D6" s="661"/>
      <c r="E6" s="1673">
        <v>2014</v>
      </c>
      <c r="F6" s="1673"/>
      <c r="G6" s="1673"/>
      <c r="H6" s="1622">
        <v>2015</v>
      </c>
      <c r="I6" s="1622"/>
      <c r="J6" s="1622"/>
      <c r="K6" s="1622"/>
      <c r="L6" s="1622"/>
      <c r="M6" s="1622"/>
      <c r="N6" s="1622"/>
      <c r="O6" s="1622"/>
      <c r="P6" s="1622"/>
      <c r="Q6" s="1622"/>
      <c r="R6" s="731"/>
      <c r="S6" s="88"/>
      <c r="T6" s="420"/>
      <c r="U6" s="420"/>
      <c r="V6" s="420"/>
    </row>
    <row r="7" spans="1:22" s="445" customFormat="1" ht="13.5" customHeight="1" x14ac:dyDescent="0.2">
      <c r="A7" s="415"/>
      <c r="B7" s="485"/>
      <c r="C7" s="661"/>
      <c r="D7" s="661"/>
      <c r="E7" s="802" t="s">
        <v>96</v>
      </c>
      <c r="F7" s="802" t="s">
        <v>95</v>
      </c>
      <c r="G7" s="802" t="s">
        <v>94</v>
      </c>
      <c r="H7" s="802" t="s">
        <v>93</v>
      </c>
      <c r="I7" s="802" t="s">
        <v>104</v>
      </c>
      <c r="J7" s="802" t="s">
        <v>103</v>
      </c>
      <c r="K7" s="802" t="s">
        <v>102</v>
      </c>
      <c r="L7" s="802" t="s">
        <v>101</v>
      </c>
      <c r="M7" s="802" t="s">
        <v>100</v>
      </c>
      <c r="N7" s="802" t="s">
        <v>99</v>
      </c>
      <c r="O7" s="802" t="s">
        <v>98</v>
      </c>
      <c r="P7" s="802" t="s">
        <v>97</v>
      </c>
      <c r="Q7" s="802" t="s">
        <v>96</v>
      </c>
      <c r="R7" s="731"/>
      <c r="S7" s="433"/>
      <c r="T7" s="420"/>
      <c r="U7" s="420"/>
      <c r="V7" s="420"/>
    </row>
    <row r="8" spans="1:22" s="445" customFormat="1" ht="3.75" customHeight="1" x14ac:dyDescent="0.2">
      <c r="A8" s="415"/>
      <c r="B8" s="485"/>
      <c r="C8" s="661"/>
      <c r="D8" s="661"/>
      <c r="E8" s="433"/>
      <c r="F8" s="433"/>
      <c r="G8" s="433"/>
      <c r="H8" s="433"/>
      <c r="I8" s="433"/>
      <c r="J8" s="433"/>
      <c r="K8" s="433"/>
      <c r="L8" s="433"/>
      <c r="M8" s="433"/>
      <c r="N8" s="433"/>
      <c r="O8" s="433"/>
      <c r="P8" s="433"/>
      <c r="Q8" s="433"/>
      <c r="R8" s="731"/>
      <c r="S8" s="433"/>
      <c r="T8" s="420"/>
      <c r="U8" s="420"/>
      <c r="V8" s="420"/>
    </row>
    <row r="9" spans="1:22" s="665" customFormat="1" ht="15" customHeight="1" x14ac:dyDescent="0.2">
      <c r="A9" s="663"/>
      <c r="B9" s="515"/>
      <c r="C9" s="1035" t="s">
        <v>321</v>
      </c>
      <c r="D9" s="1035"/>
      <c r="E9" s="365">
        <v>0.60399911121422201</v>
      </c>
      <c r="F9" s="365">
        <v>0.4176542006700002</v>
      </c>
      <c r="G9" s="365">
        <v>0.21115111767415709</v>
      </c>
      <c r="H9" s="365">
        <v>0.30005028469499412</v>
      </c>
      <c r="I9" s="365">
        <v>0.33776105360347131</v>
      </c>
      <c r="J9" s="365">
        <v>0.67405959249615888</v>
      </c>
      <c r="K9" s="365">
        <v>0.82793286583402181</v>
      </c>
      <c r="L9" s="365">
        <v>1.1650463668917661</v>
      </c>
      <c r="M9" s="365">
        <v>1.3169524334746854</v>
      </c>
      <c r="N9" s="365">
        <v>1.4189767450610231</v>
      </c>
      <c r="O9" s="365">
        <v>1.4465000109144841</v>
      </c>
      <c r="P9" s="365">
        <v>1.353485856117105</v>
      </c>
      <c r="Q9" s="365">
        <v>1.1572933899482558</v>
      </c>
      <c r="R9" s="734"/>
      <c r="S9" s="402"/>
      <c r="T9" s="798"/>
      <c r="U9" s="798"/>
      <c r="V9" s="798"/>
    </row>
    <row r="10" spans="1:22" s="665" customFormat="1" ht="16.5" customHeight="1" x14ac:dyDescent="0.2">
      <c r="A10" s="663"/>
      <c r="B10" s="515"/>
      <c r="C10" s="1035" t="s">
        <v>322</v>
      </c>
      <c r="D10" s="224"/>
      <c r="E10" s="666"/>
      <c r="F10" s="666"/>
      <c r="G10" s="666"/>
      <c r="H10" s="666"/>
      <c r="I10" s="666"/>
      <c r="J10" s="666"/>
      <c r="K10" s="666"/>
      <c r="L10" s="666"/>
      <c r="M10" s="666"/>
      <c r="N10" s="666"/>
      <c r="O10" s="666"/>
      <c r="P10" s="666"/>
      <c r="Q10" s="666"/>
      <c r="R10" s="735"/>
      <c r="S10" s="402"/>
      <c r="T10" s="798"/>
      <c r="U10" s="798"/>
      <c r="V10" s="664"/>
    </row>
    <row r="11" spans="1:22" s="445" customFormat="1" ht="11.25" customHeight="1" x14ac:dyDescent="0.2">
      <c r="A11" s="415"/>
      <c r="B11" s="485"/>
      <c r="C11" s="425"/>
      <c r="D11" s="99" t="s">
        <v>152</v>
      </c>
      <c r="E11" s="667">
        <v>-6.2169375598777776</v>
      </c>
      <c r="F11" s="667">
        <v>-6.1884713488444438</v>
      </c>
      <c r="G11" s="667">
        <v>-6.0886443688777767</v>
      </c>
      <c r="H11" s="667">
        <v>-6.0658780627222226</v>
      </c>
      <c r="I11" s="667">
        <v>-5.9766725690666673</v>
      </c>
      <c r="J11" s="667">
        <v>-5.4184596407444445</v>
      </c>
      <c r="K11" s="667">
        <v>-4.1140344493444445</v>
      </c>
      <c r="L11" s="667">
        <v>-3.5636337994111114</v>
      </c>
      <c r="M11" s="667">
        <v>-2.9370112307888885</v>
      </c>
      <c r="N11" s="667">
        <v>-3.002326103622222</v>
      </c>
      <c r="O11" s="667">
        <v>-2.4743624424444444</v>
      </c>
      <c r="P11" s="667">
        <v>-3.0829374997000003</v>
      </c>
      <c r="Q11" s="667">
        <v>-3.4362863175444445</v>
      </c>
      <c r="R11" s="594"/>
      <c r="S11" s="88"/>
      <c r="T11" s="798"/>
      <c r="U11" s="798"/>
      <c r="V11" s="664"/>
    </row>
    <row r="12" spans="1:22" s="445" customFormat="1" ht="12.75" customHeight="1" x14ac:dyDescent="0.2">
      <c r="A12" s="415"/>
      <c r="B12" s="485"/>
      <c r="C12" s="425"/>
      <c r="D12" s="99" t="s">
        <v>153</v>
      </c>
      <c r="E12" s="667">
        <v>-43.325172865066669</v>
      </c>
      <c r="F12" s="667">
        <v>-42.896137439116671</v>
      </c>
      <c r="G12" s="667">
        <v>-42.799203008233327</v>
      </c>
      <c r="H12" s="667">
        <v>-42.186239301833332</v>
      </c>
      <c r="I12" s="667">
        <v>-41.252268317133336</v>
      </c>
      <c r="J12" s="667">
        <v>-39.267401820499998</v>
      </c>
      <c r="K12" s="667">
        <v>-39.617075794849995</v>
      </c>
      <c r="L12" s="667">
        <v>-38.529161469983336</v>
      </c>
      <c r="M12" s="667">
        <v>-38.601523013833337</v>
      </c>
      <c r="N12" s="667">
        <v>-38.36802336793334</v>
      </c>
      <c r="O12" s="667">
        <v>-37.576737578033338</v>
      </c>
      <c r="P12" s="667">
        <v>-37.636965455533336</v>
      </c>
      <c r="Q12" s="667">
        <v>-37.450440025983333</v>
      </c>
      <c r="R12" s="594"/>
      <c r="S12" s="88"/>
      <c r="T12" s="798"/>
      <c r="U12" s="798"/>
      <c r="V12" s="664"/>
    </row>
    <row r="13" spans="1:22" s="445" customFormat="1" ht="11.25" customHeight="1" x14ac:dyDescent="0.2">
      <c r="A13" s="415"/>
      <c r="B13" s="485"/>
      <c r="C13" s="425"/>
      <c r="D13" s="99" t="s">
        <v>154</v>
      </c>
      <c r="E13" s="667">
        <v>-1.0912729544333333</v>
      </c>
      <c r="F13" s="667">
        <v>-1.0186040040777777</v>
      </c>
      <c r="G13" s="667">
        <v>-1.2631682966777777</v>
      </c>
      <c r="H13" s="667">
        <v>-1.0563538540777777</v>
      </c>
      <c r="I13" s="667">
        <v>-0.9838155940222223</v>
      </c>
      <c r="J13" s="667">
        <v>-7.291415277777781E-2</v>
      </c>
      <c r="K13" s="667">
        <v>8.9551299655555527E-2</v>
      </c>
      <c r="L13" s="667">
        <v>1.0656592157444444</v>
      </c>
      <c r="M13" s="667">
        <v>1.3470275064222221</v>
      </c>
      <c r="N13" s="667">
        <v>1.8587301121888888</v>
      </c>
      <c r="O13" s="667">
        <v>1.1937303780777777</v>
      </c>
      <c r="P13" s="667">
        <v>0.56510138543333321</v>
      </c>
      <c r="Q13" s="667">
        <v>0.20573672046666666</v>
      </c>
      <c r="R13" s="594"/>
      <c r="S13" s="88"/>
      <c r="T13" s="798"/>
      <c r="U13" s="798"/>
      <c r="V13" s="664"/>
    </row>
    <row r="14" spans="1:22" s="445" customFormat="1" ht="12" customHeight="1" x14ac:dyDescent="0.2">
      <c r="A14" s="415"/>
      <c r="B14" s="485"/>
      <c r="C14" s="425"/>
      <c r="D14" s="99" t="s">
        <v>155</v>
      </c>
      <c r="E14" s="667">
        <v>-0.18908094244444448</v>
      </c>
      <c r="F14" s="667">
        <v>-1.2175129465555556</v>
      </c>
      <c r="G14" s="667">
        <v>-1.0452711169999997</v>
      </c>
      <c r="H14" s="667">
        <v>-1.6247625463333331</v>
      </c>
      <c r="I14" s="667">
        <v>-1.6199754961111112</v>
      </c>
      <c r="J14" s="667">
        <v>-1.8756582420000001</v>
      </c>
      <c r="K14" s="667">
        <v>0.821640870444444</v>
      </c>
      <c r="L14" s="667">
        <v>2.1454053709999994</v>
      </c>
      <c r="M14" s="667">
        <v>3.4472214312222218</v>
      </c>
      <c r="N14" s="667">
        <v>2.4439170072222218</v>
      </c>
      <c r="O14" s="667">
        <v>2.7634479554444442</v>
      </c>
      <c r="P14" s="667">
        <v>2.9173242735555553</v>
      </c>
      <c r="Q14" s="667">
        <v>2.0905727567777777</v>
      </c>
      <c r="R14" s="594"/>
      <c r="S14" s="88"/>
      <c r="T14" s="798"/>
      <c r="U14" s="798"/>
      <c r="V14" s="664"/>
    </row>
    <row r="15" spans="1:22" s="445" customFormat="1" ht="10.5" customHeight="1" x14ac:dyDescent="0.2">
      <c r="A15" s="415"/>
      <c r="B15" s="485"/>
      <c r="C15" s="425"/>
      <c r="D15" s="176"/>
      <c r="E15" s="668"/>
      <c r="F15" s="668"/>
      <c r="G15" s="668"/>
      <c r="H15" s="668"/>
      <c r="I15" s="668"/>
      <c r="J15" s="668"/>
      <c r="K15" s="668"/>
      <c r="L15" s="668"/>
      <c r="M15" s="668"/>
      <c r="N15" s="668"/>
      <c r="O15" s="668"/>
      <c r="P15" s="668"/>
      <c r="Q15" s="668"/>
      <c r="R15" s="594"/>
      <c r="S15" s="88"/>
      <c r="T15" s="798"/>
      <c r="U15" s="798"/>
      <c r="V15" s="664"/>
    </row>
    <row r="16" spans="1:22" s="445" customFormat="1" ht="10.5" customHeight="1" x14ac:dyDescent="0.2">
      <c r="A16" s="415"/>
      <c r="B16" s="485"/>
      <c r="C16" s="425"/>
      <c r="D16" s="176"/>
      <c r="E16" s="668"/>
      <c r="F16" s="668"/>
      <c r="G16" s="668"/>
      <c r="H16" s="668"/>
      <c r="I16" s="668"/>
      <c r="J16" s="668"/>
      <c r="K16" s="668"/>
      <c r="L16" s="668"/>
      <c r="M16" s="668"/>
      <c r="N16" s="668"/>
      <c r="O16" s="668"/>
      <c r="P16" s="668"/>
      <c r="Q16" s="668"/>
      <c r="R16" s="594"/>
      <c r="S16" s="88"/>
      <c r="T16" s="420"/>
      <c r="U16" s="420"/>
      <c r="V16" s="479"/>
    </row>
    <row r="17" spans="1:24" s="445" customFormat="1" ht="10.5" customHeight="1" x14ac:dyDescent="0.2">
      <c r="A17" s="415"/>
      <c r="B17" s="485"/>
      <c r="C17" s="425"/>
      <c r="D17" s="176"/>
      <c r="E17" s="668"/>
      <c r="F17" s="668"/>
      <c r="G17" s="668"/>
      <c r="H17" s="668"/>
      <c r="I17" s="668"/>
      <c r="J17" s="668"/>
      <c r="K17" s="668"/>
      <c r="L17" s="668"/>
      <c r="M17" s="668"/>
      <c r="N17" s="668"/>
      <c r="O17" s="668"/>
      <c r="P17" s="668"/>
      <c r="Q17" s="668"/>
      <c r="R17" s="594"/>
      <c r="S17" s="88"/>
      <c r="T17" s="420"/>
      <c r="U17" s="420"/>
      <c r="V17" s="479"/>
    </row>
    <row r="18" spans="1:24" s="445" customFormat="1" ht="10.5" customHeight="1" x14ac:dyDescent="0.2">
      <c r="A18" s="415"/>
      <c r="B18" s="485"/>
      <c r="C18" s="425"/>
      <c r="D18" s="176"/>
      <c r="E18" s="668"/>
      <c r="F18" s="668"/>
      <c r="G18" s="668"/>
      <c r="H18" s="668"/>
      <c r="I18" s="668"/>
      <c r="J18" s="668"/>
      <c r="K18" s="668"/>
      <c r="L18" s="668"/>
      <c r="M18" s="668"/>
      <c r="N18" s="668"/>
      <c r="O18" s="668"/>
      <c r="P18" s="668"/>
      <c r="Q18" s="668"/>
      <c r="R18" s="594"/>
      <c r="S18" s="88"/>
      <c r="T18" s="420"/>
      <c r="U18" s="420"/>
      <c r="V18" s="479"/>
    </row>
    <row r="19" spans="1:24" s="445" customFormat="1" ht="10.5" customHeight="1" x14ac:dyDescent="0.2">
      <c r="A19" s="415"/>
      <c r="B19" s="485"/>
      <c r="C19" s="425"/>
      <c r="D19" s="176"/>
      <c r="E19" s="668"/>
      <c r="F19" s="668"/>
      <c r="G19" s="668"/>
      <c r="H19" s="668"/>
      <c r="I19" s="668"/>
      <c r="J19" s="668"/>
      <c r="K19" s="668"/>
      <c r="L19" s="668"/>
      <c r="M19" s="668"/>
      <c r="N19" s="668"/>
      <c r="O19" s="668"/>
      <c r="P19" s="668"/>
      <c r="Q19" s="668"/>
      <c r="R19" s="594"/>
      <c r="S19" s="88"/>
      <c r="T19" s="420"/>
      <c r="U19" s="420"/>
      <c r="V19" s="479"/>
    </row>
    <row r="20" spans="1:24" s="445" customFormat="1" ht="10.5" customHeight="1" x14ac:dyDescent="0.2">
      <c r="A20" s="415"/>
      <c r="B20" s="485"/>
      <c r="C20" s="425"/>
      <c r="D20" s="176"/>
      <c r="E20" s="668"/>
      <c r="F20" s="668"/>
      <c r="G20" s="668"/>
      <c r="H20" s="668"/>
      <c r="I20" s="668"/>
      <c r="J20" s="668"/>
      <c r="K20" s="668"/>
      <c r="L20" s="668"/>
      <c r="M20" s="668"/>
      <c r="N20" s="668"/>
      <c r="O20" s="668"/>
      <c r="P20" s="668"/>
      <c r="Q20" s="668"/>
      <c r="R20" s="594"/>
      <c r="S20" s="88"/>
      <c r="T20" s="420"/>
      <c r="U20" s="420"/>
      <c r="V20" s="479"/>
    </row>
    <row r="21" spans="1:24" s="445" customFormat="1" ht="10.5" customHeight="1" x14ac:dyDescent="0.2">
      <c r="A21" s="415"/>
      <c r="B21" s="485"/>
      <c r="C21" s="425"/>
      <c r="D21" s="176"/>
      <c r="E21" s="668"/>
      <c r="F21" s="668"/>
      <c r="G21" s="668"/>
      <c r="H21" s="668"/>
      <c r="I21" s="668"/>
      <c r="J21" s="668"/>
      <c r="K21" s="668"/>
      <c r="L21" s="668"/>
      <c r="M21" s="668"/>
      <c r="N21" s="668"/>
      <c r="O21" s="668"/>
      <c r="P21" s="668"/>
      <c r="Q21" s="668"/>
      <c r="R21" s="594"/>
      <c r="S21" s="88"/>
      <c r="T21" s="473"/>
      <c r="U21" s="473"/>
      <c r="V21" s="1399"/>
      <c r="W21" s="473"/>
      <c r="X21" s="473"/>
    </row>
    <row r="22" spans="1:24" s="445" customFormat="1" ht="10.5" customHeight="1" x14ac:dyDescent="0.2">
      <c r="A22" s="415"/>
      <c r="B22" s="485"/>
      <c r="C22" s="425"/>
      <c r="D22" s="176"/>
      <c r="E22" s="668"/>
      <c r="F22" s="668"/>
      <c r="G22" s="668"/>
      <c r="H22" s="668"/>
      <c r="I22" s="668"/>
      <c r="J22" s="668"/>
      <c r="K22" s="668"/>
      <c r="L22" s="668"/>
      <c r="M22" s="668"/>
      <c r="N22" s="668"/>
      <c r="O22" s="668"/>
      <c r="P22" s="668"/>
      <c r="Q22" s="668"/>
      <c r="R22" s="594"/>
      <c r="S22" s="88"/>
      <c r="T22" s="473"/>
      <c r="U22" s="473"/>
      <c r="V22" s="1399"/>
      <c r="W22" s="473"/>
      <c r="X22" s="473"/>
    </row>
    <row r="23" spans="1:24" s="445" customFormat="1" ht="10.5" customHeight="1" x14ac:dyDescent="0.2">
      <c r="A23" s="415"/>
      <c r="B23" s="485"/>
      <c r="C23" s="425"/>
      <c r="D23" s="176"/>
      <c r="E23" s="668"/>
      <c r="F23" s="668"/>
      <c r="G23" s="668"/>
      <c r="H23" s="668"/>
      <c r="I23" s="668"/>
      <c r="J23" s="668"/>
      <c r="K23" s="668"/>
      <c r="L23" s="668"/>
      <c r="M23" s="668"/>
      <c r="N23" s="668"/>
      <c r="O23" s="668"/>
      <c r="P23" s="668"/>
      <c r="Q23" s="668"/>
      <c r="R23" s="594"/>
      <c r="S23" s="88"/>
      <c r="T23" s="473"/>
      <c r="U23" s="473"/>
      <c r="V23" s="1399"/>
      <c r="W23" s="473"/>
      <c r="X23" s="473"/>
    </row>
    <row r="24" spans="1:24" s="445" customFormat="1" ht="10.5" customHeight="1" x14ac:dyDescent="0.2">
      <c r="A24" s="415"/>
      <c r="B24" s="485"/>
      <c r="C24" s="425"/>
      <c r="D24" s="176"/>
      <c r="E24" s="668"/>
      <c r="F24" s="668"/>
      <c r="G24" s="668"/>
      <c r="H24" s="668"/>
      <c r="I24" s="668"/>
      <c r="J24" s="668"/>
      <c r="K24" s="668"/>
      <c r="L24" s="668"/>
      <c r="M24" s="668"/>
      <c r="N24" s="668"/>
      <c r="O24" s="668"/>
      <c r="P24" s="668"/>
      <c r="Q24" s="668"/>
      <c r="R24" s="594"/>
      <c r="S24" s="88"/>
      <c r="T24" s="473"/>
      <c r="U24" s="473"/>
      <c r="V24" s="1399"/>
      <c r="W24" s="473"/>
      <c r="X24" s="473"/>
    </row>
    <row r="25" spans="1:24" s="445" customFormat="1" ht="10.5" customHeight="1" x14ac:dyDescent="0.2">
      <c r="A25" s="415"/>
      <c r="B25" s="485"/>
      <c r="C25" s="425"/>
      <c r="D25" s="176"/>
      <c r="E25" s="668"/>
      <c r="F25" s="668"/>
      <c r="G25" s="668"/>
      <c r="H25" s="668"/>
      <c r="I25" s="668"/>
      <c r="J25" s="668"/>
      <c r="K25" s="668"/>
      <c r="L25" s="668"/>
      <c r="M25" s="668"/>
      <c r="N25" s="668"/>
      <c r="O25" s="668"/>
      <c r="P25" s="668"/>
      <c r="Q25" s="668"/>
      <c r="R25" s="594"/>
      <c r="S25" s="88"/>
      <c r="T25" s="473"/>
      <c r="U25" s="473"/>
      <c r="V25" s="1399"/>
      <c r="W25" s="473"/>
      <c r="X25" s="473"/>
    </row>
    <row r="26" spans="1:24" s="445" customFormat="1" ht="10.5" customHeight="1" x14ac:dyDescent="0.2">
      <c r="A26" s="415"/>
      <c r="B26" s="485"/>
      <c r="C26" s="425"/>
      <c r="D26" s="176"/>
      <c r="E26" s="668"/>
      <c r="F26" s="668"/>
      <c r="G26" s="668"/>
      <c r="H26" s="668"/>
      <c r="I26" s="668"/>
      <c r="J26" s="668"/>
      <c r="K26" s="668"/>
      <c r="L26" s="668"/>
      <c r="M26" s="668"/>
      <c r="N26" s="668"/>
      <c r="O26" s="668"/>
      <c r="P26" s="668"/>
      <c r="Q26" s="668"/>
      <c r="R26" s="594"/>
      <c r="S26" s="88"/>
      <c r="T26" s="473"/>
      <c r="U26" s="473"/>
      <c r="V26" s="1399"/>
      <c r="W26" s="473"/>
      <c r="X26" s="473"/>
    </row>
    <row r="27" spans="1:24" s="445" customFormat="1" ht="10.5" customHeight="1" x14ac:dyDescent="0.2">
      <c r="A27" s="415"/>
      <c r="B27" s="485"/>
      <c r="C27" s="425"/>
      <c r="D27" s="176"/>
      <c r="E27" s="668"/>
      <c r="F27" s="668"/>
      <c r="G27" s="668"/>
      <c r="H27" s="668"/>
      <c r="I27" s="668"/>
      <c r="J27" s="668"/>
      <c r="K27" s="668"/>
      <c r="L27" s="668"/>
      <c r="M27" s="668"/>
      <c r="N27" s="668"/>
      <c r="O27" s="668"/>
      <c r="P27" s="668"/>
      <c r="Q27" s="668"/>
      <c r="R27" s="594"/>
      <c r="S27" s="88"/>
      <c r="T27" s="473"/>
      <c r="U27" s="473"/>
      <c r="V27" s="1399"/>
      <c r="W27" s="473"/>
      <c r="X27" s="473"/>
    </row>
    <row r="28" spans="1:24" s="445" customFormat="1" ht="6" customHeight="1" x14ac:dyDescent="0.2">
      <c r="A28" s="415"/>
      <c r="B28" s="485"/>
      <c r="C28" s="425"/>
      <c r="D28" s="176"/>
      <c r="E28" s="668"/>
      <c r="F28" s="668"/>
      <c r="G28" s="668"/>
      <c r="H28" s="668"/>
      <c r="I28" s="668"/>
      <c r="J28" s="668"/>
      <c r="K28" s="668"/>
      <c r="L28" s="668"/>
      <c r="M28" s="668"/>
      <c r="N28" s="668"/>
      <c r="O28" s="668"/>
      <c r="P28" s="668"/>
      <c r="Q28" s="668"/>
      <c r="R28" s="594"/>
      <c r="S28" s="88"/>
      <c r="T28" s="473"/>
      <c r="U28" s="473"/>
      <c r="V28" s="473"/>
      <c r="W28" s="473"/>
      <c r="X28" s="473"/>
    </row>
    <row r="29" spans="1:24" s="665" customFormat="1" ht="15" customHeight="1" x14ac:dyDescent="0.2">
      <c r="A29" s="663"/>
      <c r="B29" s="515"/>
      <c r="C29" s="1035" t="s">
        <v>320</v>
      </c>
      <c r="D29" s="224"/>
      <c r="E29" s="669"/>
      <c r="F29" s="670"/>
      <c r="G29" s="670"/>
      <c r="H29" s="670"/>
      <c r="I29" s="670"/>
      <c r="J29" s="670"/>
      <c r="K29" s="670"/>
      <c r="L29" s="670"/>
      <c r="M29" s="670"/>
      <c r="N29" s="670"/>
      <c r="O29" s="670"/>
      <c r="P29" s="670"/>
      <c r="Q29" s="670"/>
      <c r="R29" s="736"/>
      <c r="S29" s="402"/>
      <c r="T29" s="1400"/>
      <c r="U29" s="1401"/>
      <c r="V29" s="1401"/>
      <c r="W29" s="1400"/>
      <c r="X29" s="1400"/>
    </row>
    <row r="30" spans="1:24" s="445" customFormat="1" ht="11.25" customHeight="1" x14ac:dyDescent="0.2">
      <c r="A30" s="415"/>
      <c r="B30" s="485"/>
      <c r="C30" s="1036"/>
      <c r="D30" s="99" t="s">
        <v>156</v>
      </c>
      <c r="E30" s="667">
        <v>-3.8104626655000007</v>
      </c>
      <c r="F30" s="667">
        <v>-4.0439786960333333</v>
      </c>
      <c r="G30" s="667">
        <v>-4.6048524011000005</v>
      </c>
      <c r="H30" s="667">
        <v>-4.6347728220999995</v>
      </c>
      <c r="I30" s="667">
        <v>-3.1395830072000002</v>
      </c>
      <c r="J30" s="667">
        <v>-2.4612953702666664</v>
      </c>
      <c r="K30" s="667">
        <v>-1.3620244593666666</v>
      </c>
      <c r="L30" s="667">
        <v>-0.3961634126666666</v>
      </c>
      <c r="M30" s="667">
        <v>1.1761648341666666</v>
      </c>
      <c r="N30" s="667">
        <v>1.3071949140333332</v>
      </c>
      <c r="O30" s="667">
        <v>0.85799807086666668</v>
      </c>
      <c r="P30" s="667">
        <v>0.6321702954666667</v>
      </c>
      <c r="Q30" s="667">
        <v>-0.47377797106666669</v>
      </c>
      <c r="R30" s="737"/>
      <c r="S30" s="88"/>
      <c r="T30" s="473"/>
      <c r="U30" s="1401"/>
      <c r="V30" s="1401"/>
      <c r="W30" s="473"/>
      <c r="X30" s="473"/>
    </row>
    <row r="31" spans="1:24" s="445" customFormat="1" ht="12.75" customHeight="1" x14ac:dyDescent="0.2">
      <c r="A31" s="415"/>
      <c r="B31" s="485"/>
      <c r="C31" s="1036"/>
      <c r="D31" s="99" t="s">
        <v>153</v>
      </c>
      <c r="E31" s="667">
        <v>-24.808137006999999</v>
      </c>
      <c r="F31" s="667">
        <v>-24.326347143666666</v>
      </c>
      <c r="G31" s="667">
        <v>-24.386944105333331</v>
      </c>
      <c r="H31" s="667">
        <v>-23.101564364000001</v>
      </c>
      <c r="I31" s="667">
        <v>-22.131386310333337</v>
      </c>
      <c r="J31" s="667">
        <v>-21.579257451999997</v>
      </c>
      <c r="K31" s="667">
        <v>-23.340446822333334</v>
      </c>
      <c r="L31" s="667">
        <v>-23.649230938333332</v>
      </c>
      <c r="M31" s="667">
        <v>-24.162258804333334</v>
      </c>
      <c r="N31" s="667">
        <v>-24.728282608333334</v>
      </c>
      <c r="O31" s="667">
        <v>-23.707680151400002</v>
      </c>
      <c r="P31" s="667">
        <v>-23.100648826899999</v>
      </c>
      <c r="Q31" s="667">
        <v>-22.374049089233335</v>
      </c>
      <c r="R31" s="737"/>
      <c r="S31" s="88"/>
      <c r="T31" s="473"/>
      <c r="U31" s="473"/>
      <c r="V31" s="473"/>
      <c r="W31" s="473"/>
      <c r="X31" s="473"/>
    </row>
    <row r="32" spans="1:24" s="445" customFormat="1" ht="11.25" customHeight="1" x14ac:dyDescent="0.2">
      <c r="A32" s="415"/>
      <c r="B32" s="485"/>
      <c r="C32" s="1036"/>
      <c r="D32" s="99" t="s">
        <v>154</v>
      </c>
      <c r="E32" s="667">
        <v>-5.5066707642333341</v>
      </c>
      <c r="F32" s="667">
        <v>-4.3396112195666667</v>
      </c>
      <c r="G32" s="667">
        <v>-4.8504881748999997</v>
      </c>
      <c r="H32" s="667">
        <v>-4.5946169126666669</v>
      </c>
      <c r="I32" s="667">
        <v>-4.5310488763000007</v>
      </c>
      <c r="J32" s="667">
        <v>-3.8813858389333333</v>
      </c>
      <c r="K32" s="667">
        <v>-3.0260778662999996</v>
      </c>
      <c r="L32" s="667">
        <v>-2.7709837202666669</v>
      </c>
      <c r="M32" s="667">
        <v>-1.9594681035333334</v>
      </c>
      <c r="N32" s="667">
        <v>-1.6067445989333333</v>
      </c>
      <c r="O32" s="667">
        <v>-6.4973685566666647E-2</v>
      </c>
      <c r="P32" s="667">
        <v>9.4252119433333378E-2</v>
      </c>
      <c r="Q32" s="667">
        <v>-0.90389654066666658</v>
      </c>
      <c r="R32" s="737"/>
      <c r="S32" s="88"/>
      <c r="T32" s="473"/>
      <c r="U32" s="473"/>
      <c r="V32" s="473"/>
      <c r="W32" s="473"/>
      <c r="X32" s="473"/>
    </row>
    <row r="33" spans="1:24" s="445" customFormat="1" ht="12" customHeight="1" x14ac:dyDescent="0.2">
      <c r="A33" s="415"/>
      <c r="B33" s="485"/>
      <c r="C33" s="1036"/>
      <c r="D33" s="99" t="s">
        <v>157</v>
      </c>
      <c r="E33" s="667">
        <v>-4.0824356456666671</v>
      </c>
      <c r="F33" s="667">
        <v>-1.731004478666667</v>
      </c>
      <c r="G33" s="667">
        <v>-2.3262501300000005</v>
      </c>
      <c r="H33" s="667">
        <v>-0.85290886766666674</v>
      </c>
      <c r="I33" s="667">
        <v>-2.7825338003333329</v>
      </c>
      <c r="J33" s="667">
        <v>-2.2829739073333335</v>
      </c>
      <c r="K33" s="667">
        <v>-3.3649098263333332</v>
      </c>
      <c r="L33" s="667">
        <v>-3.0262207466666666</v>
      </c>
      <c r="M33" s="667">
        <v>-3.1554832039999998</v>
      </c>
      <c r="N33" s="667">
        <v>-2.1808958756666672</v>
      </c>
      <c r="O33" s="667">
        <v>-2.2409918860000002</v>
      </c>
      <c r="P33" s="667">
        <v>-1.9255835259999998</v>
      </c>
      <c r="Q33" s="667">
        <v>-2.1027042256666668</v>
      </c>
      <c r="R33" s="737"/>
      <c r="S33" s="88"/>
      <c r="T33" s="473"/>
      <c r="U33" s="473"/>
      <c r="V33" s="473"/>
      <c r="W33" s="473"/>
      <c r="X33" s="473"/>
    </row>
    <row r="34" spans="1:24" s="665" customFormat="1" ht="21" customHeight="1" x14ac:dyDescent="0.2">
      <c r="A34" s="663"/>
      <c r="B34" s="515"/>
      <c r="C34" s="1672" t="s">
        <v>319</v>
      </c>
      <c r="D34" s="1672"/>
      <c r="E34" s="671">
        <v>3.3682191829064032</v>
      </c>
      <c r="F34" s="671">
        <v>5.0682191829064029</v>
      </c>
      <c r="G34" s="671">
        <v>7.6848858495730701</v>
      </c>
      <c r="H34" s="671">
        <v>8.4061652497437667</v>
      </c>
      <c r="I34" s="671">
        <v>5.2118724670099228</v>
      </c>
      <c r="J34" s="671">
        <v>1.8291080842743146</v>
      </c>
      <c r="K34" s="671">
        <v>-0.74117675209466194</v>
      </c>
      <c r="L34" s="671">
        <v>-1.5436281827580898</v>
      </c>
      <c r="M34" s="671">
        <v>-1.1259323286650724</v>
      </c>
      <c r="N34" s="671">
        <v>-3.0663436114015674E-2</v>
      </c>
      <c r="O34" s="671">
        <v>-0.68298233959838228</v>
      </c>
      <c r="P34" s="671">
        <v>-1.5981452174114399</v>
      </c>
      <c r="Q34" s="671">
        <v>-2.8293257991588199</v>
      </c>
      <c r="R34" s="736"/>
      <c r="S34" s="402"/>
      <c r="T34" s="1400"/>
      <c r="U34" s="1400"/>
      <c r="V34" s="1400"/>
      <c r="W34" s="1400"/>
      <c r="X34" s="1400"/>
    </row>
    <row r="35" spans="1:24" s="677" customFormat="1" ht="16.5" customHeight="1" x14ac:dyDescent="0.2">
      <c r="A35" s="672"/>
      <c r="B35" s="673"/>
      <c r="C35" s="364" t="s">
        <v>351</v>
      </c>
      <c r="D35" s="674"/>
      <c r="E35" s="675">
        <v>-17.554696590554954</v>
      </c>
      <c r="F35" s="675">
        <v>-16.444171775100742</v>
      </c>
      <c r="G35" s="675">
        <v>-16.702674336308785</v>
      </c>
      <c r="H35" s="675">
        <v>-15.365329044008329</v>
      </c>
      <c r="I35" s="675">
        <v>-13.72310231032562</v>
      </c>
      <c r="J35" s="675">
        <v>-11.522540218764627</v>
      </c>
      <c r="K35" s="675">
        <v>-11.870241180687437</v>
      </c>
      <c r="L35" s="675">
        <v>-12.104550543081052</v>
      </c>
      <c r="M35" s="675">
        <v>-12.434193600612616</v>
      </c>
      <c r="N35" s="675">
        <v>-12.617699143045209</v>
      </c>
      <c r="O35" s="675">
        <v>-11.697073846167717</v>
      </c>
      <c r="P35" s="675">
        <v>-11.225922083721308</v>
      </c>
      <c r="Q35" s="675">
        <v>-11.240809631340829</v>
      </c>
      <c r="R35" s="738"/>
      <c r="S35" s="403"/>
      <c r="T35" s="676"/>
      <c r="U35" s="676"/>
      <c r="V35" s="676"/>
    </row>
    <row r="36" spans="1:24" s="445" customFormat="1" ht="10.5" customHeight="1" x14ac:dyDescent="0.2">
      <c r="A36" s="415"/>
      <c r="B36" s="485"/>
      <c r="C36" s="678"/>
      <c r="D36" s="176"/>
      <c r="E36" s="679"/>
      <c r="F36" s="679"/>
      <c r="G36" s="679"/>
      <c r="H36" s="679"/>
      <c r="I36" s="679"/>
      <c r="J36" s="679"/>
      <c r="K36" s="679"/>
      <c r="L36" s="679"/>
      <c r="M36" s="679"/>
      <c r="N36" s="679"/>
      <c r="O36" s="679"/>
      <c r="P36" s="679"/>
      <c r="Q36" s="679"/>
      <c r="R36" s="737"/>
      <c r="S36" s="88"/>
    </row>
    <row r="37" spans="1:24" s="445" customFormat="1" ht="10.5" customHeight="1" x14ac:dyDescent="0.2">
      <c r="A37" s="415"/>
      <c r="B37" s="485"/>
      <c r="C37" s="678"/>
      <c r="D37" s="176"/>
      <c r="E37" s="679"/>
      <c r="F37" s="679"/>
      <c r="G37" s="679"/>
      <c r="H37" s="679"/>
      <c r="I37" s="679"/>
      <c r="J37" s="679"/>
      <c r="K37" s="679"/>
      <c r="L37" s="679"/>
      <c r="M37" s="679"/>
      <c r="N37" s="679"/>
      <c r="O37" s="679"/>
      <c r="P37" s="679"/>
      <c r="Q37" s="679"/>
      <c r="R37" s="737"/>
      <c r="S37" s="88"/>
    </row>
    <row r="38" spans="1:24" s="445" customFormat="1" ht="10.5" customHeight="1" x14ac:dyDescent="0.2">
      <c r="A38" s="415"/>
      <c r="B38" s="485"/>
      <c r="C38" s="678"/>
      <c r="D38" s="176"/>
      <c r="E38" s="679"/>
      <c r="F38" s="679"/>
      <c r="G38" s="679"/>
      <c r="H38" s="679"/>
      <c r="I38" s="679"/>
      <c r="J38" s="679"/>
      <c r="K38" s="679"/>
      <c r="L38" s="679"/>
      <c r="M38" s="679"/>
      <c r="N38" s="679"/>
      <c r="O38" s="679"/>
      <c r="P38" s="679"/>
      <c r="Q38" s="679"/>
      <c r="R38" s="737"/>
      <c r="S38" s="88"/>
    </row>
    <row r="39" spans="1:24" s="445" customFormat="1" ht="10.5" customHeight="1" x14ac:dyDescent="0.2">
      <c r="A39" s="415"/>
      <c r="B39" s="485"/>
      <c r="C39" s="678"/>
      <c r="D39" s="176"/>
      <c r="E39" s="679"/>
      <c r="F39" s="679"/>
      <c r="G39" s="679"/>
      <c r="H39" s="679"/>
      <c r="I39" s="679"/>
      <c r="J39" s="679"/>
      <c r="K39" s="679"/>
      <c r="L39" s="679"/>
      <c r="M39" s="679"/>
      <c r="N39" s="679"/>
      <c r="O39" s="679"/>
      <c r="P39" s="679"/>
      <c r="Q39" s="679"/>
      <c r="R39" s="737"/>
      <c r="S39" s="88"/>
    </row>
    <row r="40" spans="1:24" s="445" customFormat="1" ht="10.5" customHeight="1" x14ac:dyDescent="0.2">
      <c r="A40" s="415"/>
      <c r="B40" s="485"/>
      <c r="C40" s="678"/>
      <c r="D40" s="176"/>
      <c r="E40" s="679"/>
      <c r="F40" s="679"/>
      <c r="G40" s="679"/>
      <c r="H40" s="679"/>
      <c r="I40" s="679"/>
      <c r="J40" s="679"/>
      <c r="K40" s="679"/>
      <c r="L40" s="679"/>
      <c r="M40" s="679"/>
      <c r="N40" s="679"/>
      <c r="O40" s="679"/>
      <c r="P40" s="679"/>
      <c r="Q40" s="679"/>
      <c r="R40" s="737"/>
      <c r="S40" s="88"/>
    </row>
    <row r="41" spans="1:24" s="445" customFormat="1" ht="10.5" customHeight="1" x14ac:dyDescent="0.2">
      <c r="A41" s="415"/>
      <c r="B41" s="485"/>
      <c r="C41" s="678"/>
      <c r="D41" s="176"/>
      <c r="E41" s="679"/>
      <c r="F41" s="679"/>
      <c r="G41" s="679"/>
      <c r="H41" s="679"/>
      <c r="I41" s="679"/>
      <c r="J41" s="679"/>
      <c r="K41" s="679"/>
      <c r="L41" s="679"/>
      <c r="M41" s="679"/>
      <c r="N41" s="679"/>
      <c r="O41" s="679"/>
      <c r="P41" s="679"/>
      <c r="Q41" s="679"/>
      <c r="R41" s="737"/>
      <c r="S41" s="88"/>
    </row>
    <row r="42" spans="1:24" s="445" customFormat="1" ht="10.5" customHeight="1" x14ac:dyDescent="0.2">
      <c r="A42" s="415"/>
      <c r="B42" s="485"/>
      <c r="C42" s="678"/>
      <c r="D42" s="176"/>
      <c r="E42" s="679"/>
      <c r="F42" s="679"/>
      <c r="G42" s="679"/>
      <c r="H42" s="679"/>
      <c r="I42" s="679"/>
      <c r="J42" s="679"/>
      <c r="K42" s="679"/>
      <c r="L42" s="679"/>
      <c r="M42" s="679"/>
      <c r="N42" s="679"/>
      <c r="O42" s="679"/>
      <c r="P42" s="679"/>
      <c r="Q42" s="679"/>
      <c r="R42" s="737"/>
      <c r="S42" s="88"/>
    </row>
    <row r="43" spans="1:24" s="445" customFormat="1" ht="10.5" customHeight="1" x14ac:dyDescent="0.2">
      <c r="A43" s="415"/>
      <c r="B43" s="485"/>
      <c r="C43" s="678"/>
      <c r="D43" s="176"/>
      <c r="E43" s="679"/>
      <c r="F43" s="679"/>
      <c r="G43" s="679"/>
      <c r="H43" s="679"/>
      <c r="I43" s="679"/>
      <c r="J43" s="679"/>
      <c r="K43" s="679"/>
      <c r="L43" s="679"/>
      <c r="M43" s="679"/>
      <c r="N43" s="679"/>
      <c r="O43" s="679"/>
      <c r="P43" s="679"/>
      <c r="Q43" s="679"/>
      <c r="R43" s="737"/>
      <c r="S43" s="88"/>
    </row>
    <row r="44" spans="1:24" s="445" customFormat="1" ht="10.5" customHeight="1" x14ac:dyDescent="0.2">
      <c r="A44" s="415"/>
      <c r="B44" s="485"/>
      <c r="C44" s="678"/>
      <c r="D44" s="176"/>
      <c r="E44" s="679"/>
      <c r="F44" s="679"/>
      <c r="G44" s="679"/>
      <c r="H44" s="679"/>
      <c r="I44" s="679"/>
      <c r="J44" s="679"/>
      <c r="K44" s="679"/>
      <c r="L44" s="679"/>
      <c r="M44" s="679"/>
      <c r="N44" s="679"/>
      <c r="O44" s="679"/>
      <c r="P44" s="679"/>
      <c r="Q44" s="679"/>
      <c r="R44" s="737"/>
      <c r="S44" s="88"/>
    </row>
    <row r="45" spans="1:24" s="445" customFormat="1" ht="10.5" customHeight="1" x14ac:dyDescent="0.2">
      <c r="A45" s="415"/>
      <c r="B45" s="485"/>
      <c r="C45" s="678"/>
      <c r="D45" s="176"/>
      <c r="E45" s="679"/>
      <c r="F45" s="679"/>
      <c r="G45" s="679"/>
      <c r="H45" s="679"/>
      <c r="I45" s="679"/>
      <c r="J45" s="679"/>
      <c r="K45" s="679"/>
      <c r="L45" s="679"/>
      <c r="M45" s="679"/>
      <c r="N45" s="679"/>
      <c r="O45" s="679"/>
      <c r="P45" s="679"/>
      <c r="Q45" s="679"/>
      <c r="R45" s="737"/>
      <c r="S45" s="88"/>
    </row>
    <row r="46" spans="1:24" s="445" customFormat="1" ht="10.5" customHeight="1" x14ac:dyDescent="0.2">
      <c r="A46" s="415"/>
      <c r="B46" s="485"/>
      <c r="C46" s="678"/>
      <c r="D46" s="176"/>
      <c r="E46" s="679"/>
      <c r="F46" s="679"/>
      <c r="G46" s="679"/>
      <c r="H46" s="679"/>
      <c r="I46" s="679"/>
      <c r="J46" s="679"/>
      <c r="K46" s="679"/>
      <c r="L46" s="679"/>
      <c r="M46" s="679"/>
      <c r="N46" s="679"/>
      <c r="O46" s="679"/>
      <c r="P46" s="679"/>
      <c r="Q46" s="679"/>
      <c r="R46" s="737"/>
      <c r="S46" s="88"/>
    </row>
    <row r="47" spans="1:24" s="445" customFormat="1" ht="10.5" customHeight="1" x14ac:dyDescent="0.2">
      <c r="A47" s="415"/>
      <c r="B47" s="485"/>
      <c r="C47" s="678"/>
      <c r="D47" s="176"/>
      <c r="E47" s="679"/>
      <c r="F47" s="679"/>
      <c r="G47" s="679"/>
      <c r="H47" s="679"/>
      <c r="I47" s="679"/>
      <c r="J47" s="679"/>
      <c r="K47" s="679"/>
      <c r="L47" s="679"/>
      <c r="M47" s="679"/>
      <c r="N47" s="679"/>
      <c r="O47" s="679"/>
      <c r="P47" s="679"/>
      <c r="Q47" s="679"/>
      <c r="R47" s="737"/>
      <c r="S47" s="88"/>
    </row>
    <row r="48" spans="1:24" s="445" customFormat="1" ht="10.5" customHeight="1" x14ac:dyDescent="0.2">
      <c r="A48" s="415"/>
      <c r="B48" s="485"/>
      <c r="C48" s="678"/>
      <c r="D48" s="176"/>
      <c r="E48" s="679"/>
      <c r="F48" s="679"/>
      <c r="G48" s="679"/>
      <c r="H48" s="679"/>
      <c r="I48" s="679"/>
      <c r="J48" s="679"/>
      <c r="K48" s="679"/>
      <c r="L48" s="679"/>
      <c r="M48" s="679"/>
      <c r="N48" s="679"/>
      <c r="O48" s="679"/>
      <c r="P48" s="679"/>
      <c r="Q48" s="679"/>
      <c r="R48" s="737"/>
      <c r="S48" s="88"/>
    </row>
    <row r="49" spans="1:23" s="665" customFormat="1" ht="15" customHeight="1" x14ac:dyDescent="0.2">
      <c r="A49" s="663"/>
      <c r="B49" s="515"/>
      <c r="C49" s="1035" t="s">
        <v>158</v>
      </c>
      <c r="D49" s="224"/>
      <c r="E49" s="669"/>
      <c r="F49" s="670"/>
      <c r="G49" s="670"/>
      <c r="H49" s="670"/>
      <c r="I49" s="670"/>
      <c r="J49" s="670"/>
      <c r="K49" s="670"/>
      <c r="L49" s="670"/>
      <c r="M49" s="670"/>
      <c r="N49" s="670"/>
      <c r="O49" s="670"/>
      <c r="P49" s="670"/>
      <c r="Q49" s="670"/>
      <c r="R49" s="736"/>
      <c r="S49" s="402"/>
      <c r="T49" s="664"/>
      <c r="U49" s="664"/>
      <c r="V49" s="664"/>
    </row>
    <row r="50" spans="1:23" s="665" customFormat="1" ht="16.5" customHeight="1" x14ac:dyDescent="0.2">
      <c r="A50" s="663"/>
      <c r="B50" s="515"/>
      <c r="C50" s="680"/>
      <c r="D50" s="251" t="s">
        <v>318</v>
      </c>
      <c r="E50" s="675">
        <v>605.51599999999996</v>
      </c>
      <c r="F50" s="675">
        <v>598.08299999999997</v>
      </c>
      <c r="G50" s="675">
        <v>598.58100000000002</v>
      </c>
      <c r="H50" s="675">
        <v>615.654</v>
      </c>
      <c r="I50" s="675">
        <v>604.31399999999996</v>
      </c>
      <c r="J50" s="675">
        <v>590.60500000000002</v>
      </c>
      <c r="K50" s="675">
        <v>573.38199999999995</v>
      </c>
      <c r="L50" s="675">
        <v>554.07000000000005</v>
      </c>
      <c r="M50" s="675">
        <v>536.65599999999995</v>
      </c>
      <c r="N50" s="675">
        <v>532.69799999999998</v>
      </c>
      <c r="O50" s="675">
        <v>536.58100000000002</v>
      </c>
      <c r="P50" s="675">
        <v>538.71299999999997</v>
      </c>
      <c r="Q50" s="675">
        <v>542.03</v>
      </c>
      <c r="R50" s="736"/>
      <c r="S50" s="402"/>
      <c r="T50" s="664"/>
      <c r="U50" s="664"/>
      <c r="V50" s="664"/>
    </row>
    <row r="51" spans="1:23" s="686" customFormat="1" ht="12" customHeight="1" x14ac:dyDescent="0.2">
      <c r="A51" s="682"/>
      <c r="B51" s="683"/>
      <c r="C51" s="684"/>
      <c r="D51" s="727" t="s">
        <v>243</v>
      </c>
      <c r="E51" s="667">
        <v>27.509</v>
      </c>
      <c r="F51" s="667">
        <v>28.446999999999999</v>
      </c>
      <c r="G51" s="667">
        <v>27.815000000000001</v>
      </c>
      <c r="H51" s="667">
        <v>29.155999999999999</v>
      </c>
      <c r="I51" s="667">
        <v>29.009</v>
      </c>
      <c r="J51" s="667">
        <v>28.292999999999999</v>
      </c>
      <c r="K51" s="667">
        <v>26.797999999999998</v>
      </c>
      <c r="L51" s="667">
        <v>25.155999999999999</v>
      </c>
      <c r="M51" s="667">
        <v>23.18</v>
      </c>
      <c r="N51" s="667">
        <v>21.992999999999999</v>
      </c>
      <c r="O51" s="667">
        <v>21.29</v>
      </c>
      <c r="P51" s="667">
        <v>21.986999999999998</v>
      </c>
      <c r="Q51" s="667">
        <v>21.986999999999998</v>
      </c>
      <c r="R51" s="739"/>
      <c r="S51" s="88"/>
      <c r="T51" s="685"/>
      <c r="U51" s="685"/>
      <c r="V51" s="685"/>
    </row>
    <row r="52" spans="1:23" s="690" customFormat="1" ht="16.5" customHeight="1" x14ac:dyDescent="0.2">
      <c r="A52" s="687"/>
      <c r="B52" s="688"/>
      <c r="C52" s="689"/>
      <c r="D52" s="251" t="s">
        <v>316</v>
      </c>
      <c r="E52" s="675">
        <v>73.375</v>
      </c>
      <c r="F52" s="675">
        <v>62.787999999999997</v>
      </c>
      <c r="G52" s="675">
        <v>56.648000000000003</v>
      </c>
      <c r="H52" s="675">
        <v>68.881</v>
      </c>
      <c r="I52" s="675">
        <v>55.674999999999997</v>
      </c>
      <c r="J52" s="675">
        <v>60.61</v>
      </c>
      <c r="K52" s="675">
        <v>53.765000000000001</v>
      </c>
      <c r="L52" s="675">
        <v>48.152000000000001</v>
      </c>
      <c r="M52" s="675">
        <v>53.65</v>
      </c>
      <c r="N52" s="675">
        <v>56.697000000000003</v>
      </c>
      <c r="O52" s="675">
        <v>52.954999999999998</v>
      </c>
      <c r="P52" s="675">
        <v>74.412000000000006</v>
      </c>
      <c r="Q52" s="675">
        <v>70.194000000000003</v>
      </c>
      <c r="R52" s="740"/>
      <c r="S52" s="402"/>
      <c r="T52" s="681"/>
      <c r="U52" s="681"/>
      <c r="V52" s="681"/>
    </row>
    <row r="53" spans="1:23" s="445" customFormat="1" ht="11.25" customHeight="1" x14ac:dyDescent="0.2">
      <c r="A53" s="415"/>
      <c r="B53" s="485"/>
      <c r="C53" s="678"/>
      <c r="D53" s="727" t="s">
        <v>244</v>
      </c>
      <c r="E53" s="667">
        <v>-7.4611242133407307</v>
      </c>
      <c r="F53" s="667">
        <v>-8.2248045019367222</v>
      </c>
      <c r="G53" s="667">
        <v>-1.9981661851460886</v>
      </c>
      <c r="H53" s="667">
        <v>-7.1909779298822478</v>
      </c>
      <c r="I53" s="667">
        <v>-5.3033524399163205</v>
      </c>
      <c r="J53" s="667">
        <v>8.0970215801676524</v>
      </c>
      <c r="K53" s="667">
        <v>2.1934576419380125</v>
      </c>
      <c r="L53" s="667">
        <v>-3.1205359837434443</v>
      </c>
      <c r="M53" s="667">
        <v>6.1031563958547475</v>
      </c>
      <c r="N53" s="667">
        <v>-1.4684925793333581</v>
      </c>
      <c r="O53" s="667">
        <v>-2.6455123726881635</v>
      </c>
      <c r="P53" s="667">
        <v>-2.9830508474576245</v>
      </c>
      <c r="Q53" s="667">
        <v>-4.3352640545144761</v>
      </c>
      <c r="R53" s="737"/>
      <c r="S53" s="88"/>
      <c r="T53" s="681"/>
      <c r="U53" s="681"/>
      <c r="V53" s="681"/>
      <c r="W53" s="690"/>
    </row>
    <row r="54" spans="1:23" s="665" customFormat="1" ht="16.5" customHeight="1" x14ac:dyDescent="0.2">
      <c r="A54" s="663"/>
      <c r="B54" s="515"/>
      <c r="C54" s="1035" t="s">
        <v>317</v>
      </c>
      <c r="D54" s="224"/>
      <c r="E54" s="675">
        <v>15.260999999999999</v>
      </c>
      <c r="F54" s="675">
        <v>12.641999999999999</v>
      </c>
      <c r="G54" s="675">
        <v>10.614000000000001</v>
      </c>
      <c r="H54" s="675">
        <v>15.839</v>
      </c>
      <c r="I54" s="675">
        <v>13.667999999999999</v>
      </c>
      <c r="J54" s="675">
        <v>16.79</v>
      </c>
      <c r="K54" s="675">
        <v>17.645</v>
      </c>
      <c r="L54" s="675">
        <v>16.597000000000001</v>
      </c>
      <c r="M54" s="675">
        <v>16.167999999999999</v>
      </c>
      <c r="N54" s="675">
        <v>15.365</v>
      </c>
      <c r="O54" s="675">
        <v>13.518000000000001</v>
      </c>
      <c r="P54" s="675">
        <v>17.003</v>
      </c>
      <c r="Q54" s="675">
        <v>16.132000000000001</v>
      </c>
      <c r="R54" s="736"/>
      <c r="S54" s="402"/>
      <c r="T54" s="681"/>
      <c r="U54" s="681"/>
      <c r="V54" s="681"/>
      <c r="W54" s="690"/>
    </row>
    <row r="55" spans="1:23" s="445" customFormat="1" ht="9.75" customHeight="1" x14ac:dyDescent="0.2">
      <c r="A55" s="643"/>
      <c r="B55" s="691"/>
      <c r="C55" s="692"/>
      <c r="D55" s="727" t="s">
        <v>159</v>
      </c>
      <c r="E55" s="667">
        <v>2.1007560045493978</v>
      </c>
      <c r="F55" s="667">
        <v>0.80535842436806337</v>
      </c>
      <c r="G55" s="667">
        <v>-1.8766756032171483</v>
      </c>
      <c r="H55" s="667">
        <v>10.307124451563476</v>
      </c>
      <c r="I55" s="667">
        <v>1.4172293537137337</v>
      </c>
      <c r="J55" s="667">
        <v>10.344374342797046</v>
      </c>
      <c r="K55" s="667">
        <v>24.938044324860154</v>
      </c>
      <c r="L55" s="667">
        <v>6.0985744422425325</v>
      </c>
      <c r="M55" s="667">
        <v>18.377507687802019</v>
      </c>
      <c r="N55" s="667">
        <v>9.375</v>
      </c>
      <c r="O55" s="667">
        <v>29.955777735050958</v>
      </c>
      <c r="P55" s="667">
        <v>4.1914332986089819</v>
      </c>
      <c r="Q55" s="667">
        <v>5.7073586265644627</v>
      </c>
      <c r="R55" s="737"/>
      <c r="S55" s="88"/>
      <c r="T55" s="681"/>
      <c r="U55" s="681"/>
      <c r="V55" s="681"/>
      <c r="W55" s="690"/>
    </row>
    <row r="56" spans="1:23" s="665" customFormat="1" ht="16.5" customHeight="1" x14ac:dyDescent="0.2">
      <c r="A56" s="663"/>
      <c r="B56" s="515"/>
      <c r="C56" s="1672" t="s">
        <v>350</v>
      </c>
      <c r="D56" s="1672"/>
      <c r="E56" s="675">
        <v>311.26900000000001</v>
      </c>
      <c r="F56" s="675">
        <v>306.72500000000002</v>
      </c>
      <c r="G56" s="675">
        <v>306.06200000000001</v>
      </c>
      <c r="H56" s="675">
        <v>313.84699999999998</v>
      </c>
      <c r="I56" s="675">
        <v>308.31799999999998</v>
      </c>
      <c r="J56" s="675">
        <v>301.63099999999997</v>
      </c>
      <c r="K56" s="675">
        <v>291.601</v>
      </c>
      <c r="L56" s="675">
        <v>281.05900000000003</v>
      </c>
      <c r="M56" s="675">
        <v>268.14100000000002</v>
      </c>
      <c r="N56" s="666" t="s">
        <v>432</v>
      </c>
      <c r="O56" s="666" t="s">
        <v>432</v>
      </c>
      <c r="P56" s="666" t="s">
        <v>432</v>
      </c>
      <c r="Q56" s="666" t="s">
        <v>412</v>
      </c>
      <c r="R56" s="737"/>
      <c r="S56" s="402"/>
      <c r="T56" s="681"/>
      <c r="U56" s="681"/>
      <c r="V56" s="681"/>
      <c r="W56" s="690"/>
    </row>
    <row r="57" spans="1:23" s="445" customFormat="1" ht="10.5" customHeight="1" x14ac:dyDescent="0.2">
      <c r="A57" s="415"/>
      <c r="B57" s="485"/>
      <c r="C57" s="693"/>
      <c r="D57" s="693"/>
      <c r="E57" s="694"/>
      <c r="F57" s="695"/>
      <c r="G57" s="695"/>
      <c r="H57" s="695"/>
      <c r="I57" s="695"/>
      <c r="J57" s="695"/>
      <c r="K57" s="695"/>
      <c r="L57" s="695"/>
      <c r="M57" s="695"/>
      <c r="N57" s="695"/>
      <c r="O57" s="695"/>
      <c r="P57" s="695"/>
      <c r="Q57" s="695"/>
      <c r="R57" s="737"/>
      <c r="S57" s="88"/>
      <c r="T57" s="681"/>
      <c r="U57" s="681"/>
      <c r="V57" s="681"/>
      <c r="W57" s="690"/>
    </row>
    <row r="58" spans="1:23" s="445" customFormat="1" ht="10.5" customHeight="1" x14ac:dyDescent="0.2">
      <c r="A58" s="415"/>
      <c r="B58" s="485"/>
      <c r="C58" s="678"/>
      <c r="D58" s="176"/>
      <c r="E58" s="668"/>
      <c r="F58" s="668"/>
      <c r="G58" s="668"/>
      <c r="H58" s="668"/>
      <c r="I58" s="668"/>
      <c r="J58" s="668"/>
      <c r="K58" s="668"/>
      <c r="L58" s="668"/>
      <c r="M58" s="668"/>
      <c r="N58" s="668"/>
      <c r="O58" s="668"/>
      <c r="P58" s="668"/>
      <c r="Q58" s="668"/>
      <c r="R58" s="737"/>
      <c r="S58" s="88"/>
      <c r="T58" s="681"/>
      <c r="U58" s="681"/>
      <c r="V58" s="681"/>
      <c r="W58" s="690"/>
    </row>
    <row r="59" spans="1:23" s="445" customFormat="1" ht="10.5" customHeight="1" x14ac:dyDescent="0.2">
      <c r="A59" s="415"/>
      <c r="B59" s="485"/>
      <c r="C59" s="678"/>
      <c r="D59" s="176"/>
      <c r="E59" s="679"/>
      <c r="F59" s="679"/>
      <c r="G59" s="679"/>
      <c r="H59" s="679"/>
      <c r="I59" s="679"/>
      <c r="J59" s="679"/>
      <c r="K59" s="679"/>
      <c r="L59" s="679"/>
      <c r="M59" s="679"/>
      <c r="N59" s="679"/>
      <c r="O59" s="679"/>
      <c r="P59" s="679"/>
      <c r="Q59" s="679"/>
      <c r="R59" s="737"/>
      <c r="S59" s="88"/>
      <c r="T59" s="681"/>
      <c r="U59" s="681"/>
      <c r="V59" s="681"/>
      <c r="W59" s="690"/>
    </row>
    <row r="60" spans="1:23" s="445" customFormat="1" ht="10.5" customHeight="1" x14ac:dyDescent="0.2">
      <c r="A60" s="415"/>
      <c r="B60" s="485"/>
      <c r="C60" s="678"/>
      <c r="D60" s="176"/>
      <c r="E60" s="679"/>
      <c r="F60" s="679"/>
      <c r="G60" s="679"/>
      <c r="H60" s="679"/>
      <c r="I60" s="679"/>
      <c r="J60" s="679"/>
      <c r="K60" s="679"/>
      <c r="L60" s="679"/>
      <c r="M60" s="679"/>
      <c r="N60" s="679"/>
      <c r="O60" s="679"/>
      <c r="P60" s="679"/>
      <c r="Q60" s="679"/>
      <c r="R60" s="737"/>
      <c r="S60" s="88"/>
      <c r="T60" s="681"/>
    </row>
    <row r="61" spans="1:23" s="445" customFormat="1" ht="10.5" customHeight="1" x14ac:dyDescent="0.2">
      <c r="A61" s="415"/>
      <c r="B61" s="485"/>
      <c r="C61" s="678"/>
      <c r="D61" s="176"/>
      <c r="E61" s="679"/>
      <c r="F61" s="679"/>
      <c r="G61" s="679"/>
      <c r="H61" s="679"/>
      <c r="I61" s="679"/>
      <c r="J61" s="679"/>
      <c r="K61" s="679"/>
      <c r="L61" s="679"/>
      <c r="M61" s="679"/>
      <c r="N61" s="679"/>
      <c r="O61" s="679"/>
      <c r="P61" s="679"/>
      <c r="Q61" s="679"/>
      <c r="R61" s="737"/>
      <c r="S61" s="88"/>
      <c r="T61" s="681"/>
    </row>
    <row r="62" spans="1:23" s="445" customFormat="1" ht="10.5" customHeight="1" x14ac:dyDescent="0.2">
      <c r="A62" s="415"/>
      <c r="B62" s="485"/>
      <c r="C62" s="678"/>
      <c r="D62" s="176"/>
      <c r="E62" s="679"/>
      <c r="F62" s="679"/>
      <c r="G62" s="679"/>
      <c r="H62" s="679"/>
      <c r="I62" s="679"/>
      <c r="J62" s="679"/>
      <c r="K62" s="679"/>
      <c r="L62" s="679"/>
      <c r="M62" s="679"/>
      <c r="N62" s="679"/>
      <c r="O62" s="679"/>
      <c r="P62" s="679"/>
      <c r="Q62" s="679"/>
      <c r="R62" s="737"/>
      <c r="S62" s="88"/>
      <c r="T62" s="681"/>
    </row>
    <row r="63" spans="1:23" s="445" customFormat="1" ht="10.5" customHeight="1" x14ac:dyDescent="0.2">
      <c r="A63" s="415"/>
      <c r="B63" s="485"/>
      <c r="C63" s="678"/>
      <c r="D63" s="176"/>
      <c r="E63" s="679"/>
      <c r="F63" s="679"/>
      <c r="G63" s="679"/>
      <c r="H63" s="679"/>
      <c r="I63" s="679"/>
      <c r="J63" s="679"/>
      <c r="K63" s="679"/>
      <c r="L63" s="679"/>
      <c r="M63" s="679"/>
      <c r="N63" s="679"/>
      <c r="O63" s="679"/>
      <c r="P63" s="679"/>
      <c r="Q63" s="679"/>
      <c r="R63" s="737"/>
      <c r="S63" s="88"/>
    </row>
    <row r="64" spans="1:23" s="445" customFormat="1" ht="10.5" customHeight="1" x14ac:dyDescent="0.2">
      <c r="A64" s="415"/>
      <c r="B64" s="485"/>
      <c r="C64" s="678"/>
      <c r="D64" s="176"/>
      <c r="E64" s="679"/>
      <c r="F64" s="679"/>
      <c r="G64" s="679"/>
      <c r="H64" s="679"/>
      <c r="I64" s="679"/>
      <c r="J64" s="679"/>
      <c r="K64" s="679"/>
      <c r="L64" s="679"/>
      <c r="M64" s="679"/>
      <c r="N64" s="679"/>
      <c r="O64" s="679"/>
      <c r="P64" s="679"/>
      <c r="Q64" s="679"/>
      <c r="R64" s="737"/>
      <c r="S64" s="88"/>
    </row>
    <row r="65" spans="1:19" s="445" customFormat="1" ht="10.5" customHeight="1" x14ac:dyDescent="0.2">
      <c r="A65" s="415"/>
      <c r="B65" s="485"/>
      <c r="C65" s="678"/>
      <c r="D65" s="176"/>
      <c r="E65" s="679"/>
      <c r="F65" s="679"/>
      <c r="G65" s="679"/>
      <c r="H65" s="679"/>
      <c r="I65" s="679"/>
      <c r="J65" s="679"/>
      <c r="K65" s="679"/>
      <c r="L65" s="679"/>
      <c r="M65" s="679"/>
      <c r="N65" s="679"/>
      <c r="O65" s="679"/>
      <c r="P65" s="679"/>
      <c r="Q65" s="679"/>
      <c r="R65" s="737"/>
      <c r="S65" s="88"/>
    </row>
    <row r="66" spans="1:19" s="445" customFormat="1" ht="10.5" customHeight="1" x14ac:dyDescent="0.2">
      <c r="A66" s="415"/>
      <c r="B66" s="485"/>
      <c r="C66" s="678"/>
      <c r="D66" s="176"/>
      <c r="E66" s="679"/>
      <c r="F66" s="679"/>
      <c r="G66" s="679"/>
      <c r="H66" s="679"/>
      <c r="I66" s="679"/>
      <c r="J66" s="679"/>
      <c r="K66" s="679"/>
      <c r="L66" s="679"/>
      <c r="M66" s="679"/>
      <c r="N66" s="679"/>
      <c r="O66" s="679"/>
      <c r="P66" s="679"/>
      <c r="Q66" s="679"/>
      <c r="R66" s="737"/>
      <c r="S66" s="88"/>
    </row>
    <row r="67" spans="1:19" s="445" customFormat="1" ht="10.5" customHeight="1" x14ac:dyDescent="0.2">
      <c r="A67" s="415"/>
      <c r="B67" s="485"/>
      <c r="C67" s="678"/>
      <c r="D67" s="176"/>
      <c r="E67" s="679"/>
      <c r="F67" s="679"/>
      <c r="G67" s="679"/>
      <c r="H67" s="679"/>
      <c r="I67" s="679"/>
      <c r="J67" s="679"/>
      <c r="K67" s="679"/>
      <c r="L67" s="679"/>
      <c r="M67" s="679"/>
      <c r="N67" s="679"/>
      <c r="O67" s="679"/>
      <c r="P67" s="679"/>
      <c r="Q67" s="679"/>
      <c r="R67" s="737"/>
      <c r="S67" s="88"/>
    </row>
    <row r="68" spans="1:19" s="445" customFormat="1" ht="10.5" customHeight="1" x14ac:dyDescent="0.2">
      <c r="A68" s="415"/>
      <c r="B68" s="485"/>
      <c r="C68" s="678"/>
      <c r="D68" s="176"/>
      <c r="E68" s="679"/>
      <c r="F68" s="679"/>
      <c r="G68" s="679"/>
      <c r="H68" s="679"/>
      <c r="I68" s="679"/>
      <c r="J68" s="679"/>
      <c r="K68" s="679"/>
      <c r="L68" s="679"/>
      <c r="M68" s="679"/>
      <c r="N68" s="679"/>
      <c r="O68" s="679"/>
      <c r="P68" s="679"/>
      <c r="Q68" s="679"/>
      <c r="R68" s="737"/>
      <c r="S68" s="88"/>
    </row>
    <row r="69" spans="1:19" s="445" customFormat="1" ht="10.5" customHeight="1" x14ac:dyDescent="0.2">
      <c r="A69" s="415"/>
      <c r="B69" s="485"/>
      <c r="C69" s="678"/>
      <c r="D69" s="176"/>
      <c r="E69" s="679"/>
      <c r="F69" s="679"/>
      <c r="G69" s="679"/>
      <c r="H69" s="679"/>
      <c r="I69" s="679"/>
      <c r="J69" s="679"/>
      <c r="K69" s="679"/>
      <c r="L69" s="679"/>
      <c r="M69" s="679"/>
      <c r="N69" s="679"/>
      <c r="O69" s="679"/>
      <c r="P69" s="679"/>
      <c r="Q69" s="679"/>
      <c r="R69" s="737"/>
      <c r="S69" s="88"/>
    </row>
    <row r="70" spans="1:19" s="445" customFormat="1" ht="20.25" customHeight="1" x14ac:dyDescent="0.2">
      <c r="A70" s="415"/>
      <c r="B70" s="485"/>
      <c r="C70" s="1668" t="s">
        <v>436</v>
      </c>
      <c r="D70" s="1668"/>
      <c r="E70" s="1668"/>
      <c r="F70" s="1668"/>
      <c r="G70" s="1668"/>
      <c r="H70" s="1668"/>
      <c r="I70" s="1668"/>
      <c r="J70" s="1668"/>
      <c r="K70" s="1668"/>
      <c r="L70" s="1668"/>
      <c r="M70" s="1668"/>
      <c r="N70" s="1668"/>
      <c r="O70" s="1668"/>
      <c r="P70" s="1668"/>
      <c r="Q70" s="1668"/>
      <c r="R70" s="737"/>
      <c r="S70" s="88"/>
    </row>
    <row r="71" spans="1:19" s="445" customFormat="1" ht="15.75" customHeight="1" x14ac:dyDescent="0.2">
      <c r="A71" s="415"/>
      <c r="B71" s="485"/>
      <c r="C71" s="1669" t="s">
        <v>242</v>
      </c>
      <c r="D71" s="1669"/>
      <c r="E71" s="1669"/>
      <c r="F71" s="1669"/>
      <c r="G71" s="1669"/>
      <c r="H71" s="1669"/>
      <c r="I71" s="1669"/>
      <c r="J71" s="1669"/>
      <c r="K71" s="1669"/>
      <c r="L71" s="1669"/>
      <c r="M71" s="1669"/>
      <c r="N71" s="1669"/>
      <c r="O71" s="1669"/>
      <c r="P71" s="1669"/>
      <c r="Q71" s="1669"/>
      <c r="R71" s="737"/>
      <c r="S71" s="88"/>
    </row>
    <row r="72" spans="1:19" x14ac:dyDescent="0.2">
      <c r="A72" s="415"/>
      <c r="B72" s="696">
        <v>20</v>
      </c>
      <c r="C72" s="1641">
        <v>42309</v>
      </c>
      <c r="D72" s="1641"/>
      <c r="E72" s="657"/>
      <c r="F72" s="697"/>
      <c r="G72" s="697"/>
      <c r="H72" s="697"/>
      <c r="I72" s="697"/>
      <c r="J72" s="698"/>
      <c r="K72" s="698"/>
      <c r="L72" s="698"/>
      <c r="M72" s="698"/>
      <c r="N72" s="699"/>
      <c r="O72" s="699"/>
      <c r="P72" s="699"/>
      <c r="Q72" s="976"/>
      <c r="R72" s="741"/>
      <c r="S72" s="976"/>
    </row>
    <row r="73" spans="1:19" x14ac:dyDescent="0.2">
      <c r="C73" s="700"/>
      <c r="D73" s="700"/>
      <c r="E73" s="701"/>
      <c r="F73" s="701"/>
      <c r="G73" s="701"/>
      <c r="H73" s="702"/>
      <c r="I73" s="702"/>
      <c r="S73" s="703"/>
    </row>
  </sheetData>
  <mergeCells count="9">
    <mergeCell ref="C70:Q70"/>
    <mergeCell ref="C71:Q71"/>
    <mergeCell ref="C72:D72"/>
    <mergeCell ref="E1:Q1"/>
    <mergeCell ref="P3:Q3"/>
    <mergeCell ref="C34:D34"/>
    <mergeCell ref="C56:D56"/>
    <mergeCell ref="E6:G6"/>
    <mergeCell ref="H6:Q6"/>
  </mergeCells>
  <conditionalFormatting sqref="E7:Q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zoomScaleNormal="100" workbookViewId="0"/>
  </sheetViews>
  <sheetFormatPr defaultRowHeight="12.75" x14ac:dyDescent="0.2"/>
  <cols>
    <col min="1" max="1" width="1" style="101" customWidth="1"/>
    <col min="2" max="2" width="2.5703125" style="101" customWidth="1"/>
    <col min="3" max="3" width="1" style="101" customWidth="1"/>
    <col min="4" max="4" width="13" style="101" customWidth="1"/>
    <col min="5" max="6" width="16" style="101" customWidth="1"/>
    <col min="7" max="9" width="15.7109375" style="101" customWidth="1"/>
    <col min="10" max="10" width="0.85546875" style="101" customWidth="1"/>
    <col min="11" max="11" width="2.5703125" style="101" customWidth="1"/>
    <col min="12" max="12" width="1" style="101" customWidth="1"/>
    <col min="13" max="13" width="11.42578125" style="1404" bestFit="1" customWidth="1"/>
    <col min="14" max="16384" width="9.140625" style="101"/>
  </cols>
  <sheetData>
    <row r="1" spans="1:18" ht="13.5" customHeight="1" x14ac:dyDescent="0.2">
      <c r="A1" s="103"/>
      <c r="B1" s="846"/>
      <c r="C1" s="847" t="s">
        <v>415</v>
      </c>
      <c r="D1" s="848"/>
      <c r="E1" s="103"/>
      <c r="F1" s="103"/>
      <c r="G1" s="103"/>
      <c r="H1" s="103"/>
      <c r="I1" s="849"/>
      <c r="J1" s="103"/>
      <c r="K1" s="103"/>
      <c r="L1" s="100"/>
    </row>
    <row r="2" spans="1:18" ht="6" customHeight="1" x14ac:dyDescent="0.2">
      <c r="A2" s="348"/>
      <c r="B2" s="850"/>
      <c r="C2" s="851"/>
      <c r="D2" s="851"/>
      <c r="E2" s="852"/>
      <c r="F2" s="852"/>
      <c r="G2" s="852"/>
      <c r="H2" s="852"/>
      <c r="I2" s="853"/>
      <c r="J2" s="816"/>
      <c r="K2" s="347"/>
      <c r="L2" s="100"/>
    </row>
    <row r="3" spans="1:18" ht="6" customHeight="1" thickBot="1" x14ac:dyDescent="0.25">
      <c r="A3" s="348"/>
      <c r="B3" s="348"/>
      <c r="C3" s="103"/>
      <c r="D3" s="103"/>
      <c r="E3" s="103"/>
      <c r="F3" s="103"/>
      <c r="G3" s="103"/>
      <c r="H3" s="103"/>
      <c r="I3" s="103"/>
      <c r="J3" s="103"/>
      <c r="K3" s="349"/>
      <c r="L3" s="100"/>
    </row>
    <row r="4" spans="1:18" s="105" customFormat="1" ht="13.5" customHeight="1" thickBot="1" x14ac:dyDescent="0.25">
      <c r="A4" s="392"/>
      <c r="B4" s="348"/>
      <c r="C4" s="1683" t="s">
        <v>416</v>
      </c>
      <c r="D4" s="1684"/>
      <c r="E4" s="1684"/>
      <c r="F4" s="1684"/>
      <c r="G4" s="1684"/>
      <c r="H4" s="1684"/>
      <c r="I4" s="1684"/>
      <c r="J4" s="1685"/>
      <c r="K4" s="349"/>
      <c r="L4" s="104"/>
      <c r="M4" s="1404"/>
    </row>
    <row r="5" spans="1:18" ht="15.75" customHeight="1" x14ac:dyDescent="0.2">
      <c r="A5" s="348"/>
      <c r="B5" s="348"/>
      <c r="C5" s="854" t="s">
        <v>69</v>
      </c>
      <c r="D5" s="106"/>
      <c r="E5" s="106"/>
      <c r="F5" s="106"/>
      <c r="G5" s="106"/>
      <c r="H5" s="106"/>
      <c r="I5" s="106"/>
      <c r="J5" s="855"/>
      <c r="K5" s="349"/>
      <c r="L5" s="100"/>
    </row>
    <row r="6" spans="1:18" ht="12" customHeight="1" x14ac:dyDescent="0.2">
      <c r="A6" s="348"/>
      <c r="B6" s="348"/>
      <c r="C6" s="106"/>
      <c r="D6" s="106"/>
      <c r="E6" s="856"/>
      <c r="F6" s="856"/>
      <c r="G6" s="856"/>
      <c r="H6" s="856"/>
      <c r="I6" s="856"/>
      <c r="J6" s="857"/>
      <c r="K6" s="349"/>
      <c r="L6" s="100"/>
    </row>
    <row r="7" spans="1:18" ht="24" customHeight="1" x14ac:dyDescent="0.2">
      <c r="A7" s="348"/>
      <c r="B7" s="348"/>
      <c r="C7" s="1686" t="s">
        <v>630</v>
      </c>
      <c r="D7" s="1687"/>
      <c r="E7" s="845" t="s">
        <v>68</v>
      </c>
      <c r="F7" s="845" t="s">
        <v>417</v>
      </c>
      <c r="G7" s="107" t="s">
        <v>418</v>
      </c>
      <c r="H7" s="107" t="s">
        <v>419</v>
      </c>
      <c r="I7" s="107"/>
      <c r="J7" s="858"/>
      <c r="K7" s="350"/>
      <c r="L7" s="108"/>
    </row>
    <row r="8" spans="1:18" s="865" customFormat="1" ht="3" customHeight="1" x14ac:dyDescent="0.2">
      <c r="A8" s="859"/>
      <c r="B8" s="348"/>
      <c r="C8" s="109"/>
      <c r="D8" s="860"/>
      <c r="E8" s="861"/>
      <c r="F8" s="862"/>
      <c r="G8" s="860"/>
      <c r="H8" s="860"/>
      <c r="I8" s="860"/>
      <c r="J8" s="860"/>
      <c r="K8" s="863"/>
      <c r="L8" s="864"/>
      <c r="M8" s="1404"/>
    </row>
    <row r="9" spans="1:18" s="113" customFormat="1" ht="12.75" customHeight="1" x14ac:dyDescent="0.2">
      <c r="A9" s="393"/>
      <c r="B9" s="348"/>
      <c r="C9" s="111" t="s">
        <v>199</v>
      </c>
      <c r="D9" s="788" t="s">
        <v>199</v>
      </c>
      <c r="E9" s="813">
        <v>4.5</v>
      </c>
      <c r="F9" s="813">
        <v>7.1</v>
      </c>
      <c r="G9" s="813">
        <v>4.9000000000000004</v>
      </c>
      <c r="H9" s="813">
        <v>4</v>
      </c>
      <c r="I9" s="112">
        <f>IFERROR(H9/G9,":")</f>
        <v>0.81632653061224481</v>
      </c>
      <c r="J9" s="866"/>
      <c r="K9" s="351"/>
      <c r="L9" s="110"/>
      <c r="M9" s="1405"/>
      <c r="Q9" s="1406"/>
      <c r="R9" s="1407"/>
    </row>
    <row r="10" spans="1:18" ht="12.75" customHeight="1" x14ac:dyDescent="0.2">
      <c r="A10" s="348"/>
      <c r="B10" s="348"/>
      <c r="C10" s="111" t="s">
        <v>200</v>
      </c>
      <c r="D10" s="788" t="s">
        <v>200</v>
      </c>
      <c r="E10" s="813">
        <v>5.6</v>
      </c>
      <c r="F10" s="813">
        <v>10.4</v>
      </c>
      <c r="G10" s="813">
        <v>6.1</v>
      </c>
      <c r="H10" s="813">
        <v>5</v>
      </c>
      <c r="I10" s="112">
        <f t="shared" ref="I10:I39" si="0">IFERROR(H10/G10,":")</f>
        <v>0.81967213114754101</v>
      </c>
      <c r="J10" s="866"/>
      <c r="K10" s="352"/>
      <c r="L10" s="102"/>
      <c r="M10" s="1405"/>
      <c r="P10" s="113"/>
      <c r="Q10" s="1408"/>
      <c r="R10" s="1407"/>
    </row>
    <row r="11" spans="1:18" ht="12.75" customHeight="1" x14ac:dyDescent="0.2">
      <c r="A11" s="348"/>
      <c r="B11" s="348"/>
      <c r="C11" s="111" t="s">
        <v>201</v>
      </c>
      <c r="D11" s="788" t="s">
        <v>201</v>
      </c>
      <c r="E11" s="813">
        <v>8.6999999999999993</v>
      </c>
      <c r="F11" s="813">
        <v>24.3</v>
      </c>
      <c r="G11" s="813">
        <v>9.6</v>
      </c>
      <c r="H11" s="813">
        <v>7.7</v>
      </c>
      <c r="I11" s="112">
        <f t="shared" si="0"/>
        <v>0.80208333333333337</v>
      </c>
      <c r="J11" s="866"/>
      <c r="K11" s="352"/>
      <c r="L11" s="102"/>
      <c r="M11" s="1405"/>
      <c r="P11" s="113"/>
      <c r="Q11" s="1408"/>
      <c r="R11" s="1407"/>
    </row>
    <row r="12" spans="1:18" ht="12.75" customHeight="1" x14ac:dyDescent="0.2">
      <c r="A12" s="348"/>
      <c r="B12" s="348"/>
      <c r="C12" s="111" t="s">
        <v>389</v>
      </c>
      <c r="D12" s="788" t="s">
        <v>389</v>
      </c>
      <c r="E12" s="813">
        <v>15.1</v>
      </c>
      <c r="F12" s="813">
        <v>32.5</v>
      </c>
      <c r="G12" s="813">
        <v>15.1</v>
      </c>
      <c r="H12" s="813">
        <v>15.1</v>
      </c>
      <c r="I12" s="112">
        <f t="shared" si="0"/>
        <v>1</v>
      </c>
      <c r="J12" s="866"/>
      <c r="K12" s="352"/>
      <c r="L12" s="102"/>
      <c r="M12" s="1405"/>
      <c r="N12" s="1413"/>
      <c r="O12" s="1414"/>
      <c r="P12" s="1415"/>
      <c r="Q12" s="1416"/>
      <c r="R12" s="1407"/>
    </row>
    <row r="13" spans="1:18" ht="12.75" customHeight="1" x14ac:dyDescent="0.2">
      <c r="A13" s="348"/>
      <c r="B13" s="348"/>
      <c r="C13" s="111"/>
      <c r="D13" s="788" t="s">
        <v>397</v>
      </c>
      <c r="E13" s="813">
        <v>15.8</v>
      </c>
      <c r="F13" s="813">
        <v>43.1</v>
      </c>
      <c r="G13" s="813">
        <v>15.5</v>
      </c>
      <c r="H13" s="813">
        <v>16.100000000000001</v>
      </c>
      <c r="I13" s="112">
        <f t="shared" si="0"/>
        <v>1.0387096774193549</v>
      </c>
      <c r="J13" s="866"/>
      <c r="K13" s="352"/>
      <c r="L13" s="102"/>
      <c r="M13" s="1405"/>
      <c r="N13" s="1413"/>
      <c r="O13" s="1414"/>
      <c r="P13" s="1413"/>
      <c r="Q13" s="1416"/>
      <c r="R13" s="1407"/>
    </row>
    <row r="14" spans="1:18" ht="12.75" customHeight="1" x14ac:dyDescent="0.2">
      <c r="A14" s="348"/>
      <c r="B14" s="348"/>
      <c r="C14" s="111" t="s">
        <v>202</v>
      </c>
      <c r="D14" s="788" t="s">
        <v>202</v>
      </c>
      <c r="E14" s="813">
        <v>10.7</v>
      </c>
      <c r="F14" s="813">
        <v>23.2</v>
      </c>
      <c r="G14" s="813">
        <v>9.3000000000000007</v>
      </c>
      <c r="H14" s="813">
        <v>12.4</v>
      </c>
      <c r="I14" s="112">
        <f t="shared" si="0"/>
        <v>1.3333333333333333</v>
      </c>
      <c r="J14" s="866"/>
      <c r="K14" s="352"/>
      <c r="L14" s="102"/>
      <c r="M14" s="1405"/>
      <c r="N14" s="1413"/>
      <c r="O14" s="1414"/>
      <c r="P14" s="1413"/>
      <c r="Q14" s="1416"/>
      <c r="R14" s="1407"/>
    </row>
    <row r="15" spans="1:18" ht="12.75" customHeight="1" x14ac:dyDescent="0.2">
      <c r="A15" s="348"/>
      <c r="B15" s="348"/>
      <c r="C15" s="111" t="s">
        <v>390</v>
      </c>
      <c r="D15" s="788" t="s">
        <v>398</v>
      </c>
      <c r="E15" s="813">
        <v>9.1</v>
      </c>
      <c r="F15" s="813">
        <v>16.2</v>
      </c>
      <c r="G15" s="813">
        <v>8.1999999999999993</v>
      </c>
      <c r="H15" s="813">
        <v>10.199999999999999</v>
      </c>
      <c r="I15" s="112">
        <f t="shared" si="0"/>
        <v>1.2439024390243902</v>
      </c>
      <c r="J15" s="866"/>
      <c r="K15" s="352"/>
      <c r="L15" s="102"/>
      <c r="M15" s="1405"/>
      <c r="N15" s="1413"/>
      <c r="O15" s="1413"/>
      <c r="P15" s="1415"/>
      <c r="Q15" s="1416"/>
      <c r="R15" s="1407"/>
    </row>
    <row r="16" spans="1:18" ht="12.75" customHeight="1" x14ac:dyDescent="0.2">
      <c r="A16" s="348"/>
      <c r="B16" s="348"/>
      <c r="C16" s="111" t="s">
        <v>203</v>
      </c>
      <c r="D16" s="788" t="s">
        <v>203</v>
      </c>
      <c r="E16" s="813">
        <v>21.6</v>
      </c>
      <c r="F16" s="813">
        <v>47.7</v>
      </c>
      <c r="G16" s="813">
        <v>20.5</v>
      </c>
      <c r="H16" s="813">
        <v>22.8</v>
      </c>
      <c r="I16" s="112">
        <f t="shared" si="0"/>
        <v>1.1121951219512196</v>
      </c>
      <c r="J16" s="866"/>
      <c r="K16" s="352"/>
      <c r="L16" s="102"/>
      <c r="M16" s="1405"/>
      <c r="N16" s="1413"/>
      <c r="O16" s="1413"/>
      <c r="P16" s="1415"/>
      <c r="Q16" s="1416"/>
      <c r="R16" s="1407"/>
    </row>
    <row r="17" spans="1:18" ht="12.75" customHeight="1" x14ac:dyDescent="0.2">
      <c r="A17" s="348"/>
      <c r="B17" s="348"/>
      <c r="C17" s="111" t="s">
        <v>391</v>
      </c>
      <c r="D17" s="788" t="s">
        <v>391</v>
      </c>
      <c r="E17" s="813">
        <v>6</v>
      </c>
      <c r="F17" s="813">
        <v>15.1</v>
      </c>
      <c r="G17" s="813">
        <v>6</v>
      </c>
      <c r="H17" s="813">
        <v>5.9</v>
      </c>
      <c r="I17" s="112">
        <f t="shared" si="0"/>
        <v>0.98333333333333339</v>
      </c>
      <c r="J17" s="866"/>
      <c r="K17" s="352"/>
      <c r="L17" s="102"/>
      <c r="M17" s="1405"/>
      <c r="N17" s="1413"/>
      <c r="O17" s="1413"/>
      <c r="P17" s="1415"/>
      <c r="Q17" s="1416"/>
      <c r="R17" s="1407"/>
    </row>
    <row r="18" spans="1:18" ht="12.75" customHeight="1" x14ac:dyDescent="0.2">
      <c r="A18" s="348"/>
      <c r="B18" s="348"/>
      <c r="C18" s="111" t="s">
        <v>204</v>
      </c>
      <c r="D18" s="788" t="s">
        <v>204</v>
      </c>
      <c r="E18" s="813">
        <v>9.5</v>
      </c>
      <c r="F18" s="813">
        <v>22</v>
      </c>
      <c r="G18" s="813">
        <v>9.9</v>
      </c>
      <c r="H18" s="813">
        <v>9.1999999999999993</v>
      </c>
      <c r="I18" s="112">
        <f t="shared" si="0"/>
        <v>0.92929292929292917</v>
      </c>
      <c r="J18" s="866"/>
      <c r="K18" s="352"/>
      <c r="L18" s="102"/>
      <c r="M18" s="1405"/>
      <c r="N18" s="1417"/>
      <c r="O18" s="1413"/>
      <c r="P18" s="1413"/>
      <c r="Q18" s="1416"/>
      <c r="R18" s="1407"/>
    </row>
    <row r="19" spans="1:18" ht="12.75" customHeight="1" x14ac:dyDescent="0.2">
      <c r="A19" s="348"/>
      <c r="B19" s="348"/>
      <c r="C19" s="111" t="s">
        <v>205</v>
      </c>
      <c r="D19" s="788" t="s">
        <v>205</v>
      </c>
      <c r="E19" s="813">
        <v>10.8</v>
      </c>
      <c r="F19" s="813">
        <v>24.7</v>
      </c>
      <c r="G19" s="813">
        <v>11.4</v>
      </c>
      <c r="H19" s="813">
        <v>10.199999999999999</v>
      </c>
      <c r="I19" s="112">
        <f t="shared" si="0"/>
        <v>0.89473684210526305</v>
      </c>
      <c r="J19" s="866"/>
      <c r="K19" s="352"/>
      <c r="L19" s="102"/>
      <c r="M19" s="1405"/>
      <c r="N19" s="1417"/>
      <c r="O19" s="1413"/>
      <c r="P19" s="1413"/>
      <c r="Q19" s="1416"/>
      <c r="R19" s="1407"/>
    </row>
    <row r="20" spans="1:18" s="115" customFormat="1" ht="12.75" customHeight="1" x14ac:dyDescent="0.2">
      <c r="A20" s="394"/>
      <c r="B20" s="348"/>
      <c r="C20" s="111" t="s">
        <v>366</v>
      </c>
      <c r="D20" s="788" t="s">
        <v>392</v>
      </c>
      <c r="E20" s="813">
        <v>24.6</v>
      </c>
      <c r="F20" s="813">
        <v>47.9</v>
      </c>
      <c r="G20" s="813">
        <v>21.5</v>
      </c>
      <c r="H20" s="813">
        <v>28.5</v>
      </c>
      <c r="I20" s="112">
        <f t="shared" si="0"/>
        <v>1.3255813953488371</v>
      </c>
      <c r="J20" s="867"/>
      <c r="K20" s="353"/>
      <c r="L20" s="114"/>
      <c r="M20" s="1405"/>
      <c r="N20" s="1418"/>
      <c r="O20" s="1418"/>
      <c r="P20" s="1418"/>
      <c r="Q20" s="1419"/>
      <c r="R20" s="1407"/>
    </row>
    <row r="21" spans="1:18" ht="12.75" customHeight="1" x14ac:dyDescent="0.2">
      <c r="A21" s="348"/>
      <c r="B21" s="348"/>
      <c r="C21" s="111" t="s">
        <v>206</v>
      </c>
      <c r="D21" s="788" t="s">
        <v>399</v>
      </c>
      <c r="E21" s="813">
        <v>6.9</v>
      </c>
      <c r="F21" s="813">
        <v>11.6</v>
      </c>
      <c r="G21" s="813">
        <v>6.5</v>
      </c>
      <c r="H21" s="813">
        <v>7.3</v>
      </c>
      <c r="I21" s="112">
        <f t="shared" si="0"/>
        <v>1.1230769230769231</v>
      </c>
      <c r="J21" s="866"/>
      <c r="K21" s="352"/>
      <c r="L21" s="102"/>
      <c r="M21" s="1405"/>
      <c r="N21" s="1413"/>
      <c r="O21" s="1413"/>
      <c r="P21" s="1413"/>
      <c r="Q21" s="1416"/>
      <c r="R21" s="1407"/>
    </row>
    <row r="22" spans="1:18" s="117" customFormat="1" ht="12.75" customHeight="1" x14ac:dyDescent="0.2">
      <c r="A22" s="395"/>
      <c r="B22" s="348"/>
      <c r="C22" s="111" t="s">
        <v>207</v>
      </c>
      <c r="D22" s="788" t="s">
        <v>207</v>
      </c>
      <c r="E22" s="813">
        <v>8.9</v>
      </c>
      <c r="F22" s="813">
        <v>19.7</v>
      </c>
      <c r="G22" s="813">
        <v>10.199999999999999</v>
      </c>
      <c r="H22" s="813">
        <v>7.3</v>
      </c>
      <c r="I22" s="112">
        <f t="shared" si="0"/>
        <v>0.71568627450980393</v>
      </c>
      <c r="J22" s="867"/>
      <c r="K22" s="354"/>
      <c r="L22" s="116"/>
      <c r="M22" s="1405"/>
      <c r="N22" s="1420"/>
      <c r="O22" s="1420"/>
      <c r="P22" s="1420"/>
      <c r="Q22" s="1421"/>
      <c r="R22" s="1407"/>
    </row>
    <row r="23" spans="1:18" s="119" customFormat="1" ht="12.75" customHeight="1" x14ac:dyDescent="0.2">
      <c r="A23" s="355"/>
      <c r="B23" s="355"/>
      <c r="C23" s="111" t="s">
        <v>208</v>
      </c>
      <c r="D23" s="788" t="s">
        <v>208</v>
      </c>
      <c r="E23" s="813">
        <v>11.5</v>
      </c>
      <c r="F23" s="813">
        <v>39.799999999999997</v>
      </c>
      <c r="G23" s="813">
        <v>11.1</v>
      </c>
      <c r="H23" s="813">
        <v>12.2</v>
      </c>
      <c r="I23" s="112">
        <f t="shared" si="0"/>
        <v>1.099099099099099</v>
      </c>
      <c r="J23" s="866"/>
      <c r="K23" s="352"/>
      <c r="L23" s="118"/>
      <c r="M23" s="1405"/>
      <c r="N23" s="1417"/>
      <c r="O23" s="1417"/>
      <c r="P23" s="1417"/>
      <c r="Q23" s="1416"/>
      <c r="R23" s="1407"/>
    </row>
    <row r="24" spans="1:18" ht="12.75" customHeight="1" x14ac:dyDescent="0.2">
      <c r="A24" s="348"/>
      <c r="B24" s="348"/>
      <c r="C24" s="111" t="s">
        <v>209</v>
      </c>
      <c r="D24" s="788" t="s">
        <v>209</v>
      </c>
      <c r="E24" s="813">
        <v>5.8</v>
      </c>
      <c r="F24" s="813">
        <v>16.899999999999999</v>
      </c>
      <c r="G24" s="813">
        <v>5.0999999999999996</v>
      </c>
      <c r="H24" s="813">
        <v>6.6</v>
      </c>
      <c r="I24" s="112">
        <f t="shared" si="0"/>
        <v>1.2941176470588236</v>
      </c>
      <c r="J24" s="866"/>
      <c r="K24" s="352"/>
      <c r="L24" s="102"/>
      <c r="M24" s="1405"/>
      <c r="N24" s="1413"/>
      <c r="O24" s="1413"/>
      <c r="P24" s="1413"/>
      <c r="Q24" s="1416"/>
      <c r="R24" s="1407"/>
    </row>
    <row r="25" spans="1:18" ht="12.75" customHeight="1" x14ac:dyDescent="0.2">
      <c r="A25" s="348"/>
      <c r="B25" s="348"/>
      <c r="C25" s="111" t="s">
        <v>210</v>
      </c>
      <c r="D25" s="788" t="s">
        <v>210</v>
      </c>
      <c r="E25" s="813">
        <v>5.0999999999999996</v>
      </c>
      <c r="F25" s="813">
        <v>13.1</v>
      </c>
      <c r="G25" s="813">
        <v>5.3</v>
      </c>
      <c r="H25" s="813">
        <v>4.8</v>
      </c>
      <c r="I25" s="112">
        <f t="shared" si="0"/>
        <v>0.90566037735849059</v>
      </c>
      <c r="J25" s="866"/>
      <c r="K25" s="352"/>
      <c r="L25" s="102"/>
      <c r="M25" s="1405"/>
      <c r="N25" s="1413"/>
      <c r="O25" s="1413"/>
      <c r="P25" s="1413"/>
      <c r="Q25" s="1416"/>
      <c r="R25" s="1407"/>
    </row>
    <row r="26" spans="1:18" s="121" customFormat="1" ht="12.75" customHeight="1" x14ac:dyDescent="0.2">
      <c r="A26" s="356"/>
      <c r="B26" s="356"/>
      <c r="C26" s="109" t="s">
        <v>73</v>
      </c>
      <c r="D26" s="868" t="s">
        <v>73</v>
      </c>
      <c r="E26" s="869">
        <v>12.4</v>
      </c>
      <c r="F26" s="869">
        <v>31.8</v>
      </c>
      <c r="G26" s="869">
        <v>12</v>
      </c>
      <c r="H26" s="869">
        <v>12.7</v>
      </c>
      <c r="I26" s="870">
        <f t="shared" si="0"/>
        <v>1.0583333333333333</v>
      </c>
      <c r="J26" s="867"/>
      <c r="K26" s="357"/>
      <c r="L26" s="120"/>
      <c r="M26" s="1405"/>
      <c r="Q26" s="1409"/>
      <c r="R26" s="1407"/>
    </row>
    <row r="27" spans="1:18" s="123" customFormat="1" ht="12.75" customHeight="1" x14ac:dyDescent="0.2">
      <c r="A27" s="358"/>
      <c r="B27" s="396"/>
      <c r="C27" s="400" t="s">
        <v>211</v>
      </c>
      <c r="D27" s="789" t="s">
        <v>211</v>
      </c>
      <c r="E27" s="814">
        <v>10.7</v>
      </c>
      <c r="F27" s="814">
        <v>22.3</v>
      </c>
      <c r="G27" s="814">
        <v>10.7</v>
      </c>
      <c r="H27" s="814">
        <v>10.8</v>
      </c>
      <c r="I27" s="871">
        <f t="shared" si="0"/>
        <v>1.0093457943925235</v>
      </c>
      <c r="J27" s="872"/>
      <c r="K27" s="359"/>
      <c r="L27" s="122"/>
      <c r="M27" s="1405"/>
      <c r="Q27" s="101"/>
    </row>
    <row r="28" spans="1:18" ht="12.75" customHeight="1" x14ac:dyDescent="0.2">
      <c r="A28" s="348"/>
      <c r="B28" s="348"/>
      <c r="C28" s="111" t="s">
        <v>212</v>
      </c>
      <c r="D28" s="788" t="s">
        <v>212</v>
      </c>
      <c r="E28" s="813">
        <v>9.5</v>
      </c>
      <c r="F28" s="813">
        <v>21.5</v>
      </c>
      <c r="G28" s="813">
        <v>10.4</v>
      </c>
      <c r="H28" s="813">
        <v>8.5</v>
      </c>
      <c r="I28" s="112">
        <f t="shared" si="0"/>
        <v>0.81730769230769229</v>
      </c>
      <c r="J28" s="866"/>
      <c r="K28" s="352"/>
      <c r="L28" s="102"/>
      <c r="M28" s="1405"/>
    </row>
    <row r="29" spans="1:18" ht="12.75" customHeight="1" x14ac:dyDescent="0.2">
      <c r="A29" s="348"/>
      <c r="B29" s="348"/>
      <c r="C29" s="111" t="s">
        <v>213</v>
      </c>
      <c r="D29" s="788" t="s">
        <v>213</v>
      </c>
      <c r="E29" s="813">
        <v>6</v>
      </c>
      <c r="F29" s="813">
        <v>10.9</v>
      </c>
      <c r="G29" s="813">
        <v>5.6</v>
      </c>
      <c r="H29" s="813">
        <v>6.5</v>
      </c>
      <c r="I29" s="112">
        <f t="shared" si="0"/>
        <v>1.1607142857142858</v>
      </c>
      <c r="J29" s="866"/>
      <c r="K29" s="352"/>
      <c r="L29" s="102"/>
      <c r="M29" s="1405"/>
    </row>
    <row r="30" spans="1:18" ht="12.75" customHeight="1" x14ac:dyDescent="0.2">
      <c r="A30" s="348"/>
      <c r="B30" s="348"/>
      <c r="C30" s="111" t="s">
        <v>368</v>
      </c>
      <c r="D30" s="788" t="s">
        <v>394</v>
      </c>
      <c r="E30" s="813">
        <v>6.5</v>
      </c>
      <c r="F30" s="813">
        <v>15.7</v>
      </c>
      <c r="G30" s="813">
        <v>6.4</v>
      </c>
      <c r="H30" s="813">
        <v>6.7</v>
      </c>
      <c r="I30" s="112">
        <f t="shared" si="0"/>
        <v>1.046875</v>
      </c>
      <c r="J30" s="866"/>
      <c r="K30" s="352"/>
      <c r="L30" s="102"/>
      <c r="M30" s="1405"/>
    </row>
    <row r="31" spans="1:18" ht="12.75" customHeight="1" x14ac:dyDescent="0.2">
      <c r="A31" s="348"/>
      <c r="B31" s="348"/>
      <c r="C31" s="111" t="s">
        <v>355</v>
      </c>
      <c r="D31" s="788" t="s">
        <v>395</v>
      </c>
      <c r="E31" s="813">
        <v>9.9</v>
      </c>
      <c r="F31" s="813">
        <v>17.100000000000001</v>
      </c>
      <c r="G31" s="813">
        <v>11.4</v>
      </c>
      <c r="H31" s="813">
        <v>8.5</v>
      </c>
      <c r="I31" s="112">
        <f t="shared" si="0"/>
        <v>0.74561403508771928</v>
      </c>
      <c r="J31" s="866"/>
      <c r="K31" s="352"/>
      <c r="L31" s="102"/>
      <c r="M31" s="1405"/>
    </row>
    <row r="32" spans="1:18" ht="12.75" customHeight="1" x14ac:dyDescent="0.2">
      <c r="A32" s="348"/>
      <c r="B32" s="348"/>
      <c r="C32" s="111" t="s">
        <v>246</v>
      </c>
      <c r="D32" s="788" t="s">
        <v>400</v>
      </c>
      <c r="E32" s="813">
        <v>8.9</v>
      </c>
      <c r="F32" s="813">
        <v>15.6</v>
      </c>
      <c r="G32" s="813">
        <v>10</v>
      </c>
      <c r="H32" s="813">
        <v>7.8</v>
      </c>
      <c r="I32" s="112">
        <f t="shared" si="0"/>
        <v>0.78</v>
      </c>
      <c r="J32" s="866"/>
      <c r="K32" s="352"/>
      <c r="L32" s="102"/>
      <c r="M32" s="1405"/>
    </row>
    <row r="33" spans="1:20" s="126" customFormat="1" ht="12.75" customHeight="1" x14ac:dyDescent="0.2">
      <c r="A33" s="397"/>
      <c r="B33" s="348"/>
      <c r="C33" s="111" t="s">
        <v>214</v>
      </c>
      <c r="D33" s="788" t="s">
        <v>214</v>
      </c>
      <c r="E33" s="813">
        <v>7</v>
      </c>
      <c r="F33" s="813">
        <v>19.2</v>
      </c>
      <c r="G33" s="813">
        <v>7</v>
      </c>
      <c r="H33" s="813">
        <v>7.1</v>
      </c>
      <c r="I33" s="112">
        <f t="shared" si="0"/>
        <v>1.0142857142857142</v>
      </c>
      <c r="J33" s="866"/>
      <c r="K33" s="360"/>
      <c r="L33" s="124"/>
      <c r="M33" s="1405"/>
    </row>
    <row r="34" spans="1:20" ht="12.75" customHeight="1" x14ac:dyDescent="0.2">
      <c r="A34" s="348"/>
      <c r="B34" s="348"/>
      <c r="C34" s="111" t="s">
        <v>367</v>
      </c>
      <c r="D34" s="788" t="s">
        <v>393</v>
      </c>
      <c r="E34" s="813">
        <v>5.2</v>
      </c>
      <c r="F34" s="813">
        <v>13.7</v>
      </c>
      <c r="G34" s="813">
        <v>5.4</v>
      </c>
      <c r="H34" s="813">
        <v>5</v>
      </c>
      <c r="I34" s="112">
        <f t="shared" si="0"/>
        <v>0.92592592592592582</v>
      </c>
      <c r="J34" s="866"/>
      <c r="K34" s="352"/>
      <c r="L34" s="102"/>
      <c r="M34" s="1405"/>
    </row>
    <row r="35" spans="1:20" ht="12.75" customHeight="1" x14ac:dyDescent="0.2">
      <c r="A35" s="348"/>
      <c r="B35" s="348"/>
      <c r="C35" s="111" t="s">
        <v>215</v>
      </c>
      <c r="D35" s="788" t="s">
        <v>215</v>
      </c>
      <c r="E35" s="813">
        <v>4.7</v>
      </c>
      <c r="F35" s="813">
        <v>12.3</v>
      </c>
      <c r="G35" s="813">
        <v>4</v>
      </c>
      <c r="H35" s="813">
        <v>5.7</v>
      </c>
      <c r="I35" s="112">
        <f t="shared" si="0"/>
        <v>1.425</v>
      </c>
      <c r="J35" s="866"/>
      <c r="K35" s="352"/>
      <c r="L35" s="102"/>
      <c r="M35" s="1405"/>
    </row>
    <row r="36" spans="1:20" s="117" customFormat="1" ht="12.75" customHeight="1" x14ac:dyDescent="0.2">
      <c r="A36" s="395"/>
      <c r="B36" s="348"/>
      <c r="C36" s="111" t="s">
        <v>396</v>
      </c>
      <c r="D36" s="788" t="s">
        <v>396</v>
      </c>
      <c r="E36" s="813">
        <v>6.8</v>
      </c>
      <c r="F36" s="813" t="s">
        <v>599</v>
      </c>
      <c r="G36" s="813">
        <v>7.6</v>
      </c>
      <c r="H36" s="813">
        <v>5.7</v>
      </c>
      <c r="I36" s="112">
        <f t="shared" si="0"/>
        <v>0.75000000000000011</v>
      </c>
      <c r="J36" s="867"/>
      <c r="K36" s="354"/>
      <c r="L36" s="116"/>
      <c r="M36" s="1405"/>
    </row>
    <row r="37" spans="1:20" ht="12.75" customHeight="1" x14ac:dyDescent="0.2">
      <c r="A37" s="348"/>
      <c r="B37" s="348"/>
      <c r="C37" s="111" t="s">
        <v>216</v>
      </c>
      <c r="D37" s="788" t="s">
        <v>216</v>
      </c>
      <c r="E37" s="813">
        <v>7.2</v>
      </c>
      <c r="F37" s="813">
        <v>19.899999999999999</v>
      </c>
      <c r="G37" s="813">
        <v>7.2</v>
      </c>
      <c r="H37" s="813">
        <v>7.2</v>
      </c>
      <c r="I37" s="112">
        <f t="shared" si="0"/>
        <v>1</v>
      </c>
      <c r="J37" s="866"/>
      <c r="K37" s="352"/>
      <c r="L37" s="102"/>
      <c r="M37" s="1405"/>
    </row>
    <row r="38" spans="1:20" s="123" customFormat="1" ht="12.75" customHeight="1" x14ac:dyDescent="0.2">
      <c r="A38" s="358"/>
      <c r="B38" s="398"/>
      <c r="C38" s="400" t="s">
        <v>217</v>
      </c>
      <c r="D38" s="789" t="s">
        <v>401</v>
      </c>
      <c r="E38" s="814">
        <v>9.3000000000000007</v>
      </c>
      <c r="F38" s="814">
        <v>20</v>
      </c>
      <c r="G38" s="814">
        <v>9.1999999999999993</v>
      </c>
      <c r="H38" s="814">
        <v>9.3000000000000007</v>
      </c>
      <c r="I38" s="871">
        <f t="shared" si="0"/>
        <v>1.0108695652173914</v>
      </c>
      <c r="J38" s="872"/>
      <c r="K38" s="359"/>
      <c r="L38" s="122"/>
      <c r="M38" s="1405"/>
    </row>
    <row r="39" spans="1:20" ht="23.25" customHeight="1" x14ac:dyDescent="0.2">
      <c r="A39" s="348"/>
      <c r="B39" s="348"/>
      <c r="C39" s="111" t="s">
        <v>420</v>
      </c>
      <c r="D39" s="790" t="s">
        <v>420</v>
      </c>
      <c r="E39" s="813">
        <v>5</v>
      </c>
      <c r="F39" s="813">
        <v>11.1</v>
      </c>
      <c r="G39" s="813">
        <v>5.0999999999999996</v>
      </c>
      <c r="H39" s="813">
        <v>4.9000000000000004</v>
      </c>
      <c r="I39" s="112">
        <f t="shared" si="0"/>
        <v>0.96078431372549034</v>
      </c>
      <c r="J39" s="866"/>
      <c r="K39" s="352"/>
      <c r="L39" s="102"/>
      <c r="M39" s="1405"/>
    </row>
    <row r="40" spans="1:20" s="132" customFormat="1" ht="12" customHeight="1" x14ac:dyDescent="0.2">
      <c r="A40" s="399"/>
      <c r="B40" s="348"/>
      <c r="C40" s="127"/>
      <c r="D40" s="128"/>
      <c r="E40" s="129"/>
      <c r="F40" s="129"/>
      <c r="G40" s="130"/>
      <c r="H40" s="130"/>
      <c r="I40" s="130"/>
      <c r="J40" s="130"/>
      <c r="K40" s="361"/>
      <c r="L40" s="131"/>
      <c r="M40" s="1404"/>
    </row>
    <row r="41" spans="1:20" ht="17.25" customHeight="1" x14ac:dyDescent="0.2">
      <c r="A41" s="348"/>
      <c r="B41" s="348"/>
      <c r="C41" s="899"/>
      <c r="D41" s="899"/>
      <c r="E41" s="900"/>
      <c r="F41" s="1674"/>
      <c r="G41" s="1674"/>
      <c r="H41" s="1674"/>
      <c r="I41" s="1674"/>
      <c r="J41" s="1674"/>
      <c r="K41" s="362"/>
      <c r="L41" s="100"/>
    </row>
    <row r="42" spans="1:20" ht="17.25" customHeight="1" x14ac:dyDescent="0.2">
      <c r="A42" s="348"/>
      <c r="B42" s="348"/>
      <c r="C42" s="899"/>
      <c r="D42" s="1681" t="s">
        <v>632</v>
      </c>
      <c r="E42" s="1682"/>
      <c r="F42" s="1682"/>
      <c r="G42" s="901"/>
      <c r="H42" s="901"/>
      <c r="I42" s="1674"/>
      <c r="J42" s="1674"/>
      <c r="K42" s="362"/>
      <c r="L42" s="100"/>
      <c r="N42" s="1411"/>
      <c r="O42" s="1411"/>
      <c r="P42" s="1411"/>
      <c r="Q42" s="1411"/>
      <c r="R42" s="1411"/>
      <c r="T42" s="119"/>
    </row>
    <row r="43" spans="1:20" ht="17.25" customHeight="1" x14ac:dyDescent="0.2">
      <c r="A43" s="348"/>
      <c r="B43" s="348"/>
      <c r="C43" s="899"/>
      <c r="D43" s="1682"/>
      <c r="E43" s="1682"/>
      <c r="F43" s="1682"/>
      <c r="G43" s="901"/>
      <c r="H43" s="901"/>
      <c r="I43" s="1674"/>
      <c r="J43" s="1674"/>
      <c r="K43" s="362"/>
      <c r="L43" s="100"/>
      <c r="N43" s="1411"/>
      <c r="O43" s="1411"/>
      <c r="P43" s="1411"/>
      <c r="Q43" s="1411"/>
      <c r="R43" s="1411"/>
    </row>
    <row r="44" spans="1:20" ht="17.25" customHeight="1" x14ac:dyDescent="0.2">
      <c r="A44" s="348"/>
      <c r="B44" s="348"/>
      <c r="C44" s="899"/>
      <c r="D44" s="1682" t="s">
        <v>625</v>
      </c>
      <c r="E44" s="1682"/>
      <c r="F44" s="1682"/>
      <c r="G44" s="901"/>
      <c r="H44" s="901"/>
      <c r="I44" s="1674"/>
      <c r="J44" s="1674"/>
      <c r="K44" s="362"/>
      <c r="L44" s="100"/>
      <c r="N44" s="1411"/>
      <c r="O44" s="1411"/>
      <c r="P44" s="1411"/>
      <c r="Q44" s="1411"/>
      <c r="R44" s="1411"/>
    </row>
    <row r="45" spans="1:20" ht="17.25" customHeight="1" x14ac:dyDescent="0.2">
      <c r="A45" s="348"/>
      <c r="B45" s="348"/>
      <c r="C45" s="899"/>
      <c r="D45" s="1682"/>
      <c r="E45" s="1682"/>
      <c r="F45" s="1682"/>
      <c r="G45" s="901"/>
      <c r="H45" s="901"/>
      <c r="I45" s="1674"/>
      <c r="J45" s="1674"/>
      <c r="K45" s="362"/>
      <c r="L45" s="100"/>
    </row>
    <row r="46" spans="1:20" ht="17.25" customHeight="1" x14ac:dyDescent="0.2">
      <c r="A46" s="348"/>
      <c r="B46" s="348"/>
      <c r="C46" s="899"/>
      <c r="D46" s="1682"/>
      <c r="E46" s="1682"/>
      <c r="F46" s="1682"/>
      <c r="G46" s="901"/>
      <c r="H46" s="901"/>
      <c r="I46" s="1674"/>
      <c r="J46" s="1674"/>
      <c r="K46" s="362"/>
      <c r="L46" s="100"/>
      <c r="N46" s="1411"/>
      <c r="O46" s="1411"/>
      <c r="P46" s="1411"/>
      <c r="Q46" s="1411"/>
      <c r="R46" s="1411"/>
      <c r="T46" s="119"/>
    </row>
    <row r="47" spans="1:20" ht="17.25" customHeight="1" x14ac:dyDescent="0.2">
      <c r="A47" s="348"/>
      <c r="B47" s="348"/>
      <c r="C47" s="899"/>
      <c r="D47" s="1682" t="s">
        <v>626</v>
      </c>
      <c r="E47" s="1682"/>
      <c r="F47" s="1682"/>
      <c r="G47" s="901"/>
      <c r="H47" s="901"/>
      <c r="I47" s="1674"/>
      <c r="J47" s="1674"/>
      <c r="K47" s="362"/>
      <c r="L47" s="100"/>
      <c r="N47" s="1411"/>
      <c r="O47" s="1411"/>
      <c r="P47" s="1411"/>
      <c r="Q47" s="1411"/>
      <c r="R47" s="1411"/>
    </row>
    <row r="48" spans="1:20" ht="17.25" customHeight="1" x14ac:dyDescent="0.2">
      <c r="A48" s="348"/>
      <c r="B48" s="348"/>
      <c r="C48" s="899"/>
      <c r="D48" s="1682"/>
      <c r="E48" s="1682"/>
      <c r="F48" s="1682"/>
      <c r="G48" s="901"/>
      <c r="H48" s="901"/>
      <c r="I48" s="1674"/>
      <c r="J48" s="1674"/>
      <c r="K48" s="362"/>
      <c r="L48" s="100"/>
      <c r="N48" s="1411"/>
      <c r="O48" s="1411"/>
      <c r="P48" s="1411"/>
      <c r="Q48" s="1411"/>
      <c r="R48" s="1411"/>
    </row>
    <row r="49" spans="1:20" ht="17.25" customHeight="1" x14ac:dyDescent="0.2">
      <c r="A49" s="348"/>
      <c r="B49" s="348"/>
      <c r="C49" s="899"/>
      <c r="D49" s="1682"/>
      <c r="E49" s="1682"/>
      <c r="F49" s="1682"/>
      <c r="G49" s="901"/>
      <c r="H49" s="901"/>
      <c r="I49" s="1674"/>
      <c r="J49" s="1674"/>
      <c r="K49" s="362"/>
      <c r="L49" s="100"/>
      <c r="N49" s="1411"/>
      <c r="O49" s="1411"/>
      <c r="P49" s="1411"/>
      <c r="Q49" s="1411"/>
      <c r="R49" s="1411"/>
      <c r="T49" s="119"/>
    </row>
    <row r="50" spans="1:20" ht="17.25" customHeight="1" x14ac:dyDescent="0.2">
      <c r="A50" s="348"/>
      <c r="B50" s="348"/>
      <c r="C50" s="899"/>
      <c r="D50" s="1682" t="s">
        <v>628</v>
      </c>
      <c r="E50" s="1682"/>
      <c r="F50" s="1682"/>
      <c r="G50" s="901"/>
      <c r="H50" s="901"/>
      <c r="I50" s="1674"/>
      <c r="J50" s="1674"/>
      <c r="K50" s="362"/>
      <c r="L50" s="100"/>
      <c r="N50" s="1411"/>
      <c r="O50" s="1411"/>
      <c r="P50" s="1411"/>
      <c r="Q50" s="1411"/>
      <c r="R50" s="1411"/>
    </row>
    <row r="51" spans="1:20" ht="17.25" customHeight="1" x14ac:dyDescent="0.2">
      <c r="A51" s="348"/>
      <c r="B51" s="348"/>
      <c r="C51" s="899"/>
      <c r="D51" s="1682"/>
      <c r="E51" s="1682"/>
      <c r="F51" s="1682"/>
      <c r="G51" s="901"/>
      <c r="H51" s="901"/>
      <c r="I51" s="1674"/>
      <c r="J51" s="1674"/>
      <c r="K51" s="362"/>
      <c r="L51" s="100"/>
      <c r="N51" s="1411"/>
      <c r="O51" s="1411"/>
      <c r="P51" s="1411"/>
      <c r="Q51" s="1411"/>
      <c r="R51" s="1411"/>
    </row>
    <row r="52" spans="1:20" ht="17.25" customHeight="1" x14ac:dyDescent="0.2">
      <c r="A52" s="348"/>
      <c r="B52" s="348"/>
      <c r="C52" s="899"/>
      <c r="D52" s="1682"/>
      <c r="E52" s="1682"/>
      <c r="F52" s="1682"/>
      <c r="G52" s="901"/>
      <c r="H52" s="901"/>
      <c r="I52" s="1674"/>
      <c r="J52" s="1674"/>
      <c r="K52" s="362"/>
      <c r="L52" s="100"/>
    </row>
    <row r="53" spans="1:20" s="126" customFormat="1" ht="17.25" customHeight="1" x14ac:dyDescent="0.2">
      <c r="A53" s="397"/>
      <c r="B53" s="348"/>
      <c r="C53" s="899"/>
      <c r="D53" s="1681" t="s">
        <v>627</v>
      </c>
      <c r="E53" s="1682"/>
      <c r="F53" s="1682"/>
      <c r="G53" s="901"/>
      <c r="H53" s="901"/>
      <c r="I53" s="1674"/>
      <c r="J53" s="1674"/>
      <c r="K53" s="363"/>
      <c r="L53" s="125"/>
      <c r="M53" s="1410"/>
      <c r="N53" s="1412"/>
      <c r="O53" s="1412"/>
      <c r="P53" s="1412"/>
      <c r="Q53" s="1412"/>
      <c r="R53" s="1412"/>
    </row>
    <row r="54" spans="1:20" ht="17.25" customHeight="1" x14ac:dyDescent="0.2">
      <c r="A54" s="348"/>
      <c r="B54" s="348"/>
      <c r="C54" s="899"/>
      <c r="D54" s="1682"/>
      <c r="E54" s="1682"/>
      <c r="F54" s="1682"/>
      <c r="G54" s="901"/>
      <c r="H54" s="901"/>
      <c r="I54" s="1674"/>
      <c r="J54" s="1674"/>
      <c r="K54" s="362"/>
      <c r="L54" s="100"/>
      <c r="N54" s="1412"/>
      <c r="O54" s="1412"/>
      <c r="P54" s="1412"/>
      <c r="Q54" s="1412"/>
      <c r="R54" s="1412"/>
    </row>
    <row r="55" spans="1:20" ht="17.25" customHeight="1" x14ac:dyDescent="0.2">
      <c r="A55" s="348"/>
      <c r="B55" s="348"/>
      <c r="C55" s="899"/>
      <c r="D55" s="1682"/>
      <c r="E55" s="1682"/>
      <c r="F55" s="1682"/>
      <c r="G55" s="901"/>
      <c r="H55" s="901"/>
      <c r="I55" s="1674"/>
      <c r="J55" s="1674"/>
      <c r="K55" s="362"/>
      <c r="L55" s="100"/>
      <c r="N55" s="1412"/>
      <c r="O55" s="1412"/>
      <c r="P55" s="1412"/>
      <c r="Q55" s="1412"/>
      <c r="R55" s="1412"/>
    </row>
    <row r="56" spans="1:20" ht="5.25" customHeight="1" x14ac:dyDescent="0.2">
      <c r="A56" s="348"/>
      <c r="B56" s="348"/>
      <c r="C56" s="899"/>
      <c r="D56" s="901"/>
      <c r="E56" s="901"/>
      <c r="F56" s="901"/>
      <c r="G56" s="901"/>
      <c r="H56" s="901"/>
      <c r="I56" s="1674"/>
      <c r="J56" s="1674"/>
      <c r="K56" s="362"/>
      <c r="L56" s="100"/>
    </row>
    <row r="57" spans="1:20" ht="18.75" customHeight="1" x14ac:dyDescent="0.2">
      <c r="A57" s="348"/>
      <c r="B57" s="348"/>
      <c r="C57" s="899"/>
      <c r="D57" s="899"/>
      <c r="E57" s="900"/>
      <c r="F57" s="1674"/>
      <c r="G57" s="1674"/>
      <c r="H57" s="1674"/>
      <c r="I57" s="1674"/>
      <c r="J57" s="1674"/>
      <c r="K57" s="362"/>
      <c r="L57" s="100"/>
    </row>
    <row r="58" spans="1:20" ht="18.75" customHeight="1" x14ac:dyDescent="0.2">
      <c r="A58" s="348"/>
      <c r="B58" s="348"/>
      <c r="C58" s="1675" t="s">
        <v>629</v>
      </c>
      <c r="D58" s="1675"/>
      <c r="E58" s="1675"/>
      <c r="F58" s="1675"/>
      <c r="G58" s="1675"/>
      <c r="H58" s="1675"/>
      <c r="I58" s="1675"/>
      <c r="J58" s="1675"/>
      <c r="K58" s="1402"/>
      <c r="L58" s="100"/>
    </row>
    <row r="59" spans="1:20" ht="11.25" customHeight="1" x14ac:dyDescent="0.2">
      <c r="A59" s="348"/>
      <c r="B59" s="348"/>
      <c r="C59" s="1676" t="s">
        <v>631</v>
      </c>
      <c r="D59" s="1675"/>
      <c r="E59" s="1675"/>
      <c r="F59" s="1675"/>
      <c r="G59" s="1675"/>
      <c r="H59" s="1675"/>
      <c r="I59" s="1675"/>
      <c r="J59" s="1675"/>
      <c r="K59" s="1677"/>
      <c r="L59" s="100"/>
    </row>
    <row r="60" spans="1:20" ht="13.5" customHeight="1" x14ac:dyDescent="0.2">
      <c r="A60" s="348"/>
      <c r="B60" s="348"/>
      <c r="C60" s="1678"/>
      <c r="D60" s="1679"/>
      <c r="E60" s="1679"/>
      <c r="F60" s="133"/>
      <c r="G60" s="134"/>
      <c r="H60" s="134"/>
      <c r="I60" s="1680">
        <v>42309</v>
      </c>
      <c r="J60" s="1680"/>
      <c r="K60" s="492">
        <v>21</v>
      </c>
      <c r="L60" s="100"/>
    </row>
  </sheetData>
  <mergeCells count="30">
    <mergeCell ref="C4:J4"/>
    <mergeCell ref="C7:D7"/>
    <mergeCell ref="F41:H41"/>
    <mergeCell ref="I41:J41"/>
    <mergeCell ref="D42:F43"/>
    <mergeCell ref="I42:J42"/>
    <mergeCell ref="I43:J43"/>
    <mergeCell ref="D44:F46"/>
    <mergeCell ref="I44:J44"/>
    <mergeCell ref="I45:J45"/>
    <mergeCell ref="I46:J46"/>
    <mergeCell ref="I49:J49"/>
    <mergeCell ref="D50:F52"/>
    <mergeCell ref="I50:J50"/>
    <mergeCell ref="I51:J51"/>
    <mergeCell ref="I52:J52"/>
    <mergeCell ref="D47:F49"/>
    <mergeCell ref="I47:J47"/>
    <mergeCell ref="I48:J48"/>
    <mergeCell ref="D53:F55"/>
    <mergeCell ref="I53:J53"/>
    <mergeCell ref="I54:J54"/>
    <mergeCell ref="I55:J55"/>
    <mergeCell ref="I56:J56"/>
    <mergeCell ref="F57:H57"/>
    <mergeCell ref="I57:J57"/>
    <mergeCell ref="C58:J58"/>
    <mergeCell ref="C59:K59"/>
    <mergeCell ref="C60:E60"/>
    <mergeCell ref="I60:J60"/>
  </mergeCells>
  <conditionalFormatting sqref="F9:F39">
    <cfRule type="top10" dxfId="5" priority="5" bottom="1" rank="1"/>
    <cfRule type="top10" dxfId="4" priority="6" rank="1"/>
  </conditionalFormatting>
  <conditionalFormatting sqref="E9:E38">
    <cfRule type="top10" dxfId="3" priority="3" bottom="1" rank="3"/>
    <cfRule type="top10" dxfId="2" priority="4" rank="2"/>
  </conditionalFormatting>
  <conditionalFormatting sqref="I9:I25">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9"/>
      <c r="C1" s="219"/>
      <c r="D1" s="219"/>
      <c r="E1" s="218"/>
      <c r="F1" s="1437" t="s">
        <v>43</v>
      </c>
      <c r="G1" s="1437"/>
      <c r="H1" s="1437"/>
      <c r="I1" s="4"/>
      <c r="J1" s="4"/>
      <c r="K1" s="4"/>
      <c r="L1" s="4"/>
      <c r="M1" s="4"/>
      <c r="N1" s="4"/>
      <c r="O1" s="4"/>
    </row>
    <row r="2" spans="1:15" ht="13.5" customHeight="1" x14ac:dyDescent="0.2">
      <c r="A2" s="2"/>
      <c r="B2" s="225"/>
      <c r="C2" s="1442"/>
      <c r="D2" s="1442"/>
      <c r="E2" s="1442"/>
      <c r="F2" s="1442"/>
      <c r="G2" s="1442"/>
      <c r="H2" s="4"/>
      <c r="I2" s="4"/>
      <c r="J2" s="4"/>
      <c r="K2" s="4"/>
      <c r="L2" s="4"/>
      <c r="M2" s="4"/>
      <c r="N2" s="4"/>
      <c r="O2" s="4"/>
    </row>
    <row r="3" spans="1:15" x14ac:dyDescent="0.2">
      <c r="A3" s="2"/>
      <c r="B3" s="226"/>
      <c r="C3" s="1442"/>
      <c r="D3" s="1442"/>
      <c r="E3" s="1442"/>
      <c r="F3" s="1442"/>
      <c r="G3" s="1442"/>
      <c r="H3" s="1"/>
      <c r="I3" s="4"/>
      <c r="J3" s="4"/>
      <c r="K3" s="4"/>
      <c r="L3" s="4"/>
      <c r="M3" s="4"/>
      <c r="N3" s="4"/>
      <c r="O3" s="2"/>
    </row>
    <row r="4" spans="1:15" ht="12.75" customHeight="1" x14ac:dyDescent="0.2">
      <c r="A4" s="2"/>
      <c r="B4" s="228"/>
      <c r="C4" s="1435" t="s">
        <v>48</v>
      </c>
      <c r="D4" s="1436"/>
      <c r="E4" s="1436"/>
      <c r="F4" s="1436"/>
      <c r="G4" s="1436"/>
      <c r="H4" s="1436"/>
      <c r="I4" s="4"/>
      <c r="J4" s="4"/>
      <c r="K4" s="4"/>
      <c r="L4" s="4"/>
      <c r="M4" s="17"/>
      <c r="N4" s="4"/>
      <c r="O4" s="2"/>
    </row>
    <row r="5" spans="1:15" s="7" customFormat="1" ht="16.5" customHeight="1" x14ac:dyDescent="0.2">
      <c r="A5" s="6"/>
      <c r="B5" s="227"/>
      <c r="C5" s="1436"/>
      <c r="D5" s="1436"/>
      <c r="E5" s="1436"/>
      <c r="F5" s="1436"/>
      <c r="G5" s="1436"/>
      <c r="H5" s="1436"/>
      <c r="I5" s="4"/>
      <c r="J5" s="4"/>
      <c r="K5" s="4"/>
      <c r="L5" s="4"/>
      <c r="M5" s="17"/>
      <c r="N5" s="4"/>
      <c r="O5" s="6"/>
    </row>
    <row r="6" spans="1:15" ht="11.25" customHeight="1" x14ac:dyDescent="0.2">
      <c r="A6" s="2"/>
      <c r="B6" s="228"/>
      <c r="C6" s="1436"/>
      <c r="D6" s="1436"/>
      <c r="E6" s="1436"/>
      <c r="F6" s="1436"/>
      <c r="G6" s="1436"/>
      <c r="H6" s="1436"/>
      <c r="I6" s="4"/>
      <c r="J6" s="4"/>
      <c r="K6" s="4"/>
      <c r="L6" s="4"/>
      <c r="M6" s="17"/>
      <c r="N6" s="4"/>
      <c r="O6" s="2"/>
    </row>
    <row r="7" spans="1:15" ht="11.25" customHeight="1" x14ac:dyDescent="0.2">
      <c r="A7" s="2"/>
      <c r="B7" s="228"/>
      <c r="C7" s="1436"/>
      <c r="D7" s="1436"/>
      <c r="E7" s="1436"/>
      <c r="F7" s="1436"/>
      <c r="G7" s="1436"/>
      <c r="H7" s="1436"/>
      <c r="I7" s="4"/>
      <c r="J7" s="4"/>
      <c r="K7" s="4"/>
      <c r="L7" s="4"/>
      <c r="M7" s="17"/>
      <c r="N7" s="4"/>
      <c r="O7" s="2"/>
    </row>
    <row r="8" spans="1:15" ht="117" customHeight="1" x14ac:dyDescent="0.2">
      <c r="A8" s="2"/>
      <c r="B8" s="228"/>
      <c r="C8" s="1436"/>
      <c r="D8" s="1436"/>
      <c r="E8" s="1436"/>
      <c r="F8" s="1436"/>
      <c r="G8" s="1436"/>
      <c r="H8" s="1436"/>
      <c r="I8" s="4"/>
      <c r="J8" s="4"/>
      <c r="K8" s="4"/>
      <c r="L8" s="4"/>
      <c r="M8" s="17"/>
      <c r="N8" s="4"/>
      <c r="O8" s="2"/>
    </row>
    <row r="9" spans="1:15" ht="10.5" customHeight="1" x14ac:dyDescent="0.2">
      <c r="A9" s="2"/>
      <c r="B9" s="228"/>
      <c r="C9" s="1436"/>
      <c r="D9" s="1436"/>
      <c r="E9" s="1436"/>
      <c r="F9" s="1436"/>
      <c r="G9" s="1436"/>
      <c r="H9" s="1436"/>
      <c r="I9" s="4"/>
      <c r="J9" s="4"/>
      <c r="K9" s="4"/>
      <c r="L9" s="4"/>
      <c r="M9" s="17"/>
      <c r="N9" s="3"/>
      <c r="O9" s="2"/>
    </row>
    <row r="10" spans="1:15" ht="11.25" customHeight="1" x14ac:dyDescent="0.2">
      <c r="A10" s="2"/>
      <c r="B10" s="228"/>
      <c r="C10" s="1436"/>
      <c r="D10" s="1436"/>
      <c r="E10" s="1436"/>
      <c r="F10" s="1436"/>
      <c r="G10" s="1436"/>
      <c r="H10" s="1436"/>
      <c r="I10" s="4"/>
      <c r="J10" s="4"/>
      <c r="K10" s="4"/>
      <c r="L10" s="4"/>
      <c r="M10" s="17"/>
      <c r="N10" s="3"/>
      <c r="O10" s="2"/>
    </row>
    <row r="11" spans="1:15" ht="3.75" customHeight="1" x14ac:dyDescent="0.2">
      <c r="A11" s="2"/>
      <c r="B11" s="228"/>
      <c r="C11" s="1436"/>
      <c r="D11" s="1436"/>
      <c r="E11" s="1436"/>
      <c r="F11" s="1436"/>
      <c r="G11" s="1436"/>
      <c r="H11" s="1436"/>
      <c r="I11" s="4"/>
      <c r="J11" s="4"/>
      <c r="K11" s="4"/>
      <c r="L11" s="4"/>
      <c r="M11" s="17"/>
      <c r="N11" s="3"/>
      <c r="O11" s="2"/>
    </row>
    <row r="12" spans="1:15" ht="11.25" customHeight="1" x14ac:dyDescent="0.2">
      <c r="A12" s="2"/>
      <c r="B12" s="228"/>
      <c r="C12" s="1436"/>
      <c r="D12" s="1436"/>
      <c r="E12" s="1436"/>
      <c r="F12" s="1436"/>
      <c r="G12" s="1436"/>
      <c r="H12" s="1436"/>
      <c r="I12" s="4"/>
      <c r="J12" s="4"/>
      <c r="K12" s="4"/>
      <c r="L12" s="4"/>
      <c r="M12" s="17"/>
      <c r="N12" s="3"/>
      <c r="O12" s="2"/>
    </row>
    <row r="13" spans="1:15" ht="11.25" customHeight="1" x14ac:dyDescent="0.2">
      <c r="A13" s="2"/>
      <c r="B13" s="228"/>
      <c r="C13" s="1436"/>
      <c r="D13" s="1436"/>
      <c r="E13" s="1436"/>
      <c r="F13" s="1436"/>
      <c r="G13" s="1436"/>
      <c r="H13" s="1436"/>
      <c r="I13" s="4"/>
      <c r="J13" s="4"/>
      <c r="K13" s="4"/>
      <c r="L13" s="4"/>
      <c r="M13" s="17"/>
      <c r="N13" s="3"/>
      <c r="O13" s="2"/>
    </row>
    <row r="14" spans="1:15" ht="15.75" customHeight="1" x14ac:dyDescent="0.2">
      <c r="A14" s="2"/>
      <c r="B14" s="228"/>
      <c r="C14" s="1436"/>
      <c r="D14" s="1436"/>
      <c r="E14" s="1436"/>
      <c r="F14" s="1436"/>
      <c r="G14" s="1436"/>
      <c r="H14" s="1436"/>
      <c r="I14" s="4"/>
      <c r="J14" s="4"/>
      <c r="K14" s="4"/>
      <c r="L14" s="4"/>
      <c r="M14" s="17"/>
      <c r="N14" s="3"/>
      <c r="O14" s="2"/>
    </row>
    <row r="15" spans="1:15" ht="22.5" customHeight="1" x14ac:dyDescent="0.2">
      <c r="A15" s="2"/>
      <c r="B15" s="228"/>
      <c r="C15" s="1436"/>
      <c r="D15" s="1436"/>
      <c r="E15" s="1436"/>
      <c r="F15" s="1436"/>
      <c r="G15" s="1436"/>
      <c r="H15" s="1436"/>
      <c r="I15" s="4"/>
      <c r="J15" s="4"/>
      <c r="K15" s="4"/>
      <c r="L15" s="4"/>
      <c r="M15" s="17"/>
      <c r="N15" s="3"/>
      <c r="O15" s="2"/>
    </row>
    <row r="16" spans="1:15" ht="11.25" customHeight="1" x14ac:dyDescent="0.2">
      <c r="A16" s="2"/>
      <c r="B16" s="228"/>
      <c r="C16" s="1436"/>
      <c r="D16" s="1436"/>
      <c r="E16" s="1436"/>
      <c r="F16" s="1436"/>
      <c r="G16" s="1436"/>
      <c r="H16" s="1436"/>
      <c r="I16" s="4"/>
      <c r="J16" s="4"/>
      <c r="K16" s="4"/>
      <c r="L16" s="4"/>
      <c r="M16" s="17"/>
      <c r="N16" s="3"/>
      <c r="O16" s="2"/>
    </row>
    <row r="17" spans="1:15" ht="11.25" customHeight="1" x14ac:dyDescent="0.2">
      <c r="A17" s="2"/>
      <c r="B17" s="228"/>
      <c r="C17" s="1436"/>
      <c r="D17" s="1436"/>
      <c r="E17" s="1436"/>
      <c r="F17" s="1436"/>
      <c r="G17" s="1436"/>
      <c r="H17" s="1436"/>
      <c r="I17" s="4"/>
      <c r="J17" s="4"/>
      <c r="K17" s="4"/>
      <c r="L17" s="4"/>
      <c r="M17" s="17"/>
      <c r="N17" s="3"/>
      <c r="O17" s="2"/>
    </row>
    <row r="18" spans="1:15" ht="11.25" customHeight="1" x14ac:dyDescent="0.2">
      <c r="A18" s="2"/>
      <c r="B18" s="228"/>
      <c r="C18" s="1436"/>
      <c r="D18" s="1436"/>
      <c r="E18" s="1436"/>
      <c r="F18" s="1436"/>
      <c r="G18" s="1436"/>
      <c r="H18" s="1436"/>
      <c r="I18" s="5"/>
      <c r="J18" s="5"/>
      <c r="K18" s="5"/>
      <c r="L18" s="5"/>
      <c r="M18" s="5"/>
      <c r="N18" s="3"/>
      <c r="O18" s="2"/>
    </row>
    <row r="19" spans="1:15" ht="11.25" customHeight="1" x14ac:dyDescent="0.2">
      <c r="A19" s="2"/>
      <c r="B19" s="228"/>
      <c r="C19" s="1436"/>
      <c r="D19" s="1436"/>
      <c r="E19" s="1436"/>
      <c r="F19" s="1436"/>
      <c r="G19" s="1436"/>
      <c r="H19" s="1436"/>
      <c r="I19" s="18"/>
      <c r="J19" s="18"/>
      <c r="K19" s="18"/>
      <c r="L19" s="18"/>
      <c r="M19" s="18"/>
      <c r="N19" s="3"/>
      <c r="O19" s="2"/>
    </row>
    <row r="20" spans="1:15" ht="11.25" customHeight="1" x14ac:dyDescent="0.2">
      <c r="A20" s="2"/>
      <c r="B20" s="228"/>
      <c r="C20" s="1436"/>
      <c r="D20" s="1436"/>
      <c r="E20" s="1436"/>
      <c r="F20" s="1436"/>
      <c r="G20" s="1436"/>
      <c r="H20" s="1436"/>
      <c r="I20" s="11"/>
      <c r="J20" s="11"/>
      <c r="K20" s="11"/>
      <c r="L20" s="11"/>
      <c r="M20" s="11"/>
      <c r="N20" s="3"/>
      <c r="O20" s="2"/>
    </row>
    <row r="21" spans="1:15" ht="11.25" customHeight="1" x14ac:dyDescent="0.2">
      <c r="A21" s="2"/>
      <c r="B21" s="228"/>
      <c r="C21" s="1436"/>
      <c r="D21" s="1436"/>
      <c r="E21" s="1436"/>
      <c r="F21" s="1436"/>
      <c r="G21" s="1436"/>
      <c r="H21" s="1436"/>
      <c r="I21" s="11"/>
      <c r="J21" s="11"/>
      <c r="K21" s="11"/>
      <c r="L21" s="11"/>
      <c r="M21" s="11"/>
      <c r="N21" s="3"/>
      <c r="O21" s="2"/>
    </row>
    <row r="22" spans="1:15" ht="12" customHeight="1" x14ac:dyDescent="0.2">
      <c r="A22" s="2"/>
      <c r="B22" s="228"/>
      <c r="C22" s="23"/>
      <c r="D22" s="23"/>
      <c r="E22" s="23"/>
      <c r="F22" s="23"/>
      <c r="G22" s="23"/>
      <c r="H22" s="23"/>
      <c r="I22" s="13"/>
      <c r="J22" s="13"/>
      <c r="K22" s="13"/>
      <c r="L22" s="13"/>
      <c r="M22" s="13"/>
      <c r="N22" s="3"/>
      <c r="O22" s="2"/>
    </row>
    <row r="23" spans="1:15" ht="27.75" customHeight="1" x14ac:dyDescent="0.2">
      <c r="A23" s="2"/>
      <c r="B23" s="228"/>
      <c r="C23" s="23"/>
      <c r="D23" s="23"/>
      <c r="E23" s="23"/>
      <c r="F23" s="23"/>
      <c r="G23" s="23"/>
      <c r="H23" s="23"/>
      <c r="I23" s="11"/>
      <c r="J23" s="11"/>
      <c r="K23" s="11"/>
      <c r="L23" s="11"/>
      <c r="M23" s="11"/>
      <c r="N23" s="3"/>
      <c r="O23" s="2"/>
    </row>
    <row r="24" spans="1:15" ht="18" customHeight="1" x14ac:dyDescent="0.2">
      <c r="A24" s="2"/>
      <c r="B24" s="228"/>
      <c r="C24" s="9"/>
      <c r="D24" s="13"/>
      <c r="E24" s="15"/>
      <c r="F24" s="13"/>
      <c r="G24" s="10"/>
      <c r="H24" s="13"/>
      <c r="I24" s="13"/>
      <c r="J24" s="13"/>
      <c r="K24" s="13"/>
      <c r="L24" s="13"/>
      <c r="M24" s="13"/>
      <c r="N24" s="3"/>
      <c r="O24" s="2"/>
    </row>
    <row r="25" spans="1:15" ht="18" customHeight="1" x14ac:dyDescent="0.2">
      <c r="A25" s="2"/>
      <c r="B25" s="228"/>
      <c r="C25" s="12"/>
      <c r="D25" s="13"/>
      <c r="E25" s="8"/>
      <c r="F25" s="11"/>
      <c r="G25" s="10"/>
      <c r="H25" s="11"/>
      <c r="I25" s="11"/>
      <c r="J25" s="11"/>
      <c r="K25" s="11"/>
      <c r="L25" s="11"/>
      <c r="M25" s="11"/>
      <c r="N25" s="3"/>
      <c r="O25" s="2"/>
    </row>
    <row r="26" spans="1:15" x14ac:dyDescent="0.2">
      <c r="A26" s="2"/>
      <c r="B26" s="228"/>
      <c r="C26" s="12"/>
      <c r="D26" s="13"/>
      <c r="E26" s="8"/>
      <c r="F26" s="11"/>
      <c r="G26" s="10"/>
      <c r="H26" s="11"/>
      <c r="I26" s="11"/>
      <c r="J26" s="11"/>
      <c r="K26" s="11"/>
      <c r="L26" s="11"/>
      <c r="M26" s="11"/>
      <c r="N26" s="3"/>
      <c r="O26" s="2"/>
    </row>
    <row r="27" spans="1:15" ht="13.5" customHeight="1" x14ac:dyDescent="0.2">
      <c r="A27" s="2"/>
      <c r="B27" s="228"/>
      <c r="C27" s="12"/>
      <c r="D27" s="13"/>
      <c r="E27" s="8"/>
      <c r="F27" s="11"/>
      <c r="G27" s="10"/>
      <c r="H27" s="315"/>
      <c r="I27" s="316" t="s">
        <v>42</v>
      </c>
      <c r="J27" s="317"/>
      <c r="K27" s="317"/>
      <c r="L27" s="318"/>
      <c r="M27" s="318"/>
      <c r="N27" s="3"/>
      <c r="O27" s="2"/>
    </row>
    <row r="28" spans="1:15" ht="10.5" customHeight="1" x14ac:dyDescent="0.2">
      <c r="A28" s="2"/>
      <c r="B28" s="228"/>
      <c r="C28" s="9"/>
      <c r="D28" s="13"/>
      <c r="E28" s="15"/>
      <c r="F28" s="13"/>
      <c r="G28" s="10"/>
      <c r="H28" s="13"/>
      <c r="I28" s="319"/>
      <c r="J28" s="319"/>
      <c r="K28" s="319"/>
      <c r="L28" s="319"/>
      <c r="M28" s="491"/>
      <c r="N28" s="320"/>
      <c r="O28" s="2"/>
    </row>
    <row r="29" spans="1:15" ht="16.5" customHeight="1" x14ac:dyDescent="0.2">
      <c r="A29" s="2"/>
      <c r="B29" s="228"/>
      <c r="C29" s="9"/>
      <c r="D29" s="13"/>
      <c r="E29" s="15"/>
      <c r="F29" s="13"/>
      <c r="G29" s="10"/>
      <c r="H29" s="13"/>
      <c r="I29" s="13" t="s">
        <v>495</v>
      </c>
      <c r="J29" s="13"/>
      <c r="K29" s="13"/>
      <c r="L29" s="13"/>
      <c r="M29" s="491"/>
      <c r="N29" s="321"/>
      <c r="O29" s="2"/>
    </row>
    <row r="30" spans="1:15" ht="10.5" customHeight="1" x14ac:dyDescent="0.2">
      <c r="A30" s="2"/>
      <c r="B30" s="228"/>
      <c r="C30" s="9"/>
      <c r="D30" s="13"/>
      <c r="E30" s="15"/>
      <c r="F30" s="13"/>
      <c r="G30" s="10"/>
      <c r="H30" s="13"/>
      <c r="I30" s="13"/>
      <c r="J30" s="13"/>
      <c r="K30" s="13"/>
      <c r="L30" s="13"/>
      <c r="M30" s="491"/>
      <c r="N30" s="321"/>
      <c r="O30" s="2"/>
    </row>
    <row r="31" spans="1:15" ht="16.5" customHeight="1" x14ac:dyDescent="0.2">
      <c r="A31" s="2"/>
      <c r="B31" s="228"/>
      <c r="C31" s="12"/>
      <c r="D31" s="13"/>
      <c r="E31" s="8"/>
      <c r="F31" s="11"/>
      <c r="G31" s="10"/>
      <c r="H31" s="11"/>
      <c r="I31" s="1445" t="s">
        <v>46</v>
      </c>
      <c r="J31" s="1445"/>
      <c r="K31" s="1440">
        <f>+capa!H27</f>
        <v>42309</v>
      </c>
      <c r="L31" s="1441"/>
      <c r="M31" s="491"/>
      <c r="N31" s="322"/>
      <c r="O31" s="2"/>
    </row>
    <row r="32" spans="1:15" ht="10.5" customHeight="1" x14ac:dyDescent="0.2">
      <c r="A32" s="2"/>
      <c r="B32" s="228"/>
      <c r="C32" s="12"/>
      <c r="D32" s="13"/>
      <c r="E32" s="8"/>
      <c r="F32" s="11"/>
      <c r="G32" s="10"/>
      <c r="H32" s="11"/>
      <c r="I32" s="214"/>
      <c r="J32" s="214"/>
      <c r="K32" s="213"/>
      <c r="L32" s="213"/>
      <c r="M32" s="491"/>
      <c r="N32" s="322"/>
      <c r="O32" s="2"/>
    </row>
    <row r="33" spans="1:15" ht="16.5" customHeight="1" x14ac:dyDescent="0.2">
      <c r="A33" s="2"/>
      <c r="B33" s="228"/>
      <c r="C33" s="9"/>
      <c r="D33" s="13"/>
      <c r="E33" s="15"/>
      <c r="F33" s="13"/>
      <c r="G33" s="10"/>
      <c r="H33" s="13"/>
      <c r="I33" s="1438" t="s">
        <v>490</v>
      </c>
      <c r="J33" s="1439"/>
      <c r="K33" s="1439"/>
      <c r="L33" s="1439"/>
      <c r="M33" s="491"/>
      <c r="N33" s="321"/>
      <c r="O33" s="2"/>
    </row>
    <row r="34" spans="1:15" s="96" customFormat="1" ht="14.25" customHeight="1" x14ac:dyDescent="0.2">
      <c r="A34" s="2"/>
      <c r="B34" s="228"/>
      <c r="C34" s="9"/>
      <c r="D34" s="13"/>
      <c r="E34" s="15"/>
      <c r="F34" s="13"/>
      <c r="G34" s="1160"/>
      <c r="H34" s="13"/>
      <c r="I34" s="184" t="s">
        <v>493</v>
      </c>
      <c r="J34" s="1159"/>
      <c r="K34" s="1159"/>
      <c r="L34" s="1159"/>
      <c r="M34" s="491"/>
      <c r="N34" s="321"/>
      <c r="O34" s="2"/>
    </row>
    <row r="35" spans="1:15" s="96" customFormat="1" ht="20.25" customHeight="1" x14ac:dyDescent="0.2">
      <c r="A35" s="2"/>
      <c r="B35" s="228"/>
      <c r="C35" s="176"/>
      <c r="D35" s="13"/>
      <c r="E35" s="1161"/>
      <c r="F35" s="11"/>
      <c r="G35" s="1160"/>
      <c r="H35" s="11"/>
      <c r="I35" s="1448" t="s">
        <v>496</v>
      </c>
      <c r="J35" s="1448"/>
      <c r="K35" s="1448"/>
      <c r="L35" s="1448"/>
      <c r="M35" s="491"/>
      <c r="N35" s="322"/>
      <c r="O35" s="2"/>
    </row>
    <row r="36" spans="1:15" s="96" customFormat="1" ht="12.75" customHeight="1" x14ac:dyDescent="0.2">
      <c r="A36" s="2"/>
      <c r="B36" s="228"/>
      <c r="C36" s="176"/>
      <c r="D36" s="13"/>
      <c r="E36" s="1161"/>
      <c r="F36" s="11"/>
      <c r="G36" s="1160"/>
      <c r="H36" s="11"/>
      <c r="I36" s="1156" t="s">
        <v>494</v>
      </c>
      <c r="J36" s="1156"/>
      <c r="K36" s="1156"/>
      <c r="L36" s="1156"/>
      <c r="M36" s="491"/>
      <c r="N36" s="322"/>
      <c r="O36" s="2"/>
    </row>
    <row r="37" spans="1:15" s="96" customFormat="1" ht="12.75" customHeight="1" x14ac:dyDescent="0.2">
      <c r="A37" s="2"/>
      <c r="B37" s="228"/>
      <c r="C37" s="176"/>
      <c r="D37" s="13"/>
      <c r="E37" s="1161"/>
      <c r="F37" s="11"/>
      <c r="G37" s="1160"/>
      <c r="H37" s="11"/>
      <c r="I37" s="1449" t="s">
        <v>508</v>
      </c>
      <c r="J37" s="1449"/>
      <c r="K37" s="1449"/>
      <c r="L37" s="1449"/>
      <c r="M37" s="491"/>
      <c r="N37" s="322"/>
      <c r="O37" s="2"/>
    </row>
    <row r="38" spans="1:15" s="96" customFormat="1" ht="20.25" customHeight="1" x14ac:dyDescent="0.2">
      <c r="A38" s="2"/>
      <c r="B38" s="228"/>
      <c r="C38" s="9"/>
      <c r="D38" s="13"/>
      <c r="E38" s="15"/>
      <c r="F38" s="13"/>
      <c r="G38" s="377"/>
      <c r="H38" s="13"/>
      <c r="I38" s="1446" t="s">
        <v>491</v>
      </c>
      <c r="J38" s="1446"/>
      <c r="K38" s="1446"/>
      <c r="L38" s="1156"/>
      <c r="M38" s="491"/>
      <c r="N38" s="321"/>
      <c r="O38" s="2"/>
    </row>
    <row r="39" spans="1:15" ht="19.5" customHeight="1" x14ac:dyDescent="0.2">
      <c r="A39" s="2"/>
      <c r="B39" s="228"/>
      <c r="C39" s="12"/>
      <c r="D39" s="13"/>
      <c r="E39" s="8"/>
      <c r="F39" s="11"/>
      <c r="G39" s="10"/>
      <c r="H39" s="11"/>
      <c r="I39" s="1446" t="s">
        <v>492</v>
      </c>
      <c r="J39" s="1446"/>
      <c r="K39" s="1446"/>
      <c r="L39" s="1446"/>
      <c r="M39" s="491"/>
      <c r="N39" s="322"/>
      <c r="O39" s="2"/>
    </row>
    <row r="40" spans="1:15" ht="14.25" customHeight="1" x14ac:dyDescent="0.2">
      <c r="A40" s="2"/>
      <c r="B40" s="228"/>
      <c r="C40" s="12"/>
      <c r="D40" s="13"/>
      <c r="E40" s="8"/>
      <c r="F40" s="11"/>
      <c r="G40" s="10"/>
      <c r="H40" s="11"/>
      <c r="I40" s="1156"/>
      <c r="J40" s="1156"/>
      <c r="K40" s="1156"/>
      <c r="L40" s="1156"/>
      <c r="M40" s="491"/>
      <c r="N40" s="322"/>
      <c r="O40" s="2"/>
    </row>
    <row r="41" spans="1:15" ht="12.75" customHeight="1" x14ac:dyDescent="0.2">
      <c r="A41" s="2"/>
      <c r="B41" s="228"/>
      <c r="C41" s="12"/>
      <c r="D41" s="13"/>
      <c r="E41" s="8"/>
      <c r="F41" s="11"/>
      <c r="G41" s="10"/>
      <c r="H41" s="11"/>
      <c r="I41" s="1447" t="s">
        <v>51</v>
      </c>
      <c r="J41" s="1447"/>
      <c r="K41" s="1447"/>
      <c r="L41" s="1447"/>
      <c r="M41" s="491"/>
      <c r="N41" s="322"/>
      <c r="O41" s="2"/>
    </row>
    <row r="42" spans="1:15" ht="14.25" customHeight="1" x14ac:dyDescent="0.2">
      <c r="A42" s="2"/>
      <c r="B42" s="228"/>
      <c r="C42" s="9"/>
      <c r="D42" s="13"/>
      <c r="E42" s="15"/>
      <c r="F42" s="13"/>
      <c r="G42" s="10"/>
      <c r="H42" s="13"/>
      <c r="I42" s="1157"/>
      <c r="J42" s="1157"/>
      <c r="K42" s="1157"/>
      <c r="L42" s="1157"/>
      <c r="M42" s="491"/>
      <c r="N42" s="321"/>
      <c r="O42" s="2"/>
    </row>
    <row r="43" spans="1:15" ht="15" customHeight="1" x14ac:dyDescent="0.2">
      <c r="A43" s="2"/>
      <c r="B43" s="228"/>
      <c r="C43" s="12"/>
      <c r="D43" s="13"/>
      <c r="E43" s="8"/>
      <c r="F43" s="11"/>
      <c r="G43" s="10"/>
      <c r="H43" s="11"/>
      <c r="I43" s="1155" t="s">
        <v>23</v>
      </c>
      <c r="J43" s="1155"/>
      <c r="K43" s="1155"/>
      <c r="L43" s="1155"/>
      <c r="M43" s="491"/>
      <c r="N43" s="322"/>
      <c r="O43" s="2"/>
    </row>
    <row r="44" spans="1:15" ht="14.25" customHeight="1" x14ac:dyDescent="0.2">
      <c r="A44" s="2"/>
      <c r="B44" s="228"/>
      <c r="C44" s="12"/>
      <c r="D44" s="13"/>
      <c r="E44" s="8"/>
      <c r="F44" s="11"/>
      <c r="G44" s="10"/>
      <c r="H44" s="11"/>
      <c r="I44" s="212"/>
      <c r="J44" s="212"/>
      <c r="K44" s="212"/>
      <c r="L44" s="212"/>
      <c r="M44" s="491"/>
      <c r="N44" s="322"/>
      <c r="O44" s="2"/>
    </row>
    <row r="45" spans="1:15" ht="16.5" customHeight="1" x14ac:dyDescent="0.2">
      <c r="A45" s="2"/>
      <c r="B45" s="228"/>
      <c r="C45" s="12"/>
      <c r="D45" s="13"/>
      <c r="E45" s="8"/>
      <c r="F45" s="11"/>
      <c r="G45" s="10"/>
      <c r="H45" s="11"/>
      <c r="I45" s="1445" t="s">
        <v>19</v>
      </c>
      <c r="J45" s="1445"/>
      <c r="K45" s="1445"/>
      <c r="L45" s="1445"/>
      <c r="M45" s="491"/>
      <c r="N45" s="322"/>
      <c r="O45" s="2"/>
    </row>
    <row r="46" spans="1:15" ht="14.25" customHeight="1" x14ac:dyDescent="0.2">
      <c r="A46" s="2"/>
      <c r="B46" s="228"/>
      <c r="C46" s="9"/>
      <c r="D46" s="13"/>
      <c r="E46" s="15"/>
      <c r="F46" s="13"/>
      <c r="G46" s="10"/>
      <c r="H46" s="13"/>
      <c r="I46" s="214"/>
      <c r="J46" s="214"/>
      <c r="K46" s="214"/>
      <c r="L46" s="214"/>
      <c r="M46" s="491"/>
      <c r="N46" s="321"/>
      <c r="O46" s="2"/>
    </row>
    <row r="47" spans="1:15" ht="16.5" customHeight="1" x14ac:dyDescent="0.2">
      <c r="A47" s="2"/>
      <c r="B47" s="228"/>
      <c r="C47" s="12"/>
      <c r="D47" s="13"/>
      <c r="E47" s="8"/>
      <c r="F47" s="579"/>
      <c r="G47" s="939"/>
      <c r="H47" s="579"/>
      <c r="I47" s="1444" t="s">
        <v>10</v>
      </c>
      <c r="J47" s="1444"/>
      <c r="K47" s="1444"/>
      <c r="L47" s="1444"/>
      <c r="M47" s="491"/>
      <c r="N47" s="322"/>
      <c r="O47" s="2"/>
    </row>
    <row r="48" spans="1:15" ht="12.75" customHeight="1" x14ac:dyDescent="0.2">
      <c r="A48" s="2"/>
      <c r="B48" s="228"/>
      <c r="C48" s="9"/>
      <c r="D48" s="13"/>
      <c r="E48" s="15"/>
      <c r="F48" s="1158"/>
      <c r="G48" s="939"/>
      <c r="H48" s="1158"/>
      <c r="I48" s="491"/>
      <c r="J48" s="491"/>
      <c r="K48" s="491"/>
      <c r="L48" s="491"/>
      <c r="M48" s="491"/>
      <c r="N48" s="321"/>
      <c r="O48" s="2"/>
    </row>
    <row r="49" spans="1:15" ht="30.75" customHeight="1" x14ac:dyDescent="0.2">
      <c r="A49" s="2"/>
      <c r="B49" s="228"/>
      <c r="C49" s="9"/>
      <c r="D49" s="13"/>
      <c r="E49" s="15"/>
      <c r="F49" s="1158"/>
      <c r="G49" s="939"/>
      <c r="H49" s="1158"/>
      <c r="I49" s="491"/>
      <c r="J49" s="491"/>
      <c r="K49" s="491"/>
      <c r="L49" s="491"/>
      <c r="M49" s="491"/>
      <c r="N49" s="321"/>
      <c r="O49" s="2"/>
    </row>
    <row r="50" spans="1:15" ht="20.25" customHeight="1" x14ac:dyDescent="0.2">
      <c r="A50" s="2"/>
      <c r="B50" s="228"/>
      <c r="C50" s="820"/>
      <c r="D50" s="13"/>
      <c r="E50" s="8"/>
      <c r="F50" s="579"/>
      <c r="G50" s="939"/>
      <c r="H50" s="579"/>
      <c r="I50" s="491"/>
      <c r="J50" s="491"/>
      <c r="K50" s="491"/>
      <c r="L50" s="491"/>
      <c r="M50" s="491"/>
      <c r="N50" s="322"/>
      <c r="O50" s="2"/>
    </row>
    <row r="51" spans="1:15" x14ac:dyDescent="0.2">
      <c r="A51" s="2"/>
      <c r="B51" s="373">
        <v>2</v>
      </c>
      <c r="C51" s="1443">
        <v>42309</v>
      </c>
      <c r="D51" s="1443"/>
      <c r="E51" s="1443"/>
      <c r="F51" s="1443"/>
      <c r="G51" s="1443"/>
      <c r="H51" s="1443"/>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8"/>
      <c r="C1" s="218"/>
      <c r="D1" s="218"/>
      <c r="E1" s="218"/>
      <c r="F1" s="218"/>
      <c r="G1" s="219"/>
      <c r="H1" s="219"/>
      <c r="I1" s="219"/>
      <c r="J1" s="219"/>
      <c r="K1" s="219"/>
      <c r="L1" s="219"/>
      <c r="M1" s="219"/>
      <c r="N1" s="219"/>
      <c r="O1" s="219"/>
      <c r="P1" s="219"/>
      <c r="Q1" s="219"/>
      <c r="R1" s="219"/>
      <c r="S1" s="219"/>
      <c r="T1" s="219"/>
      <c r="U1" s="219"/>
      <c r="V1" s="219"/>
      <c r="W1" s="219"/>
      <c r="X1" s="1523" t="s">
        <v>329</v>
      </c>
      <c r="Y1" s="1523"/>
      <c r="Z1" s="1523"/>
      <c r="AA1" s="1523"/>
      <c r="AB1" s="1523"/>
      <c r="AC1" s="1523"/>
      <c r="AD1" s="1523"/>
      <c r="AE1" s="1523"/>
      <c r="AF1" s="1523"/>
      <c r="AG1" s="2"/>
    </row>
    <row r="2" spans="1:33" ht="6" customHeight="1" x14ac:dyDescent="0.2">
      <c r="A2" s="220"/>
      <c r="B2" s="1526"/>
      <c r="C2" s="1526"/>
      <c r="D2" s="1526"/>
      <c r="E2" s="16"/>
      <c r="F2" s="16"/>
      <c r="G2" s="16"/>
      <c r="H2" s="16"/>
      <c r="I2" s="16"/>
      <c r="J2" s="217"/>
      <c r="K2" s="217"/>
      <c r="L2" s="217"/>
      <c r="M2" s="217"/>
      <c r="N2" s="217"/>
      <c r="O2" s="217"/>
      <c r="P2" s="217"/>
      <c r="Q2" s="217"/>
      <c r="R2" s="217"/>
      <c r="S2" s="217"/>
      <c r="T2" s="217"/>
      <c r="U2" s="217"/>
      <c r="V2" s="217"/>
      <c r="W2" s="217"/>
      <c r="X2" s="217"/>
      <c r="Y2" s="217"/>
      <c r="Z2" s="4"/>
      <c r="AA2" s="4"/>
      <c r="AB2" s="4"/>
      <c r="AC2" s="4"/>
      <c r="AD2" s="4"/>
      <c r="AE2" s="4"/>
      <c r="AF2" s="4"/>
      <c r="AG2" s="2"/>
    </row>
    <row r="3" spans="1:33" ht="12" customHeight="1" x14ac:dyDescent="0.2">
      <c r="A3" s="220"/>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21"/>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20"/>
      <c r="B5" s="4"/>
      <c r="C5" s="8"/>
      <c r="D5" s="8"/>
      <c r="E5" s="8"/>
      <c r="F5" s="1693"/>
      <c r="G5" s="1693"/>
      <c r="H5" s="1693"/>
      <c r="I5" s="1693"/>
      <c r="J5" s="1693"/>
      <c r="K5" s="1693"/>
      <c r="L5" s="1693"/>
      <c r="M5" s="8"/>
      <c r="N5" s="8"/>
      <c r="O5" s="8"/>
      <c r="P5" s="8"/>
      <c r="Q5" s="8"/>
      <c r="R5" s="3"/>
      <c r="S5" s="3"/>
      <c r="T5" s="3"/>
      <c r="U5" s="61"/>
      <c r="V5" s="3"/>
      <c r="W5" s="3"/>
      <c r="X5" s="3"/>
      <c r="Y5" s="3"/>
      <c r="Z5" s="3"/>
      <c r="AA5" s="3"/>
      <c r="AB5" s="3"/>
      <c r="AC5" s="3"/>
      <c r="AD5" s="3"/>
      <c r="AE5" s="3"/>
      <c r="AF5" s="4"/>
      <c r="AG5" s="2"/>
    </row>
    <row r="6" spans="1:33" ht="9.75" customHeight="1" x14ac:dyDescent="0.2">
      <c r="A6" s="220"/>
      <c r="B6" s="4"/>
      <c r="C6" s="8"/>
      <c r="D6" s="8"/>
      <c r="E6" s="10"/>
      <c r="F6" s="1690"/>
      <c r="G6" s="1690"/>
      <c r="H6" s="1690"/>
      <c r="I6" s="1690"/>
      <c r="J6" s="1690"/>
      <c r="K6" s="1690"/>
      <c r="L6" s="1690"/>
      <c r="M6" s="1690"/>
      <c r="N6" s="1690"/>
      <c r="O6" s="1690"/>
      <c r="P6" s="1690"/>
      <c r="Q6" s="1690"/>
      <c r="R6" s="1690"/>
      <c r="S6" s="1690"/>
      <c r="T6" s="1690"/>
      <c r="U6" s="1690"/>
      <c r="V6" s="1690"/>
      <c r="W6" s="10"/>
      <c r="X6" s="1690"/>
      <c r="Y6" s="1690"/>
      <c r="Z6" s="1690"/>
      <c r="AA6" s="1690"/>
      <c r="AB6" s="1690"/>
      <c r="AC6" s="1690"/>
      <c r="AD6" s="1690"/>
      <c r="AE6" s="10"/>
      <c r="AF6" s="4"/>
      <c r="AG6" s="2"/>
    </row>
    <row r="7" spans="1:33" ht="12.75" customHeight="1" x14ac:dyDescent="0.2">
      <c r="A7" s="220"/>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66"/>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20"/>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20"/>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20"/>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20"/>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20"/>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20"/>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20"/>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20"/>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20"/>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20"/>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20"/>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20"/>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20"/>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20"/>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20"/>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20"/>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20"/>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20"/>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20"/>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20"/>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20"/>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20"/>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20"/>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20"/>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20"/>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20"/>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20"/>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20"/>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20"/>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20"/>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20"/>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20"/>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20"/>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20"/>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20"/>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20"/>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20"/>
      <c r="B45" s="4"/>
      <c r="C45" s="8"/>
      <c r="D45" s="8"/>
      <c r="E45" s="10"/>
      <c r="F45" s="1690"/>
      <c r="G45" s="1690"/>
      <c r="H45" s="1690"/>
      <c r="I45" s="1690"/>
      <c r="J45" s="1690"/>
      <c r="K45" s="1690"/>
      <c r="L45" s="1690"/>
      <c r="M45" s="1690"/>
      <c r="N45" s="1690"/>
      <c r="O45" s="1690"/>
      <c r="P45" s="1690"/>
      <c r="Q45" s="1690"/>
      <c r="R45" s="1690"/>
      <c r="S45" s="1690"/>
      <c r="T45" s="1690"/>
      <c r="U45" s="1690"/>
      <c r="V45" s="1690"/>
      <c r="W45" s="10"/>
      <c r="X45" s="1690"/>
      <c r="Y45" s="1690"/>
      <c r="Z45" s="1690"/>
      <c r="AA45" s="1690"/>
      <c r="AB45" s="1690"/>
      <c r="AC45" s="1690"/>
      <c r="AD45" s="1690"/>
      <c r="AE45" s="10"/>
      <c r="AF45" s="4"/>
      <c r="AG45" s="2"/>
    </row>
    <row r="46" spans="1:33" ht="12.75" customHeight="1" x14ac:dyDescent="0.2">
      <c r="A46" s="220"/>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20"/>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67"/>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20"/>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20"/>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20"/>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20"/>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20"/>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20"/>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20"/>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20"/>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20"/>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20"/>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20"/>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20"/>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20"/>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20"/>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20"/>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20"/>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20"/>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20"/>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20"/>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20"/>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68"/>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20"/>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20"/>
      <c r="B71" s="371">
        <v>22</v>
      </c>
      <c r="C71" s="1691">
        <v>42309</v>
      </c>
      <c r="D71" s="1692"/>
      <c r="E71" s="1692"/>
      <c r="F71" s="1692"/>
      <c r="G71" s="1688"/>
      <c r="H71" s="1689"/>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595" t="s">
        <v>332</v>
      </c>
      <c r="C1" s="1595"/>
      <c r="D1" s="1595"/>
      <c r="E1" s="1595"/>
      <c r="F1" s="1595"/>
      <c r="G1" s="1595"/>
      <c r="H1" s="1595"/>
      <c r="I1" s="219"/>
      <c r="J1" s="219"/>
      <c r="K1" s="219"/>
      <c r="L1" s="219"/>
      <c r="M1" s="219"/>
      <c r="N1" s="219"/>
      <c r="O1" s="219"/>
      <c r="P1" s="219"/>
      <c r="Q1" s="219"/>
      <c r="R1" s="219"/>
      <c r="S1" s="219"/>
      <c r="T1" s="219"/>
      <c r="U1" s="219"/>
      <c r="V1" s="219"/>
      <c r="W1" s="219"/>
      <c r="X1" s="268"/>
      <c r="Y1" s="223"/>
      <c r="Z1" s="223"/>
      <c r="AA1" s="223"/>
      <c r="AB1" s="223"/>
      <c r="AC1" s="223"/>
      <c r="AD1" s="223"/>
      <c r="AE1" s="223"/>
      <c r="AF1" s="223"/>
      <c r="AG1" s="2"/>
    </row>
    <row r="2" spans="1:33" ht="6" customHeight="1" x14ac:dyDescent="0.2">
      <c r="A2" s="2"/>
      <c r="B2" s="1526"/>
      <c r="C2" s="1526"/>
      <c r="D2" s="1526"/>
      <c r="E2" s="16"/>
      <c r="F2" s="16"/>
      <c r="G2" s="16"/>
      <c r="H2" s="16"/>
      <c r="I2" s="16"/>
      <c r="J2" s="217"/>
      <c r="K2" s="217"/>
      <c r="L2" s="217"/>
      <c r="M2" s="217"/>
      <c r="N2" s="217"/>
      <c r="O2" s="217"/>
      <c r="P2" s="217"/>
      <c r="Q2" s="217"/>
      <c r="R2" s="217"/>
      <c r="S2" s="217"/>
      <c r="T2" s="217"/>
      <c r="U2" s="217"/>
      <c r="V2" s="217"/>
      <c r="W2" s="217"/>
      <c r="X2" s="217"/>
      <c r="Y2" s="217"/>
      <c r="Z2" s="4"/>
      <c r="AA2" s="4"/>
      <c r="AB2" s="4"/>
      <c r="AC2" s="4"/>
      <c r="AD2" s="4"/>
      <c r="AE2" s="4"/>
      <c r="AF2" s="4"/>
      <c r="AG2" s="228"/>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8"/>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7"/>
    </row>
    <row r="5" spans="1:33" ht="3.75" customHeight="1" x14ac:dyDescent="0.2">
      <c r="A5" s="2"/>
      <c r="B5" s="4"/>
      <c r="C5" s="8"/>
      <c r="D5" s="8"/>
      <c r="E5" s="8"/>
      <c r="F5" s="1693"/>
      <c r="G5" s="1693"/>
      <c r="H5" s="1693"/>
      <c r="I5" s="1693"/>
      <c r="J5" s="1693"/>
      <c r="K5" s="1693"/>
      <c r="L5" s="1693"/>
      <c r="M5" s="8"/>
      <c r="N5" s="8"/>
      <c r="O5" s="8"/>
      <c r="P5" s="8"/>
      <c r="Q5" s="8"/>
      <c r="R5" s="3"/>
      <c r="S5" s="3"/>
      <c r="T5" s="3"/>
      <c r="U5" s="61"/>
      <c r="V5" s="3"/>
      <c r="W5" s="3"/>
      <c r="X5" s="3"/>
      <c r="Y5" s="3"/>
      <c r="Z5" s="3"/>
      <c r="AA5" s="3"/>
      <c r="AB5" s="3"/>
      <c r="AC5" s="3"/>
      <c r="AD5" s="3"/>
      <c r="AE5" s="3"/>
      <c r="AF5" s="4"/>
      <c r="AG5" s="228"/>
    </row>
    <row r="6" spans="1:33" ht="9.75" customHeight="1" x14ac:dyDescent="0.2">
      <c r="A6" s="2"/>
      <c r="B6" s="4"/>
      <c r="C6" s="8"/>
      <c r="D6" s="8"/>
      <c r="E6" s="10"/>
      <c r="F6" s="1690"/>
      <c r="G6" s="1690"/>
      <c r="H6" s="1690"/>
      <c r="I6" s="1690"/>
      <c r="J6" s="1690"/>
      <c r="K6" s="1690"/>
      <c r="L6" s="1690"/>
      <c r="M6" s="1690"/>
      <c r="N6" s="1690"/>
      <c r="O6" s="1690"/>
      <c r="P6" s="1690"/>
      <c r="Q6" s="1690"/>
      <c r="R6" s="1690"/>
      <c r="S6" s="1690"/>
      <c r="T6" s="1690"/>
      <c r="U6" s="1690"/>
      <c r="V6" s="1690"/>
      <c r="W6" s="10"/>
      <c r="X6" s="1690"/>
      <c r="Y6" s="1690"/>
      <c r="Z6" s="1690"/>
      <c r="AA6" s="1690"/>
      <c r="AB6" s="1690"/>
      <c r="AC6" s="1690"/>
      <c r="AD6" s="1690"/>
      <c r="AE6" s="10"/>
      <c r="AF6" s="4"/>
      <c r="AG6" s="228"/>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8"/>
    </row>
    <row r="8" spans="1:33" s="50" customFormat="1" ht="13.5" hidden="1" customHeight="1" x14ac:dyDescent="0.2">
      <c r="A8" s="47"/>
      <c r="B8" s="48"/>
      <c r="C8" s="1694"/>
      <c r="D8" s="1694"/>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45"/>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45"/>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42"/>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8"/>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8"/>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8"/>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8"/>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8"/>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8"/>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8"/>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8"/>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8"/>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8"/>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8"/>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8"/>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8"/>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8"/>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8"/>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8"/>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8"/>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8"/>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8"/>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8"/>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8"/>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8"/>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8"/>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8"/>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8"/>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8"/>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8"/>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8"/>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8"/>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8"/>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8"/>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8"/>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8"/>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8"/>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8"/>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8"/>
    </row>
    <row r="47" spans="1:33" ht="11.25" customHeight="1" x14ac:dyDescent="0.2">
      <c r="A47" s="2"/>
      <c r="B47" s="4"/>
      <c r="C47" s="8"/>
      <c r="D47" s="8"/>
      <c r="E47" s="10"/>
      <c r="F47" s="1690"/>
      <c r="G47" s="1690"/>
      <c r="H47" s="1690"/>
      <c r="I47" s="1690"/>
      <c r="J47" s="1690"/>
      <c r="K47" s="1690"/>
      <c r="L47" s="1690"/>
      <c r="M47" s="1690"/>
      <c r="N47" s="1690"/>
      <c r="O47" s="1690"/>
      <c r="P47" s="1690"/>
      <c r="Q47" s="1690"/>
      <c r="R47" s="1690"/>
      <c r="S47" s="1690"/>
      <c r="T47" s="1690"/>
      <c r="U47" s="1690"/>
      <c r="V47" s="1690"/>
      <c r="W47" s="10"/>
      <c r="X47" s="1690"/>
      <c r="Y47" s="1690"/>
      <c r="Z47" s="1690"/>
      <c r="AA47" s="1690"/>
      <c r="AB47" s="1690"/>
      <c r="AC47" s="1690"/>
      <c r="AD47" s="1690"/>
      <c r="AE47" s="10"/>
      <c r="AF47" s="4"/>
      <c r="AG47" s="228"/>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8"/>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8"/>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45"/>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8"/>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8"/>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8"/>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8"/>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8"/>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8"/>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8"/>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8"/>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8"/>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8"/>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8"/>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8"/>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8"/>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8"/>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8"/>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8"/>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8"/>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8"/>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8"/>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8"/>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9"/>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8"/>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56">
        <v>42309</v>
      </c>
      <c r="AA73" s="1456"/>
      <c r="AB73" s="1456"/>
      <c r="AC73" s="1456"/>
      <c r="AD73" s="1456"/>
      <c r="AE73" s="1456"/>
      <c r="AF73" s="371">
        <v>23</v>
      </c>
      <c r="AG73" s="228"/>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9"/>
      <c r="B1" s="339"/>
      <c r="C1" s="339"/>
      <c r="D1" s="339"/>
      <c r="E1" s="339"/>
    </row>
    <row r="2" spans="1:5" ht="13.5" customHeight="1" x14ac:dyDescent="0.2">
      <c r="A2" s="339"/>
      <c r="B2" s="339"/>
      <c r="C2" s="339"/>
      <c r="D2" s="339"/>
      <c r="E2" s="339"/>
    </row>
    <row r="3" spans="1:5" ht="13.5" customHeight="1" x14ac:dyDescent="0.2">
      <c r="A3" s="339"/>
      <c r="B3" s="339"/>
      <c r="C3" s="339"/>
      <c r="D3" s="339"/>
      <c r="E3" s="339"/>
    </row>
    <row r="4" spans="1:5" s="7" customFormat="1" ht="13.5" customHeight="1" x14ac:dyDescent="0.2">
      <c r="A4" s="339"/>
      <c r="B4" s="339"/>
      <c r="C4" s="339"/>
      <c r="D4" s="339"/>
      <c r="E4" s="339"/>
    </row>
    <row r="5" spans="1:5" ht="13.5" customHeight="1" x14ac:dyDescent="0.2">
      <c r="A5" s="339"/>
      <c r="B5" s="339"/>
      <c r="C5" s="339"/>
      <c r="D5" s="339"/>
      <c r="E5" s="339"/>
    </row>
    <row r="6" spans="1:5" ht="13.5" customHeight="1" x14ac:dyDescent="0.2">
      <c r="A6" s="339"/>
      <c r="B6" s="339"/>
      <c r="C6" s="339"/>
      <c r="D6" s="339"/>
      <c r="E6" s="339"/>
    </row>
    <row r="7" spans="1:5" ht="13.5" customHeight="1" x14ac:dyDescent="0.2">
      <c r="A7" s="339"/>
      <c r="B7" s="339"/>
      <c r="C7" s="339"/>
      <c r="D7" s="339"/>
      <c r="E7" s="339"/>
    </row>
    <row r="8" spans="1:5" ht="13.5" customHeight="1" x14ac:dyDescent="0.2">
      <c r="A8" s="339"/>
      <c r="B8" s="339"/>
      <c r="C8" s="339"/>
      <c r="D8" s="339"/>
      <c r="E8" s="339"/>
    </row>
    <row r="9" spans="1:5" ht="13.5" customHeight="1" x14ac:dyDescent="0.2">
      <c r="A9" s="339"/>
      <c r="B9" s="339"/>
      <c r="C9" s="339"/>
      <c r="D9" s="339"/>
      <c r="E9" s="339"/>
    </row>
    <row r="10" spans="1:5" ht="13.5" customHeight="1" x14ac:dyDescent="0.2">
      <c r="A10" s="339"/>
      <c r="B10" s="339"/>
      <c r="C10" s="339"/>
      <c r="D10" s="339"/>
      <c r="E10" s="339"/>
    </row>
    <row r="11" spans="1:5" ht="13.5" customHeight="1" x14ac:dyDescent="0.2">
      <c r="A11" s="339"/>
      <c r="B11" s="339"/>
      <c r="C11" s="339"/>
      <c r="D11" s="339"/>
      <c r="E11" s="339"/>
    </row>
    <row r="12" spans="1:5" ht="13.5" customHeight="1" x14ac:dyDescent="0.2">
      <c r="A12" s="339"/>
      <c r="B12" s="339"/>
      <c r="C12" s="339"/>
      <c r="D12" s="339"/>
      <c r="E12" s="339"/>
    </row>
    <row r="13" spans="1:5" ht="13.5" customHeight="1" x14ac:dyDescent="0.2">
      <c r="A13" s="339"/>
      <c r="B13" s="339"/>
      <c r="C13" s="339"/>
      <c r="D13" s="339"/>
      <c r="E13" s="339"/>
    </row>
    <row r="14" spans="1:5" ht="13.5" customHeight="1" x14ac:dyDescent="0.2">
      <c r="A14" s="339"/>
      <c r="B14" s="339"/>
      <c r="C14" s="339"/>
      <c r="D14" s="339"/>
      <c r="E14" s="339"/>
    </row>
    <row r="15" spans="1:5" ht="13.5" customHeight="1" x14ac:dyDescent="0.2">
      <c r="A15" s="339"/>
      <c r="B15" s="339"/>
      <c r="C15" s="339"/>
      <c r="D15" s="339"/>
      <c r="E15" s="339"/>
    </row>
    <row r="16" spans="1:5" ht="13.5" customHeight="1" x14ac:dyDescent="0.2">
      <c r="A16" s="339"/>
      <c r="B16" s="339"/>
      <c r="C16" s="339"/>
      <c r="D16" s="339"/>
      <c r="E16" s="339"/>
    </row>
    <row r="17" spans="1:5" ht="13.5" customHeight="1" x14ac:dyDescent="0.2">
      <c r="A17" s="339"/>
      <c r="B17" s="339"/>
      <c r="C17" s="339"/>
      <c r="D17" s="339"/>
      <c r="E17" s="339"/>
    </row>
    <row r="18" spans="1:5" ht="13.5" customHeight="1" x14ac:dyDescent="0.2">
      <c r="A18" s="339"/>
      <c r="B18" s="339"/>
      <c r="C18" s="339"/>
      <c r="D18" s="339"/>
      <c r="E18" s="339"/>
    </row>
    <row r="19" spans="1:5" ht="13.5" customHeight="1" x14ac:dyDescent="0.2">
      <c r="A19" s="339"/>
      <c r="B19" s="339"/>
      <c r="C19" s="339"/>
      <c r="D19" s="339"/>
      <c r="E19" s="339"/>
    </row>
    <row r="20" spans="1:5" ht="13.5" customHeight="1" x14ac:dyDescent="0.2">
      <c r="A20" s="339"/>
      <c r="B20" s="339"/>
      <c r="C20" s="339"/>
      <c r="D20" s="339"/>
      <c r="E20" s="339"/>
    </row>
    <row r="21" spans="1:5" ht="13.5" customHeight="1" x14ac:dyDescent="0.2">
      <c r="A21" s="339"/>
      <c r="B21" s="339"/>
      <c r="C21" s="339"/>
      <c r="D21" s="339"/>
      <c r="E21" s="339"/>
    </row>
    <row r="22" spans="1:5" ht="13.5" customHeight="1" x14ac:dyDescent="0.2">
      <c r="A22" s="339"/>
      <c r="B22" s="339"/>
      <c r="C22" s="339"/>
      <c r="D22" s="339"/>
      <c r="E22" s="339"/>
    </row>
    <row r="23" spans="1:5" ht="13.5" customHeight="1" x14ac:dyDescent="0.2">
      <c r="A23" s="339"/>
      <c r="B23" s="339"/>
      <c r="C23" s="339"/>
      <c r="D23" s="339"/>
      <c r="E23" s="339"/>
    </row>
    <row r="24" spans="1:5" ht="13.5" customHeight="1" x14ac:dyDescent="0.2">
      <c r="A24" s="339"/>
      <c r="B24" s="339"/>
      <c r="C24" s="339"/>
      <c r="D24" s="339"/>
      <c r="E24" s="339"/>
    </row>
    <row r="25" spans="1:5" ht="13.5" customHeight="1" x14ac:dyDescent="0.2">
      <c r="A25" s="339"/>
      <c r="B25" s="339"/>
      <c r="C25" s="339"/>
      <c r="D25" s="339"/>
      <c r="E25" s="339"/>
    </row>
    <row r="26" spans="1:5" ht="13.5" customHeight="1" x14ac:dyDescent="0.2">
      <c r="A26" s="339"/>
      <c r="B26" s="339"/>
      <c r="C26" s="339"/>
      <c r="D26" s="339"/>
      <c r="E26" s="339"/>
    </row>
    <row r="27" spans="1:5" ht="13.5" customHeight="1" x14ac:dyDescent="0.2">
      <c r="A27" s="339"/>
      <c r="B27" s="339"/>
      <c r="C27" s="339"/>
      <c r="D27" s="339"/>
      <c r="E27" s="339"/>
    </row>
    <row r="28" spans="1:5" ht="13.5" customHeight="1" x14ac:dyDescent="0.2">
      <c r="A28" s="339"/>
      <c r="B28" s="339"/>
      <c r="C28" s="339"/>
      <c r="D28" s="339"/>
      <c r="E28" s="339"/>
    </row>
    <row r="29" spans="1:5" ht="13.5" customHeight="1" x14ac:dyDescent="0.2">
      <c r="A29" s="339"/>
      <c r="B29" s="339"/>
      <c r="C29" s="339"/>
      <c r="D29" s="339"/>
      <c r="E29" s="339"/>
    </row>
    <row r="30" spans="1:5" ht="13.5" customHeight="1" x14ac:dyDescent="0.2">
      <c r="A30" s="339"/>
      <c r="B30" s="339"/>
      <c r="C30" s="339"/>
      <c r="D30" s="339"/>
      <c r="E30" s="339"/>
    </row>
    <row r="31" spans="1:5" ht="13.5" customHeight="1" x14ac:dyDescent="0.2">
      <c r="A31" s="339"/>
      <c r="B31" s="339"/>
      <c r="C31" s="339"/>
      <c r="D31" s="339"/>
      <c r="E31" s="339"/>
    </row>
    <row r="32" spans="1:5" ht="13.5" customHeight="1" x14ac:dyDescent="0.2">
      <c r="A32" s="339"/>
      <c r="B32" s="339"/>
      <c r="C32" s="339"/>
      <c r="D32" s="339"/>
      <c r="E32" s="339"/>
    </row>
    <row r="33" spans="1:5" ht="13.5" customHeight="1" x14ac:dyDescent="0.2">
      <c r="A33" s="339"/>
      <c r="B33" s="339"/>
      <c r="C33" s="339"/>
      <c r="D33" s="339"/>
      <c r="E33" s="339"/>
    </row>
    <row r="34" spans="1:5" ht="13.5" customHeight="1" x14ac:dyDescent="0.2">
      <c r="A34" s="339"/>
      <c r="B34" s="339"/>
      <c r="C34" s="339"/>
      <c r="D34" s="339"/>
      <c r="E34" s="339"/>
    </row>
    <row r="35" spans="1:5" ht="13.5" customHeight="1" x14ac:dyDescent="0.2">
      <c r="A35" s="339"/>
      <c r="B35" s="339"/>
      <c r="C35" s="339"/>
      <c r="D35" s="339"/>
      <c r="E35" s="339"/>
    </row>
    <row r="36" spans="1:5" ht="13.5" customHeight="1" x14ac:dyDescent="0.2">
      <c r="A36" s="339"/>
      <c r="B36" s="339"/>
      <c r="C36" s="339"/>
      <c r="D36" s="339"/>
      <c r="E36" s="339"/>
    </row>
    <row r="37" spans="1:5" ht="13.5" customHeight="1" x14ac:dyDescent="0.2">
      <c r="A37" s="339"/>
      <c r="B37" s="339"/>
      <c r="C37" s="339"/>
      <c r="D37" s="339"/>
      <c r="E37" s="339"/>
    </row>
    <row r="38" spans="1:5" ht="13.5" customHeight="1" x14ac:dyDescent="0.2">
      <c r="A38" s="339"/>
      <c r="B38" s="339"/>
      <c r="C38" s="339"/>
      <c r="D38" s="339"/>
      <c r="E38" s="339"/>
    </row>
    <row r="39" spans="1:5" ht="13.5" customHeight="1" x14ac:dyDescent="0.2">
      <c r="A39" s="339"/>
      <c r="B39" s="339"/>
      <c r="C39" s="339"/>
      <c r="D39" s="339"/>
      <c r="E39" s="339"/>
    </row>
    <row r="40" spans="1:5" ht="13.5" customHeight="1" x14ac:dyDescent="0.2">
      <c r="A40" s="339"/>
      <c r="B40" s="339"/>
      <c r="C40" s="339"/>
      <c r="D40" s="339"/>
      <c r="E40" s="339"/>
    </row>
    <row r="41" spans="1:5" ht="18.75" customHeight="1" x14ac:dyDescent="0.2">
      <c r="A41" s="339"/>
      <c r="B41" s="339" t="s">
        <v>328</v>
      </c>
      <c r="C41" s="339"/>
      <c r="D41" s="339"/>
      <c r="E41" s="339"/>
    </row>
    <row r="42" spans="1:5" ht="9" customHeight="1" x14ac:dyDescent="0.2">
      <c r="A42" s="338"/>
      <c r="B42" s="381"/>
      <c r="C42" s="382"/>
      <c r="D42" s="383"/>
      <c r="E42" s="338"/>
    </row>
    <row r="43" spans="1:5" ht="13.5" customHeight="1" x14ac:dyDescent="0.2">
      <c r="A43" s="338"/>
      <c r="B43" s="381"/>
      <c r="C43" s="378"/>
      <c r="D43" s="384" t="s">
        <v>325</v>
      </c>
      <c r="E43" s="338"/>
    </row>
    <row r="44" spans="1:5" ht="13.5" customHeight="1" x14ac:dyDescent="0.2">
      <c r="A44" s="338"/>
      <c r="B44" s="381"/>
      <c r="C44" s="389"/>
      <c r="D44" s="611" t="s">
        <v>506</v>
      </c>
      <c r="E44" s="338"/>
    </row>
    <row r="45" spans="1:5" ht="13.5" customHeight="1" x14ac:dyDescent="0.2">
      <c r="A45" s="338"/>
      <c r="B45" s="381"/>
      <c r="C45" s="385"/>
      <c r="D45" s="383"/>
      <c r="E45" s="338"/>
    </row>
    <row r="46" spans="1:5" ht="13.5" customHeight="1" x14ac:dyDescent="0.2">
      <c r="A46" s="338"/>
      <c r="B46" s="381"/>
      <c r="C46" s="379"/>
      <c r="D46" s="384" t="s">
        <v>326</v>
      </c>
      <c r="E46" s="338"/>
    </row>
    <row r="47" spans="1:5" ht="13.5" customHeight="1" x14ac:dyDescent="0.2">
      <c r="A47" s="338"/>
      <c r="B47" s="381"/>
      <c r="C47" s="382"/>
      <c r="D47" s="1220" t="s">
        <v>506</v>
      </c>
      <c r="E47" s="338"/>
    </row>
    <row r="48" spans="1:5" ht="13.5" customHeight="1" x14ac:dyDescent="0.2">
      <c r="A48" s="338"/>
      <c r="B48" s="381"/>
      <c r="C48" s="382"/>
      <c r="D48" s="383"/>
      <c r="E48" s="338"/>
    </row>
    <row r="49" spans="1:5" ht="13.5" customHeight="1" x14ac:dyDescent="0.2">
      <c r="A49" s="338"/>
      <c r="B49" s="381"/>
      <c r="C49" s="380"/>
      <c r="D49" s="384" t="s">
        <v>327</v>
      </c>
      <c r="E49" s="338"/>
    </row>
    <row r="50" spans="1:5" ht="13.5" customHeight="1" x14ac:dyDescent="0.2">
      <c r="A50" s="338"/>
      <c r="B50" s="381"/>
      <c r="C50" s="382"/>
      <c r="D50" s="611" t="s">
        <v>505</v>
      </c>
      <c r="E50" s="338"/>
    </row>
    <row r="51" spans="1:5" ht="25.5" customHeight="1" x14ac:dyDescent="0.2">
      <c r="A51" s="338"/>
      <c r="B51" s="386"/>
      <c r="C51" s="387"/>
      <c r="D51" s="388"/>
      <c r="E51" s="338"/>
    </row>
    <row r="52" spans="1:5" x14ac:dyDescent="0.2">
      <c r="A52" s="338"/>
      <c r="B52" s="339"/>
      <c r="C52" s="341"/>
      <c r="D52" s="340"/>
      <c r="E52" s="338"/>
    </row>
    <row r="53" spans="1:5" s="96" customFormat="1" x14ac:dyDescent="0.2">
      <c r="A53" s="338"/>
      <c r="B53" s="339"/>
      <c r="C53" s="341"/>
      <c r="D53" s="340"/>
      <c r="E53" s="338"/>
    </row>
    <row r="54" spans="1:5" ht="94.5" customHeight="1" x14ac:dyDescent="0.2">
      <c r="A54" s="338"/>
      <c r="B54" s="339"/>
      <c r="C54" s="341"/>
      <c r="D54" s="340"/>
      <c r="E54" s="338"/>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5"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0"/>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50" t="s">
        <v>315</v>
      </c>
      <c r="C1" s="1451"/>
      <c r="D1" s="1451"/>
      <c r="E1" s="1451"/>
      <c r="F1" s="25"/>
      <c r="G1" s="25"/>
      <c r="H1" s="25"/>
      <c r="I1" s="25"/>
      <c r="J1" s="25"/>
      <c r="K1" s="25"/>
      <c r="L1" s="25"/>
      <c r="M1" s="332"/>
      <c r="N1" s="332"/>
      <c r="O1" s="26"/>
    </row>
    <row r="2" spans="1:15" ht="8.25" customHeight="1" x14ac:dyDescent="0.2">
      <c r="A2" s="24"/>
      <c r="B2" s="337"/>
      <c r="C2" s="333"/>
      <c r="D2" s="333"/>
      <c r="E2" s="333"/>
      <c r="F2" s="333"/>
      <c r="G2" s="333"/>
      <c r="H2" s="334"/>
      <c r="I2" s="334"/>
      <c r="J2" s="334"/>
      <c r="K2" s="334"/>
      <c r="L2" s="334"/>
      <c r="M2" s="334"/>
      <c r="N2" s="335"/>
      <c r="O2" s="28"/>
    </row>
    <row r="3" spans="1:15" s="32" customFormat="1" ht="11.25" customHeight="1" x14ac:dyDescent="0.2">
      <c r="A3" s="29"/>
      <c r="B3" s="30"/>
      <c r="C3" s="1452" t="s">
        <v>54</v>
      </c>
      <c r="D3" s="1452"/>
      <c r="E3" s="1452"/>
      <c r="F3" s="1452"/>
      <c r="G3" s="1452"/>
      <c r="H3" s="1452"/>
      <c r="I3" s="1452"/>
      <c r="J3" s="1452"/>
      <c r="K3" s="1452"/>
      <c r="L3" s="1452"/>
      <c r="M3" s="1452"/>
      <c r="N3" s="336"/>
      <c r="O3" s="31"/>
    </row>
    <row r="4" spans="1:15" s="32" customFormat="1" ht="11.25" x14ac:dyDescent="0.2">
      <c r="A4" s="29"/>
      <c r="B4" s="30"/>
      <c r="C4" s="1452"/>
      <c r="D4" s="1452"/>
      <c r="E4" s="1452"/>
      <c r="F4" s="1452"/>
      <c r="G4" s="1452"/>
      <c r="H4" s="1452"/>
      <c r="I4" s="1452"/>
      <c r="J4" s="1452"/>
      <c r="K4" s="1452"/>
      <c r="L4" s="1452"/>
      <c r="M4" s="1452"/>
      <c r="N4" s="336"/>
      <c r="O4" s="31"/>
    </row>
    <row r="5" spans="1:15" s="32" customFormat="1" ht="3" customHeight="1" x14ac:dyDescent="0.2">
      <c r="A5" s="29"/>
      <c r="B5" s="30"/>
      <c r="C5" s="33"/>
      <c r="D5" s="33"/>
      <c r="E5" s="33"/>
      <c r="F5" s="33"/>
      <c r="G5" s="33"/>
      <c r="H5" s="33"/>
      <c r="I5" s="33"/>
      <c r="J5" s="30"/>
      <c r="K5" s="30"/>
      <c r="L5" s="30"/>
      <c r="M5" s="34"/>
      <c r="N5" s="336"/>
      <c r="O5" s="31"/>
    </row>
    <row r="6" spans="1:15" s="32" customFormat="1" ht="18" customHeight="1" x14ac:dyDescent="0.2">
      <c r="A6" s="29"/>
      <c r="B6" s="30"/>
      <c r="C6" s="35"/>
      <c r="D6" s="1453" t="s">
        <v>382</v>
      </c>
      <c r="E6" s="1453"/>
      <c r="F6" s="1453"/>
      <c r="G6" s="1453"/>
      <c r="H6" s="1453"/>
      <c r="I6" s="1453"/>
      <c r="J6" s="1453"/>
      <c r="K6" s="1453"/>
      <c r="L6" s="1453"/>
      <c r="M6" s="1453"/>
      <c r="N6" s="336"/>
      <c r="O6" s="31"/>
    </row>
    <row r="7" spans="1:15" s="32" customFormat="1" ht="3" customHeight="1" x14ac:dyDescent="0.2">
      <c r="A7" s="29"/>
      <c r="B7" s="30"/>
      <c r="C7" s="33"/>
      <c r="D7" s="33"/>
      <c r="E7" s="33"/>
      <c r="F7" s="33"/>
      <c r="G7" s="33"/>
      <c r="H7" s="33"/>
      <c r="I7" s="33"/>
      <c r="J7" s="30"/>
      <c r="K7" s="30"/>
      <c r="L7" s="30"/>
      <c r="M7" s="34"/>
      <c r="N7" s="336"/>
      <c r="O7" s="31"/>
    </row>
    <row r="8" spans="1:15" s="32" customFormat="1" ht="92.25" customHeight="1" x14ac:dyDescent="0.2">
      <c r="A8" s="29"/>
      <c r="B8" s="30"/>
      <c r="C8" s="33"/>
      <c r="D8" s="1455" t="s">
        <v>497</v>
      </c>
      <c r="E8" s="1453"/>
      <c r="F8" s="1453"/>
      <c r="G8" s="1453"/>
      <c r="H8" s="1453"/>
      <c r="I8" s="1453"/>
      <c r="J8" s="1453"/>
      <c r="K8" s="1453"/>
      <c r="L8" s="1453"/>
      <c r="M8" s="1453"/>
      <c r="N8" s="336"/>
      <c r="O8" s="31"/>
    </row>
    <row r="9" spans="1:15" s="32" customFormat="1" ht="3" customHeight="1" x14ac:dyDescent="0.2">
      <c r="A9" s="29"/>
      <c r="B9" s="30"/>
      <c r="C9" s="33"/>
      <c r="D9" s="33"/>
      <c r="E9" s="33"/>
      <c r="F9" s="33"/>
      <c r="G9" s="33"/>
      <c r="H9" s="33"/>
      <c r="I9" s="33"/>
      <c r="J9" s="30"/>
      <c r="K9" s="30"/>
      <c r="L9" s="30"/>
      <c r="M9" s="34"/>
      <c r="N9" s="336"/>
      <c r="O9" s="31"/>
    </row>
    <row r="10" spans="1:15" s="32" customFormat="1" ht="67.5" customHeight="1" x14ac:dyDescent="0.2">
      <c r="A10" s="29"/>
      <c r="B10" s="30"/>
      <c r="C10" s="33"/>
      <c r="D10" s="1454" t="s">
        <v>498</v>
      </c>
      <c r="E10" s="1454"/>
      <c r="F10" s="1454"/>
      <c r="G10" s="1454"/>
      <c r="H10" s="1454"/>
      <c r="I10" s="1454"/>
      <c r="J10" s="1454"/>
      <c r="K10" s="1454"/>
      <c r="L10" s="1454"/>
      <c r="M10" s="1454"/>
      <c r="N10" s="336"/>
      <c r="O10" s="31"/>
    </row>
    <row r="11" spans="1:15" s="32" customFormat="1" ht="3" customHeight="1" x14ac:dyDescent="0.2">
      <c r="A11" s="29"/>
      <c r="B11" s="30"/>
      <c r="C11" s="33"/>
      <c r="D11" s="215"/>
      <c r="E11" s="215"/>
      <c r="F11" s="215"/>
      <c r="G11" s="215"/>
      <c r="H11" s="215"/>
      <c r="I11" s="215"/>
      <c r="J11" s="215"/>
      <c r="K11" s="215"/>
      <c r="L11" s="215"/>
      <c r="M11" s="215"/>
      <c r="N11" s="336"/>
      <c r="O11" s="31"/>
    </row>
    <row r="12" spans="1:15" s="32" customFormat="1" ht="53.25" customHeight="1" x14ac:dyDescent="0.2">
      <c r="A12" s="29"/>
      <c r="B12" s="30"/>
      <c r="C12" s="33"/>
      <c r="D12" s="1453" t="s">
        <v>499</v>
      </c>
      <c r="E12" s="1453"/>
      <c r="F12" s="1453"/>
      <c r="G12" s="1453"/>
      <c r="H12" s="1453"/>
      <c r="I12" s="1453"/>
      <c r="J12" s="1453"/>
      <c r="K12" s="1453"/>
      <c r="L12" s="1453"/>
      <c r="M12" s="1453"/>
      <c r="N12" s="336"/>
      <c r="O12" s="31"/>
    </row>
    <row r="13" spans="1:15" s="32" customFormat="1" ht="3" customHeight="1" x14ac:dyDescent="0.2">
      <c r="A13" s="29"/>
      <c r="B13" s="30"/>
      <c r="C13" s="33"/>
      <c r="D13" s="215"/>
      <c r="E13" s="215"/>
      <c r="F13" s="215"/>
      <c r="G13" s="215"/>
      <c r="H13" s="215"/>
      <c r="I13" s="215"/>
      <c r="J13" s="215"/>
      <c r="K13" s="215"/>
      <c r="L13" s="215"/>
      <c r="M13" s="215"/>
      <c r="N13" s="336"/>
      <c r="O13" s="31"/>
    </row>
    <row r="14" spans="1:15" s="32" customFormat="1" ht="23.25" customHeight="1" x14ac:dyDescent="0.2">
      <c r="A14" s="29"/>
      <c r="B14" s="30"/>
      <c r="C14" s="33"/>
      <c r="D14" s="1453" t="s">
        <v>500</v>
      </c>
      <c r="E14" s="1453"/>
      <c r="F14" s="1453"/>
      <c r="G14" s="1453"/>
      <c r="H14" s="1453"/>
      <c r="I14" s="1453"/>
      <c r="J14" s="1453"/>
      <c r="K14" s="1453"/>
      <c r="L14" s="1453"/>
      <c r="M14" s="1453"/>
      <c r="N14" s="336"/>
      <c r="O14" s="31"/>
    </row>
    <row r="15" spans="1:15" s="32" customFormat="1" ht="3" customHeight="1" x14ac:dyDescent="0.2">
      <c r="A15" s="29"/>
      <c r="B15" s="30"/>
      <c r="C15" s="33"/>
      <c r="D15" s="215"/>
      <c r="E15" s="215"/>
      <c r="F15" s="215"/>
      <c r="G15" s="215"/>
      <c r="H15" s="215"/>
      <c r="I15" s="215"/>
      <c r="J15" s="215"/>
      <c r="K15" s="215"/>
      <c r="L15" s="215"/>
      <c r="M15" s="215"/>
      <c r="N15" s="336"/>
      <c r="O15" s="31"/>
    </row>
    <row r="16" spans="1:15" s="32" customFormat="1" ht="23.25" customHeight="1" x14ac:dyDescent="0.2">
      <c r="A16" s="29"/>
      <c r="B16" s="30"/>
      <c r="C16" s="33"/>
      <c r="D16" s="1453" t="s">
        <v>383</v>
      </c>
      <c r="E16" s="1453"/>
      <c r="F16" s="1453"/>
      <c r="G16" s="1453"/>
      <c r="H16" s="1453"/>
      <c r="I16" s="1453"/>
      <c r="J16" s="1453"/>
      <c r="K16" s="1453"/>
      <c r="L16" s="1453"/>
      <c r="M16" s="1453"/>
      <c r="N16" s="336"/>
      <c r="O16" s="31"/>
    </row>
    <row r="17" spans="1:19" s="32" customFormat="1" ht="3" customHeight="1" x14ac:dyDescent="0.2">
      <c r="A17" s="29"/>
      <c r="B17" s="30"/>
      <c r="C17" s="33"/>
      <c r="D17" s="215"/>
      <c r="E17" s="215"/>
      <c r="F17" s="215"/>
      <c r="G17" s="215"/>
      <c r="H17" s="215"/>
      <c r="I17" s="215"/>
      <c r="J17" s="215"/>
      <c r="K17" s="215"/>
      <c r="L17" s="215"/>
      <c r="M17" s="215"/>
      <c r="N17" s="336"/>
      <c r="O17" s="31"/>
    </row>
    <row r="18" spans="1:19" s="32" customFormat="1" ht="23.25" customHeight="1" x14ac:dyDescent="0.2">
      <c r="A18" s="29"/>
      <c r="B18" s="30"/>
      <c r="C18" s="33"/>
      <c r="D18" s="1455" t="s">
        <v>384</v>
      </c>
      <c r="E18" s="1453"/>
      <c r="F18" s="1453"/>
      <c r="G18" s="1453"/>
      <c r="H18" s="1453"/>
      <c r="I18" s="1453"/>
      <c r="J18" s="1453"/>
      <c r="K18" s="1453"/>
      <c r="L18" s="1453"/>
      <c r="M18" s="1453"/>
      <c r="N18" s="336"/>
      <c r="O18" s="31"/>
    </row>
    <row r="19" spans="1:19" s="32" customFormat="1" ht="3" customHeight="1" x14ac:dyDescent="0.2">
      <c r="A19" s="29"/>
      <c r="B19" s="30"/>
      <c r="C19" s="33"/>
      <c r="D19" s="215"/>
      <c r="E19" s="215"/>
      <c r="F19" s="215"/>
      <c r="G19" s="215"/>
      <c r="H19" s="215"/>
      <c r="I19" s="215"/>
      <c r="J19" s="215"/>
      <c r="K19" s="215"/>
      <c r="L19" s="215"/>
      <c r="M19" s="215"/>
      <c r="N19" s="336"/>
      <c r="O19" s="31"/>
    </row>
    <row r="20" spans="1:19" s="32" customFormat="1" ht="14.25" customHeight="1" x14ac:dyDescent="0.2">
      <c r="A20" s="29"/>
      <c r="B20" s="30"/>
      <c r="C20" s="33"/>
      <c r="D20" s="1453" t="s">
        <v>385</v>
      </c>
      <c r="E20" s="1453"/>
      <c r="F20" s="1453"/>
      <c r="G20" s="1453"/>
      <c r="H20" s="1453"/>
      <c r="I20" s="1453"/>
      <c r="J20" s="1453"/>
      <c r="K20" s="1453"/>
      <c r="L20" s="1453"/>
      <c r="M20" s="1453"/>
      <c r="N20" s="336"/>
      <c r="O20" s="31"/>
    </row>
    <row r="21" spans="1:19" s="32" customFormat="1" ht="3" customHeight="1" x14ac:dyDescent="0.2">
      <c r="A21" s="29"/>
      <c r="B21" s="30"/>
      <c r="C21" s="33"/>
      <c r="D21" s="215"/>
      <c r="E21" s="215"/>
      <c r="F21" s="215"/>
      <c r="G21" s="215"/>
      <c r="H21" s="215"/>
      <c r="I21" s="215"/>
      <c r="J21" s="215"/>
      <c r="K21" s="215"/>
      <c r="L21" s="215"/>
      <c r="M21" s="215"/>
      <c r="N21" s="336"/>
      <c r="O21" s="31"/>
    </row>
    <row r="22" spans="1:19" s="32" customFormat="1" ht="32.25" customHeight="1" x14ac:dyDescent="0.2">
      <c r="A22" s="29"/>
      <c r="B22" s="30"/>
      <c r="C22" s="33"/>
      <c r="D22" s="1453" t="s">
        <v>386</v>
      </c>
      <c r="E22" s="1453"/>
      <c r="F22" s="1453"/>
      <c r="G22" s="1453"/>
      <c r="H22" s="1453"/>
      <c r="I22" s="1453"/>
      <c r="J22" s="1453"/>
      <c r="K22" s="1453"/>
      <c r="L22" s="1453"/>
      <c r="M22" s="1453"/>
      <c r="N22" s="336"/>
      <c r="O22" s="31"/>
    </row>
    <row r="23" spans="1:19" s="32" customFormat="1" ht="3" customHeight="1" x14ac:dyDescent="0.2">
      <c r="A23" s="29"/>
      <c r="B23" s="30"/>
      <c r="C23" s="33"/>
      <c r="D23" s="215"/>
      <c r="E23" s="215"/>
      <c r="F23" s="215"/>
      <c r="G23" s="215"/>
      <c r="H23" s="215"/>
      <c r="I23" s="215"/>
      <c r="J23" s="215"/>
      <c r="K23" s="215"/>
      <c r="L23" s="215"/>
      <c r="M23" s="215"/>
      <c r="N23" s="336"/>
      <c r="O23" s="31"/>
    </row>
    <row r="24" spans="1:19" s="32" customFormat="1" ht="81.75" customHeight="1" x14ac:dyDescent="0.2">
      <c r="A24" s="29"/>
      <c r="B24" s="30"/>
      <c r="C24" s="33"/>
      <c r="D24" s="1453" t="s">
        <v>300</v>
      </c>
      <c r="E24" s="1453"/>
      <c r="F24" s="1453"/>
      <c r="G24" s="1453"/>
      <c r="H24" s="1453"/>
      <c r="I24" s="1453"/>
      <c r="J24" s="1453"/>
      <c r="K24" s="1453"/>
      <c r="L24" s="1453"/>
      <c r="M24" s="1453"/>
      <c r="N24" s="336"/>
      <c r="O24" s="31"/>
    </row>
    <row r="25" spans="1:19" s="32" customFormat="1" ht="3" customHeight="1" x14ac:dyDescent="0.2">
      <c r="A25" s="29"/>
      <c r="B25" s="30"/>
      <c r="C25" s="33"/>
      <c r="D25" s="215"/>
      <c r="E25" s="215"/>
      <c r="F25" s="215"/>
      <c r="G25" s="215"/>
      <c r="H25" s="215"/>
      <c r="I25" s="215"/>
      <c r="J25" s="215"/>
      <c r="K25" s="215"/>
      <c r="L25" s="215"/>
      <c r="M25" s="215"/>
      <c r="N25" s="336"/>
      <c r="O25" s="31"/>
    </row>
    <row r="26" spans="1:19" s="32" customFormat="1" ht="105.75" customHeight="1" x14ac:dyDescent="0.2">
      <c r="A26" s="29"/>
      <c r="B26" s="30"/>
      <c r="C26" s="33"/>
      <c r="D26" s="1458" t="s">
        <v>421</v>
      </c>
      <c r="E26" s="1458"/>
      <c r="F26" s="1458"/>
      <c r="G26" s="1458"/>
      <c r="H26" s="1458"/>
      <c r="I26" s="1458"/>
      <c r="J26" s="1458"/>
      <c r="K26" s="1458"/>
      <c r="L26" s="1458"/>
      <c r="M26" s="1458"/>
      <c r="N26" s="336"/>
      <c r="O26" s="31"/>
    </row>
    <row r="27" spans="1:19" s="32" customFormat="1" ht="3" customHeight="1" x14ac:dyDescent="0.2">
      <c r="A27" s="29"/>
      <c r="B27" s="30"/>
      <c r="C27" s="33"/>
      <c r="D27" s="44"/>
      <c r="E27" s="44"/>
      <c r="F27" s="44"/>
      <c r="G27" s="44"/>
      <c r="H27" s="44"/>
      <c r="I27" s="44"/>
      <c r="J27" s="45"/>
      <c r="K27" s="45"/>
      <c r="L27" s="45"/>
      <c r="M27" s="46"/>
      <c r="N27" s="336"/>
      <c r="O27" s="31"/>
    </row>
    <row r="28" spans="1:19" s="32" customFormat="1" ht="57" customHeight="1" x14ac:dyDescent="0.2">
      <c r="A28" s="29"/>
      <c r="B28" s="30"/>
      <c r="C28" s="35"/>
      <c r="D28" s="1453" t="s">
        <v>53</v>
      </c>
      <c r="E28" s="1459"/>
      <c r="F28" s="1459"/>
      <c r="G28" s="1459"/>
      <c r="H28" s="1459"/>
      <c r="I28" s="1459"/>
      <c r="J28" s="1459"/>
      <c r="K28" s="1459"/>
      <c r="L28" s="1459"/>
      <c r="M28" s="1459"/>
      <c r="N28" s="336"/>
      <c r="O28" s="31"/>
      <c r="S28" s="32" t="s">
        <v>34</v>
      </c>
    </row>
    <row r="29" spans="1:19" s="32" customFormat="1" ht="3" customHeight="1" x14ac:dyDescent="0.2">
      <c r="A29" s="29"/>
      <c r="B29" s="30"/>
      <c r="C29" s="35"/>
      <c r="D29" s="216"/>
      <c r="E29" s="216"/>
      <c r="F29" s="216"/>
      <c r="G29" s="216"/>
      <c r="H29" s="216"/>
      <c r="I29" s="216"/>
      <c r="J29" s="216"/>
      <c r="K29" s="216"/>
      <c r="L29" s="216"/>
      <c r="M29" s="216"/>
      <c r="N29" s="336"/>
      <c r="O29" s="31"/>
    </row>
    <row r="30" spans="1:19" s="32" customFormat="1" ht="34.5" customHeight="1" x14ac:dyDescent="0.2">
      <c r="A30" s="29"/>
      <c r="B30" s="30"/>
      <c r="C30" s="35"/>
      <c r="D30" s="1453" t="s">
        <v>52</v>
      </c>
      <c r="E30" s="1459"/>
      <c r="F30" s="1459"/>
      <c r="G30" s="1459"/>
      <c r="H30" s="1459"/>
      <c r="I30" s="1459"/>
      <c r="J30" s="1459"/>
      <c r="K30" s="1459"/>
      <c r="L30" s="1459"/>
      <c r="M30" s="1459"/>
      <c r="N30" s="336"/>
      <c r="O30" s="31"/>
    </row>
    <row r="31" spans="1:19" s="32" customFormat="1" ht="30.75" customHeight="1" x14ac:dyDescent="0.2">
      <c r="A31" s="29"/>
      <c r="B31" s="30"/>
      <c r="C31" s="37"/>
      <c r="D31" s="72"/>
      <c r="E31" s="72"/>
      <c r="F31" s="72"/>
      <c r="G31" s="72"/>
      <c r="H31" s="72"/>
      <c r="I31" s="72"/>
      <c r="J31" s="72"/>
      <c r="K31" s="72"/>
      <c r="L31" s="72"/>
      <c r="M31" s="72"/>
      <c r="N31" s="336"/>
      <c r="O31" s="31"/>
    </row>
    <row r="32" spans="1:19" s="32" customFormat="1" ht="13.5" customHeight="1" x14ac:dyDescent="0.2">
      <c r="A32" s="29"/>
      <c r="B32" s="30"/>
      <c r="C32" s="37"/>
      <c r="D32" s="324"/>
      <c r="E32" s="324"/>
      <c r="F32" s="324"/>
      <c r="G32" s="325"/>
      <c r="H32" s="326" t="s">
        <v>17</v>
      </c>
      <c r="I32" s="323"/>
      <c r="J32" s="40"/>
      <c r="K32" s="325"/>
      <c r="L32" s="326" t="s">
        <v>24</v>
      </c>
      <c r="M32" s="323"/>
      <c r="N32" s="336"/>
      <c r="O32" s="31"/>
    </row>
    <row r="33" spans="1:16" s="32" customFormat="1" ht="6" customHeight="1" x14ac:dyDescent="0.2">
      <c r="A33" s="29"/>
      <c r="B33" s="30"/>
      <c r="C33" s="37"/>
      <c r="D33" s="327"/>
      <c r="E33" s="38"/>
      <c r="F33" s="38"/>
      <c r="G33" s="40"/>
      <c r="H33" s="39"/>
      <c r="I33" s="40"/>
      <c r="J33" s="40"/>
      <c r="K33" s="329"/>
      <c r="L33" s="330"/>
      <c r="M33" s="40"/>
      <c r="N33" s="336"/>
      <c r="O33" s="31"/>
    </row>
    <row r="34" spans="1:16" s="32" customFormat="1" ht="11.25" x14ac:dyDescent="0.2">
      <c r="A34" s="29"/>
      <c r="B34" s="30"/>
      <c r="C34" s="36"/>
      <c r="D34" s="328" t="s">
        <v>44</v>
      </c>
      <c r="E34" s="38" t="s">
        <v>36</v>
      </c>
      <c r="F34" s="38"/>
      <c r="G34" s="38"/>
      <c r="H34" s="39"/>
      <c r="I34" s="38"/>
      <c r="J34" s="40"/>
      <c r="K34" s="331"/>
      <c r="L34" s="40"/>
      <c r="M34" s="40"/>
      <c r="N34" s="336"/>
      <c r="O34" s="31"/>
    </row>
    <row r="35" spans="1:16" s="32" customFormat="1" ht="11.25" customHeight="1" x14ac:dyDescent="0.2">
      <c r="A35" s="29"/>
      <c r="B35" s="30"/>
      <c r="C35" s="37"/>
      <c r="D35" s="328" t="s">
        <v>3</v>
      </c>
      <c r="E35" s="38" t="s">
        <v>37</v>
      </c>
      <c r="F35" s="38"/>
      <c r="G35" s="40"/>
      <c r="H35" s="39"/>
      <c r="I35" s="40"/>
      <c r="J35" s="40"/>
      <c r="K35" s="331"/>
      <c r="L35" s="1222">
        <f>+capa!D57</f>
        <v>42338</v>
      </c>
      <c r="M35" s="1403" t="s">
        <v>624</v>
      </c>
      <c r="N35" s="336"/>
      <c r="O35" s="31"/>
    </row>
    <row r="36" spans="1:16" s="32" customFormat="1" ht="11.25" x14ac:dyDescent="0.2">
      <c r="A36" s="29"/>
      <c r="B36" s="30"/>
      <c r="C36" s="37"/>
      <c r="D36" s="328" t="s">
        <v>40</v>
      </c>
      <c r="E36" s="38" t="s">
        <v>39</v>
      </c>
      <c r="F36" s="38"/>
      <c r="G36" s="40"/>
      <c r="H36" s="39"/>
      <c r="I36" s="40"/>
      <c r="J36" s="40"/>
      <c r="K36" s="991"/>
      <c r="L36" s="992"/>
      <c r="M36" s="992"/>
      <c r="N36" s="336"/>
      <c r="O36" s="31"/>
    </row>
    <row r="37" spans="1:16" s="32" customFormat="1" ht="12.75" customHeight="1" x14ac:dyDescent="0.2">
      <c r="A37" s="29"/>
      <c r="B37" s="30"/>
      <c r="C37" s="36"/>
      <c r="D37" s="328" t="s">
        <v>41</v>
      </c>
      <c r="E37" s="38" t="s">
        <v>20</v>
      </c>
      <c r="F37" s="38"/>
      <c r="G37" s="38"/>
      <c r="H37" s="39"/>
      <c r="I37" s="38"/>
      <c r="J37" s="40"/>
      <c r="K37" s="1460" t="s">
        <v>623</v>
      </c>
      <c r="L37" s="1461"/>
      <c r="M37" s="1461"/>
      <c r="N37" s="336"/>
      <c r="O37" s="31"/>
    </row>
    <row r="38" spans="1:16" s="32" customFormat="1" ht="11.25" x14ac:dyDescent="0.2">
      <c r="A38" s="29"/>
      <c r="B38" s="30"/>
      <c r="C38" s="36"/>
      <c r="D38" s="328" t="s">
        <v>15</v>
      </c>
      <c r="E38" s="38" t="s">
        <v>5</v>
      </c>
      <c r="F38" s="38"/>
      <c r="G38" s="38"/>
      <c r="H38" s="39"/>
      <c r="I38" s="38"/>
      <c r="J38" s="40"/>
      <c r="K38" s="1460"/>
      <c r="L38" s="1461"/>
      <c r="M38" s="1461"/>
      <c r="N38" s="336"/>
      <c r="O38" s="31"/>
    </row>
    <row r="39" spans="1:16" s="32" customFormat="1" ht="8.25" customHeight="1" x14ac:dyDescent="0.2">
      <c r="A39" s="29"/>
      <c r="B39" s="30"/>
      <c r="C39" s="30"/>
      <c r="D39" s="30"/>
      <c r="E39" s="30"/>
      <c r="F39" s="30"/>
      <c r="G39" s="30"/>
      <c r="H39" s="30"/>
      <c r="I39" s="30"/>
      <c r="J39" s="30"/>
      <c r="K39" s="25"/>
      <c r="L39" s="30"/>
      <c r="M39" s="30"/>
      <c r="N39" s="336"/>
      <c r="O39" s="31"/>
    </row>
    <row r="40" spans="1:16" ht="13.5" customHeight="1" x14ac:dyDescent="0.2">
      <c r="A40" s="24"/>
      <c r="B40" s="28"/>
      <c r="C40" s="26"/>
      <c r="D40" s="26"/>
      <c r="E40" s="20"/>
      <c r="F40" s="25"/>
      <c r="G40" s="25"/>
      <c r="H40" s="25"/>
      <c r="I40" s="25"/>
      <c r="J40" s="25"/>
      <c r="L40" s="1456">
        <v>42309</v>
      </c>
      <c r="M40" s="1457"/>
      <c r="N40" s="372">
        <v>3</v>
      </c>
      <c r="O40" s="173"/>
      <c r="P40" s="173"/>
    </row>
    <row r="43" spans="1:16" x14ac:dyDescent="0.2">
      <c r="C43" s="819"/>
    </row>
    <row r="46" spans="1:16" ht="8.25" customHeight="1" x14ac:dyDescent="0.2"/>
    <row r="48" spans="1:16" ht="9" customHeight="1" x14ac:dyDescent="0.2">
      <c r="N48" s="32"/>
    </row>
    <row r="49" spans="13:14" ht="8.25" customHeight="1" x14ac:dyDescent="0.2">
      <c r="M49" s="41"/>
      <c r="N49" s="41"/>
    </row>
    <row r="50"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D22:M22"/>
    <mergeCell ref="D18:M18"/>
    <mergeCell ref="D28:M28"/>
    <mergeCell ref="D30:M30"/>
    <mergeCell ref="D24:M24"/>
    <mergeCell ref="K37:M38"/>
    <mergeCell ref="B1:E1"/>
    <mergeCell ref="C3:M4"/>
    <mergeCell ref="D20:M20"/>
    <mergeCell ref="D12:M12"/>
    <mergeCell ref="D10:M10"/>
    <mergeCell ref="D6:M6"/>
    <mergeCell ref="D16:M16"/>
    <mergeCell ref="D14:M14"/>
    <mergeCell ref="D8:M8"/>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055" customWidth="1"/>
    <col min="2" max="2" width="2.5703125" style="1055" customWidth="1"/>
    <col min="3" max="3" width="1" style="1055" customWidth="1"/>
    <col min="4" max="4" width="21.85546875" style="1055" customWidth="1"/>
    <col min="5" max="5" width="9.28515625" style="1055" customWidth="1"/>
    <col min="6" max="6" width="5.42578125" style="1055" customWidth="1"/>
    <col min="7" max="7" width="9.28515625" style="1055" customWidth="1"/>
    <col min="8" max="8" width="5.42578125" style="1055" customWidth="1"/>
    <col min="9" max="9" width="9.28515625" style="1055" customWidth="1"/>
    <col min="10" max="10" width="5.42578125" style="1055" customWidth="1"/>
    <col min="11" max="11" width="9.28515625" style="1055" customWidth="1"/>
    <col min="12" max="12" width="5.42578125" style="1055" customWidth="1"/>
    <col min="13" max="13" width="9.28515625" style="1055" customWidth="1"/>
    <col min="14" max="14" width="5.42578125" style="1055" customWidth="1"/>
    <col min="15" max="15" width="2.5703125" style="1055" customWidth="1"/>
    <col min="16" max="16" width="1" style="1055" customWidth="1"/>
    <col min="17" max="16384" width="9.140625" style="1055"/>
  </cols>
  <sheetData>
    <row r="1" spans="1:16" ht="13.5" customHeight="1" x14ac:dyDescent="0.2">
      <c r="A1" s="1054"/>
      <c r="B1" s="1164"/>
      <c r="C1" s="1164"/>
      <c r="D1" s="1165"/>
      <c r="E1" s="1164"/>
      <c r="F1" s="1164"/>
      <c r="G1" s="1164"/>
      <c r="H1" s="1164"/>
      <c r="I1" s="1476" t="s">
        <v>402</v>
      </c>
      <c r="J1" s="1476"/>
      <c r="K1" s="1476"/>
      <c r="L1" s="1476"/>
      <c r="M1" s="1476"/>
      <c r="N1" s="1476"/>
      <c r="O1" s="1166"/>
      <c r="P1" s="1056"/>
    </row>
    <row r="2" spans="1:16" ht="6" customHeight="1" x14ac:dyDescent="0.2">
      <c r="A2" s="1180"/>
      <c r="B2" s="1054"/>
      <c r="C2" s="1054"/>
      <c r="D2" s="1054"/>
      <c r="E2" s="1054"/>
      <c r="F2" s="1054"/>
      <c r="G2" s="1054"/>
      <c r="H2" s="1054"/>
      <c r="I2" s="1054"/>
      <c r="J2" s="1054"/>
      <c r="K2" s="1054"/>
      <c r="L2" s="1054"/>
      <c r="M2" s="1054"/>
      <c r="N2" s="1054"/>
      <c r="O2" s="1054"/>
      <c r="P2" s="1056"/>
    </row>
    <row r="3" spans="1:16" ht="13.5" customHeight="1" thickBot="1" x14ac:dyDescent="0.25">
      <c r="A3" s="1180"/>
      <c r="B3" s="1054"/>
      <c r="C3" s="1201"/>
      <c r="D3" s="1054"/>
      <c r="E3" s="1054"/>
      <c r="F3" s="1054"/>
      <c r="G3" s="1060"/>
      <c r="H3" s="1054"/>
      <c r="I3" s="1054"/>
      <c r="J3" s="1054"/>
      <c r="K3" s="1054"/>
      <c r="L3" s="1054"/>
      <c r="M3" s="1472" t="s">
        <v>73</v>
      </c>
      <c r="N3" s="1472"/>
      <c r="O3" s="1054"/>
      <c r="P3" s="1056"/>
    </row>
    <row r="4" spans="1:16" s="1063" customFormat="1" ht="13.5" customHeight="1" thickBot="1" x14ac:dyDescent="0.25">
      <c r="A4" s="1233"/>
      <c r="B4" s="1173"/>
      <c r="C4" s="1477" t="s">
        <v>182</v>
      </c>
      <c r="D4" s="1478"/>
      <c r="E4" s="1478"/>
      <c r="F4" s="1478"/>
      <c r="G4" s="1478"/>
      <c r="H4" s="1478"/>
      <c r="I4" s="1478"/>
      <c r="J4" s="1478"/>
      <c r="K4" s="1478"/>
      <c r="L4" s="1478"/>
      <c r="M4" s="1478"/>
      <c r="N4" s="1479"/>
      <c r="O4" s="1054"/>
      <c r="P4" s="1061"/>
    </row>
    <row r="5" spans="1:16" ht="3.75" customHeight="1" x14ac:dyDescent="0.2">
      <c r="A5" s="1180"/>
      <c r="B5" s="1070"/>
      <c r="C5" s="1467" t="s">
        <v>160</v>
      </c>
      <c r="D5" s="1468"/>
      <c r="E5" s="1065"/>
      <c r="F5" s="1065"/>
      <c r="G5" s="1065"/>
      <c r="H5" s="1065"/>
      <c r="I5" s="1065"/>
      <c r="J5" s="1065"/>
      <c r="K5" s="1201"/>
      <c r="L5" s="1065"/>
      <c r="M5" s="1065"/>
      <c r="N5" s="1065"/>
      <c r="O5" s="1054"/>
      <c r="P5" s="1056"/>
    </row>
    <row r="6" spans="1:16" ht="13.5" customHeight="1" x14ac:dyDescent="0.2">
      <c r="A6" s="1180"/>
      <c r="B6" s="1070"/>
      <c r="C6" s="1469"/>
      <c r="D6" s="1469"/>
      <c r="E6" s="1167" t="s">
        <v>34</v>
      </c>
      <c r="F6" s="1168" t="s">
        <v>582</v>
      </c>
      <c r="G6" s="1167" t="s">
        <v>34</v>
      </c>
      <c r="H6" s="1168" t="s">
        <v>34</v>
      </c>
      <c r="I6" s="1169"/>
      <c r="J6" s="1168" t="s">
        <v>34</v>
      </c>
      <c r="K6" s="1170" t="s">
        <v>583</v>
      </c>
      <c r="L6" s="1171" t="s">
        <v>34</v>
      </c>
      <c r="M6" s="1171" t="s">
        <v>34</v>
      </c>
      <c r="N6" s="1172"/>
      <c r="O6" s="1054"/>
      <c r="P6" s="1056"/>
    </row>
    <row r="7" spans="1:16" x14ac:dyDescent="0.2">
      <c r="A7" s="1180"/>
      <c r="B7" s="1070"/>
      <c r="C7" s="1066"/>
      <c r="D7" s="1066"/>
      <c r="E7" s="1470" t="s">
        <v>584</v>
      </c>
      <c r="F7" s="1470"/>
      <c r="G7" s="1470" t="s">
        <v>585</v>
      </c>
      <c r="H7" s="1470"/>
      <c r="I7" s="1470" t="s">
        <v>586</v>
      </c>
      <c r="J7" s="1470"/>
      <c r="K7" s="1470" t="s">
        <v>587</v>
      </c>
      <c r="L7" s="1470"/>
      <c r="M7" s="1470" t="s">
        <v>584</v>
      </c>
      <c r="N7" s="1470"/>
      <c r="O7" s="1054"/>
      <c r="P7" s="1056"/>
    </row>
    <row r="8" spans="1:16" s="1069" customFormat="1" ht="19.5" customHeight="1" x14ac:dyDescent="0.2">
      <c r="A8" s="1234"/>
      <c r="B8" s="1195"/>
      <c r="C8" s="1462" t="s">
        <v>2</v>
      </c>
      <c r="D8" s="1462"/>
      <c r="E8" s="1475">
        <v>10381.4</v>
      </c>
      <c r="F8" s="1475"/>
      <c r="G8" s="1475">
        <v>10367.799999999999</v>
      </c>
      <c r="H8" s="1475"/>
      <c r="I8" s="1475">
        <v>10354.700000000001</v>
      </c>
      <c r="J8" s="1475"/>
      <c r="K8" s="1475">
        <v>10343.4</v>
      </c>
      <c r="L8" s="1475"/>
      <c r="M8" s="1475">
        <v>10331.700000000001</v>
      </c>
      <c r="N8" s="1475"/>
      <c r="O8" s="1054"/>
      <c r="P8" s="1067"/>
    </row>
    <row r="9" spans="1:16" ht="14.25" customHeight="1" x14ac:dyDescent="0.2">
      <c r="A9" s="1180"/>
      <c r="B9" s="1054"/>
      <c r="C9" s="791" t="s">
        <v>72</v>
      </c>
      <c r="D9" s="1070"/>
      <c r="E9" s="1473">
        <v>4921</v>
      </c>
      <c r="F9" s="1473"/>
      <c r="G9" s="1473">
        <v>4910.7</v>
      </c>
      <c r="H9" s="1473"/>
      <c r="I9" s="1473">
        <v>4909.8999999999996</v>
      </c>
      <c r="J9" s="1473"/>
      <c r="K9" s="1473">
        <v>4902.2</v>
      </c>
      <c r="L9" s="1473"/>
      <c r="M9" s="1473">
        <v>4894.6000000000004</v>
      </c>
      <c r="N9" s="1473"/>
      <c r="O9" s="1071"/>
      <c r="P9" s="1056"/>
    </row>
    <row r="10" spans="1:16" ht="14.25" customHeight="1" x14ac:dyDescent="0.2">
      <c r="A10" s="1180"/>
      <c r="B10" s="1054"/>
      <c r="C10" s="791" t="s">
        <v>71</v>
      </c>
      <c r="D10" s="1070"/>
      <c r="E10" s="1473">
        <v>5460.4</v>
      </c>
      <c r="F10" s="1473"/>
      <c r="G10" s="1473">
        <v>5457.2</v>
      </c>
      <c r="H10" s="1473"/>
      <c r="I10" s="1473">
        <v>5444.8</v>
      </c>
      <c r="J10" s="1473"/>
      <c r="K10" s="1473">
        <v>5441.2</v>
      </c>
      <c r="L10" s="1473"/>
      <c r="M10" s="1473">
        <v>5437.1</v>
      </c>
      <c r="N10" s="1473"/>
      <c r="O10" s="1071"/>
      <c r="P10" s="1056"/>
    </row>
    <row r="11" spans="1:16" ht="18.75" customHeight="1" x14ac:dyDescent="0.2">
      <c r="A11" s="1180"/>
      <c r="B11" s="1054"/>
      <c r="C11" s="791" t="s">
        <v>181</v>
      </c>
      <c r="D11" s="1072"/>
      <c r="E11" s="1473">
        <v>1499.6</v>
      </c>
      <c r="F11" s="1473"/>
      <c r="G11" s="1473">
        <v>1492.9</v>
      </c>
      <c r="H11" s="1473"/>
      <c r="I11" s="1473">
        <v>1484</v>
      </c>
      <c r="J11" s="1473"/>
      <c r="K11" s="1473">
        <v>1475</v>
      </c>
      <c r="L11" s="1473"/>
      <c r="M11" s="1473">
        <v>1466.4</v>
      </c>
      <c r="N11" s="1473"/>
      <c r="O11" s="1071"/>
      <c r="P11" s="1056"/>
    </row>
    <row r="12" spans="1:16" ht="14.25" customHeight="1" x14ac:dyDescent="0.2">
      <c r="A12" s="1180"/>
      <c r="B12" s="1054"/>
      <c r="C12" s="791" t="s">
        <v>161</v>
      </c>
      <c r="D12" s="1070"/>
      <c r="E12" s="1473">
        <v>1101</v>
      </c>
      <c r="F12" s="1473"/>
      <c r="G12" s="1473">
        <v>1098.0999999999999</v>
      </c>
      <c r="H12" s="1473"/>
      <c r="I12" s="1473">
        <v>1103.3</v>
      </c>
      <c r="J12" s="1473"/>
      <c r="K12" s="1473">
        <v>1103.0999999999999</v>
      </c>
      <c r="L12" s="1473"/>
      <c r="M12" s="1473">
        <v>1101.9000000000001</v>
      </c>
      <c r="N12" s="1473"/>
      <c r="O12" s="1071"/>
      <c r="P12" s="1056"/>
    </row>
    <row r="13" spans="1:16" ht="14.25" customHeight="1" x14ac:dyDescent="0.2">
      <c r="A13" s="1180"/>
      <c r="B13" s="1054"/>
      <c r="C13" s="791" t="s">
        <v>162</v>
      </c>
      <c r="D13" s="1070"/>
      <c r="E13" s="1473">
        <v>2829</v>
      </c>
      <c r="F13" s="1473"/>
      <c r="G13" s="1473">
        <v>2811.6</v>
      </c>
      <c r="H13" s="1473"/>
      <c r="I13" s="1473">
        <v>2805.3</v>
      </c>
      <c r="J13" s="1473"/>
      <c r="K13" s="1473">
        <v>2791.1</v>
      </c>
      <c r="L13" s="1473"/>
      <c r="M13" s="1473">
        <v>2775.3</v>
      </c>
      <c r="N13" s="1473"/>
      <c r="O13" s="1071"/>
      <c r="P13" s="1056"/>
    </row>
    <row r="14" spans="1:16" ht="14.25" customHeight="1" x14ac:dyDescent="0.2">
      <c r="A14" s="1180"/>
      <c r="B14" s="1054"/>
      <c r="C14" s="791" t="s">
        <v>163</v>
      </c>
      <c r="D14" s="1070"/>
      <c r="E14" s="1473">
        <v>4951.8</v>
      </c>
      <c r="F14" s="1473"/>
      <c r="G14" s="1473">
        <v>4965.2</v>
      </c>
      <c r="H14" s="1473"/>
      <c r="I14" s="1473">
        <v>4962.2</v>
      </c>
      <c r="J14" s="1473"/>
      <c r="K14" s="1473">
        <v>4974.2</v>
      </c>
      <c r="L14" s="1473"/>
      <c r="M14" s="1473">
        <v>4988.1000000000004</v>
      </c>
      <c r="N14" s="1473"/>
      <c r="O14" s="1071"/>
      <c r="P14" s="1056"/>
    </row>
    <row r="15" spans="1:16" s="1069" customFormat="1" ht="19.5" customHeight="1" x14ac:dyDescent="0.2">
      <c r="A15" s="1234"/>
      <c r="B15" s="1195"/>
      <c r="C15" s="1462" t="s">
        <v>180</v>
      </c>
      <c r="D15" s="1462"/>
      <c r="E15" s="1475">
        <v>5254</v>
      </c>
      <c r="F15" s="1475"/>
      <c r="G15" s="1475">
        <v>5189.8</v>
      </c>
      <c r="H15" s="1475"/>
      <c r="I15" s="1475">
        <v>5190</v>
      </c>
      <c r="J15" s="1475"/>
      <c r="K15" s="1475">
        <v>5201.2</v>
      </c>
      <c r="L15" s="1475"/>
      <c r="M15" s="1475">
        <v>5194.1000000000004</v>
      </c>
      <c r="N15" s="1475"/>
      <c r="O15" s="1073"/>
      <c r="P15" s="1067"/>
    </row>
    <row r="16" spans="1:16" ht="14.25" customHeight="1" x14ac:dyDescent="0.2">
      <c r="A16" s="1180"/>
      <c r="B16" s="1054"/>
      <c r="C16" s="791" t="s">
        <v>72</v>
      </c>
      <c r="D16" s="1070"/>
      <c r="E16" s="1473">
        <v>2691.8</v>
      </c>
      <c r="F16" s="1473"/>
      <c r="G16" s="1473">
        <v>2660.4</v>
      </c>
      <c r="H16" s="1473"/>
      <c r="I16" s="1473">
        <v>2647.9</v>
      </c>
      <c r="J16" s="1473"/>
      <c r="K16" s="1473">
        <v>2654.3</v>
      </c>
      <c r="L16" s="1473"/>
      <c r="M16" s="1473">
        <v>2654</v>
      </c>
      <c r="N16" s="1473"/>
      <c r="O16" s="1071"/>
      <c r="P16" s="1056"/>
    </row>
    <row r="17" spans="1:16" ht="14.25" customHeight="1" x14ac:dyDescent="0.2">
      <c r="A17" s="1180"/>
      <c r="B17" s="1054"/>
      <c r="C17" s="791" t="s">
        <v>71</v>
      </c>
      <c r="D17" s="1070"/>
      <c r="E17" s="1473">
        <v>2562.1</v>
      </c>
      <c r="F17" s="1473"/>
      <c r="G17" s="1473">
        <v>2529.5</v>
      </c>
      <c r="H17" s="1473"/>
      <c r="I17" s="1473">
        <v>2542.1</v>
      </c>
      <c r="J17" s="1473"/>
      <c r="K17" s="1473">
        <v>2546.8000000000002</v>
      </c>
      <c r="L17" s="1473"/>
      <c r="M17" s="1473">
        <v>2540.1</v>
      </c>
      <c r="N17" s="1473"/>
      <c r="O17" s="1071"/>
      <c r="P17" s="1056"/>
    </row>
    <row r="18" spans="1:16" ht="18.75" customHeight="1" x14ac:dyDescent="0.2">
      <c r="A18" s="1180"/>
      <c r="B18" s="1054"/>
      <c r="C18" s="791" t="s">
        <v>161</v>
      </c>
      <c r="D18" s="1070"/>
      <c r="E18" s="1473">
        <v>401.1</v>
      </c>
      <c r="F18" s="1473"/>
      <c r="G18" s="1473">
        <v>369.5</v>
      </c>
      <c r="H18" s="1473"/>
      <c r="I18" s="1473">
        <v>369</v>
      </c>
      <c r="J18" s="1473"/>
      <c r="K18" s="1473">
        <v>351.2</v>
      </c>
      <c r="L18" s="1473"/>
      <c r="M18" s="1473">
        <v>384.4</v>
      </c>
      <c r="N18" s="1473"/>
      <c r="O18" s="1071"/>
      <c r="P18" s="1056"/>
    </row>
    <row r="19" spans="1:16" ht="14.25" customHeight="1" x14ac:dyDescent="0.2">
      <c r="A19" s="1180"/>
      <c r="B19" s="1054"/>
      <c r="C19" s="791" t="s">
        <v>162</v>
      </c>
      <c r="D19" s="1070"/>
      <c r="E19" s="1473">
        <v>2559.4</v>
      </c>
      <c r="F19" s="1473"/>
      <c r="G19" s="1473">
        <v>2551.6999999999998</v>
      </c>
      <c r="H19" s="1473"/>
      <c r="I19" s="1473">
        <v>2547</v>
      </c>
      <c r="J19" s="1473"/>
      <c r="K19" s="1473">
        <v>2534.9</v>
      </c>
      <c r="L19" s="1473"/>
      <c r="M19" s="1473">
        <v>2511</v>
      </c>
      <c r="N19" s="1473"/>
      <c r="O19" s="1071"/>
      <c r="P19" s="1056"/>
    </row>
    <row r="20" spans="1:16" ht="14.25" customHeight="1" x14ac:dyDescent="0.2">
      <c r="A20" s="1180"/>
      <c r="B20" s="1054"/>
      <c r="C20" s="791" t="s">
        <v>163</v>
      </c>
      <c r="D20" s="1070"/>
      <c r="E20" s="1473">
        <v>2293.5</v>
      </c>
      <c r="F20" s="1473"/>
      <c r="G20" s="1473">
        <v>2268.6999999999998</v>
      </c>
      <c r="H20" s="1473"/>
      <c r="I20" s="1473">
        <v>2274.1</v>
      </c>
      <c r="J20" s="1473"/>
      <c r="K20" s="1473">
        <v>2315.1</v>
      </c>
      <c r="L20" s="1473"/>
      <c r="M20" s="1473">
        <v>2298.6999999999998</v>
      </c>
      <c r="N20" s="1473"/>
      <c r="O20" s="1071"/>
      <c r="P20" s="1056"/>
    </row>
    <row r="21" spans="1:16" s="1076" customFormat="1" ht="19.5" customHeight="1" x14ac:dyDescent="0.2">
      <c r="A21" s="1235"/>
      <c r="B21" s="1236"/>
      <c r="C21" s="1462" t="s">
        <v>510</v>
      </c>
      <c r="D21" s="1462"/>
      <c r="E21" s="1474">
        <v>59.2</v>
      </c>
      <c r="F21" s="1474"/>
      <c r="G21" s="1474">
        <v>58.5</v>
      </c>
      <c r="H21" s="1474"/>
      <c r="I21" s="1474">
        <v>58.5</v>
      </c>
      <c r="J21" s="1474"/>
      <c r="K21" s="1474">
        <v>58.6</v>
      </c>
      <c r="L21" s="1474"/>
      <c r="M21" s="1474">
        <v>58.6</v>
      </c>
      <c r="N21" s="1474"/>
      <c r="O21" s="1075"/>
      <c r="P21" s="1074"/>
    </row>
    <row r="22" spans="1:16" ht="14.25" customHeight="1" x14ac:dyDescent="0.2">
      <c r="A22" s="1180"/>
      <c r="B22" s="1054"/>
      <c r="C22" s="791" t="s">
        <v>72</v>
      </c>
      <c r="D22" s="1070"/>
      <c r="E22" s="1473">
        <v>64.8</v>
      </c>
      <c r="F22" s="1473"/>
      <c r="G22" s="1473">
        <v>64.2</v>
      </c>
      <c r="H22" s="1473"/>
      <c r="I22" s="1473">
        <v>63.8</v>
      </c>
      <c r="J22" s="1473"/>
      <c r="K22" s="1473">
        <v>64</v>
      </c>
      <c r="L22" s="1473"/>
      <c r="M22" s="1473">
        <v>64.099999999999994</v>
      </c>
      <c r="N22" s="1473"/>
      <c r="O22" s="1071"/>
      <c r="P22" s="1056"/>
    </row>
    <row r="23" spans="1:16" ht="14.25" customHeight="1" x14ac:dyDescent="0.2">
      <c r="A23" s="1180"/>
      <c r="B23" s="1054"/>
      <c r="C23" s="791" t="s">
        <v>71</v>
      </c>
      <c r="D23" s="1070"/>
      <c r="E23" s="1473">
        <v>54.2</v>
      </c>
      <c r="F23" s="1473"/>
      <c r="G23" s="1473">
        <v>53.5</v>
      </c>
      <c r="H23" s="1473"/>
      <c r="I23" s="1473">
        <v>53.8</v>
      </c>
      <c r="J23" s="1473"/>
      <c r="K23" s="1473">
        <v>53.9</v>
      </c>
      <c r="L23" s="1473"/>
      <c r="M23" s="1473">
        <v>53.8</v>
      </c>
      <c r="N23" s="1473"/>
      <c r="O23" s="1071"/>
      <c r="P23" s="1056"/>
    </row>
    <row r="24" spans="1:16" ht="18.75" customHeight="1" x14ac:dyDescent="0.2">
      <c r="A24" s="1180"/>
      <c r="B24" s="1054"/>
      <c r="C24" s="791" t="s">
        <v>176</v>
      </c>
      <c r="D24" s="1070"/>
      <c r="E24" s="1473">
        <v>73.5</v>
      </c>
      <c r="F24" s="1473"/>
      <c r="G24" s="1473">
        <v>73.2</v>
      </c>
      <c r="H24" s="1473"/>
      <c r="I24" s="1473">
        <v>73.2</v>
      </c>
      <c r="J24" s="1473"/>
      <c r="K24" s="1473">
        <v>73.3</v>
      </c>
      <c r="L24" s="1473"/>
      <c r="M24" s="1473">
        <v>73.5</v>
      </c>
      <c r="N24" s="1473"/>
      <c r="O24" s="1071"/>
      <c r="P24" s="1056"/>
    </row>
    <row r="25" spans="1:16" ht="14.25" customHeight="1" x14ac:dyDescent="0.2">
      <c r="A25" s="1180"/>
      <c r="B25" s="1054"/>
      <c r="C25" s="791" t="s">
        <v>161</v>
      </c>
      <c r="D25" s="1070"/>
      <c r="E25" s="1473">
        <v>36.4</v>
      </c>
      <c r="F25" s="1473"/>
      <c r="G25" s="1473">
        <v>33.6</v>
      </c>
      <c r="H25" s="1473"/>
      <c r="I25" s="1473">
        <v>33.4</v>
      </c>
      <c r="J25" s="1473"/>
      <c r="K25" s="1473">
        <v>31.8</v>
      </c>
      <c r="L25" s="1473"/>
      <c r="M25" s="1473">
        <v>34.9</v>
      </c>
      <c r="N25" s="1473"/>
      <c r="O25" s="1071"/>
      <c r="P25" s="1056"/>
    </row>
    <row r="26" spans="1:16" ht="14.25" customHeight="1" x14ac:dyDescent="0.2">
      <c r="A26" s="1180"/>
      <c r="B26" s="1054"/>
      <c r="C26" s="791" t="s">
        <v>162</v>
      </c>
      <c r="D26" s="1054"/>
      <c r="E26" s="1471">
        <v>90.5</v>
      </c>
      <c r="F26" s="1471"/>
      <c r="G26" s="1471">
        <v>90.8</v>
      </c>
      <c r="H26" s="1471"/>
      <c r="I26" s="1471">
        <v>90.8</v>
      </c>
      <c r="J26" s="1471"/>
      <c r="K26" s="1471">
        <v>90.8</v>
      </c>
      <c r="L26" s="1471"/>
      <c r="M26" s="1471">
        <v>90.5</v>
      </c>
      <c r="N26" s="1471"/>
      <c r="O26" s="1071"/>
      <c r="P26" s="1056"/>
    </row>
    <row r="27" spans="1:16" ht="14.25" customHeight="1" x14ac:dyDescent="0.2">
      <c r="A27" s="1180"/>
      <c r="B27" s="1054"/>
      <c r="C27" s="791" t="s">
        <v>163</v>
      </c>
      <c r="D27" s="1054"/>
      <c r="E27" s="1471">
        <v>46.3</v>
      </c>
      <c r="F27" s="1471"/>
      <c r="G27" s="1471">
        <v>45.7</v>
      </c>
      <c r="H27" s="1471"/>
      <c r="I27" s="1471">
        <v>45.8</v>
      </c>
      <c r="J27" s="1471"/>
      <c r="K27" s="1471">
        <v>46.5</v>
      </c>
      <c r="L27" s="1471"/>
      <c r="M27" s="1471">
        <v>46.1</v>
      </c>
      <c r="N27" s="1471"/>
      <c r="O27" s="1071"/>
      <c r="P27" s="1056"/>
    </row>
    <row r="28" spans="1:16" ht="13.5" customHeight="1" x14ac:dyDescent="0.2">
      <c r="A28" s="1180"/>
      <c r="B28" s="1054"/>
      <c r="C28" s="792" t="s">
        <v>179</v>
      </c>
      <c r="D28" s="1054"/>
      <c r="E28" s="793"/>
      <c r="F28" s="793"/>
      <c r="G28" s="793"/>
      <c r="H28" s="793"/>
      <c r="I28" s="793"/>
      <c r="J28" s="793"/>
      <c r="K28" s="793"/>
      <c r="L28" s="793"/>
      <c r="M28" s="793"/>
      <c r="N28" s="793"/>
      <c r="O28" s="1071"/>
      <c r="P28" s="1056"/>
    </row>
    <row r="29" spans="1:16" s="876" customFormat="1" ht="12.75" customHeight="1" thickBot="1" x14ac:dyDescent="0.25">
      <c r="A29" s="1237"/>
      <c r="B29" s="1199"/>
      <c r="C29" s="797"/>
      <c r="D29" s="795"/>
      <c r="E29" s="1089"/>
      <c r="F29" s="1089"/>
      <c r="G29" s="1089"/>
      <c r="H29" s="1089"/>
      <c r="I29" s="1089"/>
      <c r="J29" s="1089"/>
      <c r="K29" s="1089"/>
      <c r="L29" s="1089"/>
      <c r="M29" s="1472"/>
      <c r="N29" s="1472"/>
      <c r="O29" s="1079"/>
      <c r="P29" s="1082"/>
    </row>
    <row r="30" spans="1:16" s="876" customFormat="1" ht="13.5" customHeight="1" thickBot="1" x14ac:dyDescent="0.25">
      <c r="A30" s="1237"/>
      <c r="B30" s="1199"/>
      <c r="C30" s="1464" t="s">
        <v>511</v>
      </c>
      <c r="D30" s="1465"/>
      <c r="E30" s="1465"/>
      <c r="F30" s="1465"/>
      <c r="G30" s="1465"/>
      <c r="H30" s="1465"/>
      <c r="I30" s="1465"/>
      <c r="J30" s="1465"/>
      <c r="K30" s="1465"/>
      <c r="L30" s="1465"/>
      <c r="M30" s="1465"/>
      <c r="N30" s="1466"/>
      <c r="O30" s="1079"/>
      <c r="P30" s="1082"/>
    </row>
    <row r="31" spans="1:16" s="876" customFormat="1" ht="3.75" customHeight="1" x14ac:dyDescent="0.2">
      <c r="A31" s="1237"/>
      <c r="B31" s="1199"/>
      <c r="C31" s="1467" t="s">
        <v>164</v>
      </c>
      <c r="D31" s="1468"/>
      <c r="E31" s="1173"/>
      <c r="F31" s="1173"/>
      <c r="G31" s="1173"/>
      <c r="H31" s="1173"/>
      <c r="I31" s="1173"/>
      <c r="J31" s="1173"/>
      <c r="K31" s="1173"/>
      <c r="L31" s="1173"/>
      <c r="M31" s="1173"/>
      <c r="N31" s="1173"/>
      <c r="O31" s="1079"/>
      <c r="P31" s="1082"/>
    </row>
    <row r="32" spans="1:16" ht="13.5" customHeight="1" x14ac:dyDescent="0.2">
      <c r="A32" s="1180"/>
      <c r="B32" s="1070"/>
      <c r="C32" s="1469"/>
      <c r="D32" s="1469"/>
      <c r="E32" s="1167" t="s">
        <v>34</v>
      </c>
      <c r="F32" s="1168" t="s">
        <v>582</v>
      </c>
      <c r="G32" s="1167" t="s">
        <v>34</v>
      </c>
      <c r="H32" s="1168" t="s">
        <v>34</v>
      </c>
      <c r="I32" s="1169"/>
      <c r="J32" s="1168" t="s">
        <v>34</v>
      </c>
      <c r="K32" s="1170" t="s">
        <v>583</v>
      </c>
      <c r="L32" s="1171" t="s">
        <v>34</v>
      </c>
      <c r="M32" s="1171" t="s">
        <v>34</v>
      </c>
      <c r="N32" s="1172"/>
      <c r="O32" s="1054"/>
      <c r="P32" s="1056"/>
    </row>
    <row r="33" spans="1:16" s="876" customFormat="1" ht="12.75" customHeight="1" x14ac:dyDescent="0.2">
      <c r="A33" s="1237"/>
      <c r="B33" s="1199"/>
      <c r="C33" s="1066"/>
      <c r="D33" s="1066"/>
      <c r="E33" s="1470" t="str">
        <f>+E7</f>
        <v>3.º trimestre</v>
      </c>
      <c r="F33" s="1470"/>
      <c r="G33" s="1470" t="str">
        <f>+G7</f>
        <v>4.º trimestre</v>
      </c>
      <c r="H33" s="1470"/>
      <c r="I33" s="1470" t="str">
        <f>+I7</f>
        <v>1.º trimestre</v>
      </c>
      <c r="J33" s="1470"/>
      <c r="K33" s="1470" t="str">
        <f>+K7</f>
        <v>2.º trimestre</v>
      </c>
      <c r="L33" s="1470"/>
      <c r="M33" s="1470" t="str">
        <f>+M7</f>
        <v>3.º trimestre</v>
      </c>
      <c r="N33" s="1470"/>
      <c r="O33" s="1079"/>
      <c r="P33" s="1082"/>
    </row>
    <row r="34" spans="1:16" s="876" customFormat="1" ht="12.75" customHeight="1" x14ac:dyDescent="0.2">
      <c r="A34" s="1237"/>
      <c r="B34" s="1199"/>
      <c r="C34" s="1066"/>
      <c r="D34" s="1066"/>
      <c r="E34" s="805" t="s">
        <v>165</v>
      </c>
      <c r="F34" s="805" t="s">
        <v>107</v>
      </c>
      <c r="G34" s="805" t="s">
        <v>165</v>
      </c>
      <c r="H34" s="805" t="s">
        <v>107</v>
      </c>
      <c r="I34" s="806" t="s">
        <v>165</v>
      </c>
      <c r="J34" s="806" t="s">
        <v>107</v>
      </c>
      <c r="K34" s="806" t="s">
        <v>165</v>
      </c>
      <c r="L34" s="806" t="s">
        <v>107</v>
      </c>
      <c r="M34" s="806" t="s">
        <v>165</v>
      </c>
      <c r="N34" s="806" t="s">
        <v>107</v>
      </c>
      <c r="O34" s="1079"/>
      <c r="P34" s="1082"/>
    </row>
    <row r="35" spans="1:16" s="876" customFormat="1" ht="17.25" customHeight="1" x14ac:dyDescent="0.2">
      <c r="A35" s="1237"/>
      <c r="B35" s="1199"/>
      <c r="C35" s="1462" t="s">
        <v>2</v>
      </c>
      <c r="D35" s="1462"/>
      <c r="E35" s="1238">
        <v>10381.4</v>
      </c>
      <c r="F35" s="1080">
        <f>+E35/E35*100</f>
        <v>100</v>
      </c>
      <c r="G35" s="1238">
        <v>10367.799999999999</v>
      </c>
      <c r="H35" s="1080">
        <f>+G35/G35*100</f>
        <v>100</v>
      </c>
      <c r="I35" s="1238">
        <v>10354.700000000001</v>
      </c>
      <c r="J35" s="1080">
        <f>+I35/I35*100</f>
        <v>100</v>
      </c>
      <c r="K35" s="1238">
        <v>10343.4</v>
      </c>
      <c r="L35" s="1080">
        <f>+K35/K35*100</f>
        <v>100</v>
      </c>
      <c r="M35" s="1080">
        <v>10331.700000000001</v>
      </c>
      <c r="N35" s="1080">
        <f>+M35/M35*100</f>
        <v>100</v>
      </c>
      <c r="O35" s="1079"/>
      <c r="P35" s="1082"/>
    </row>
    <row r="36" spans="1:16" s="876" customFormat="1" ht="14.25" customHeight="1" x14ac:dyDescent="0.2">
      <c r="A36" s="1237"/>
      <c r="B36" s="1199"/>
      <c r="C36" s="1081"/>
      <c r="D36" s="795" t="s">
        <v>72</v>
      </c>
      <c r="E36" s="1239">
        <v>4921</v>
      </c>
      <c r="F36" s="1085">
        <f>+E36/E35*100</f>
        <v>47.402084497273975</v>
      </c>
      <c r="G36" s="1239">
        <v>4910.7</v>
      </c>
      <c r="H36" s="1085">
        <f>+G36/G35*100</f>
        <v>47.364918304751249</v>
      </c>
      <c r="I36" s="1239">
        <v>4909.8999999999996</v>
      </c>
      <c r="J36" s="1085">
        <f>+I36/I35*100</f>
        <v>47.417114933315304</v>
      </c>
      <c r="K36" s="1239">
        <v>4902.2</v>
      </c>
      <c r="L36" s="1085">
        <f>+K36/K35*100</f>
        <v>47.394473770713688</v>
      </c>
      <c r="M36" s="1085">
        <v>4894.6000000000004</v>
      </c>
      <c r="N36" s="1085">
        <f>+M36/M35*100</f>
        <v>47.374585015050769</v>
      </c>
      <c r="O36" s="1079"/>
      <c r="P36" s="1082"/>
    </row>
    <row r="37" spans="1:16" s="876" customFormat="1" ht="14.25" customHeight="1" x14ac:dyDescent="0.2">
      <c r="A37" s="1237"/>
      <c r="B37" s="1199"/>
      <c r="C37" s="794"/>
      <c r="D37" s="795" t="s">
        <v>71</v>
      </c>
      <c r="E37" s="1239">
        <v>5460.4</v>
      </c>
      <c r="F37" s="1085">
        <f>+E37/E35*100</f>
        <v>52.597915502726025</v>
      </c>
      <c r="G37" s="1239">
        <v>5457.2</v>
      </c>
      <c r="H37" s="1085">
        <f>+G37/G35*100</f>
        <v>52.636046220027396</v>
      </c>
      <c r="I37" s="1239">
        <v>5444.8</v>
      </c>
      <c r="J37" s="1085">
        <f>+I37/I35*100</f>
        <v>52.582885066684696</v>
      </c>
      <c r="K37" s="1239">
        <v>5441.2</v>
      </c>
      <c r="L37" s="1085">
        <f>+K37/K35*100</f>
        <v>52.605526229286305</v>
      </c>
      <c r="M37" s="1085">
        <v>5437.1</v>
      </c>
      <c r="N37" s="1085">
        <f>+M37/M35*100</f>
        <v>52.625414984949238</v>
      </c>
      <c r="O37" s="1079"/>
      <c r="P37" s="1082"/>
    </row>
    <row r="38" spans="1:16" s="876" customFormat="1" ht="17.25" customHeight="1" x14ac:dyDescent="0.2">
      <c r="A38" s="1237"/>
      <c r="B38" s="1199"/>
      <c r="C38" s="797" t="s">
        <v>181</v>
      </c>
      <c r="D38" s="794"/>
      <c r="E38" s="1240">
        <v>1499.6</v>
      </c>
      <c r="F38" s="1084">
        <f>+E38/$M$35*100</f>
        <v>14.514552300202288</v>
      </c>
      <c r="G38" s="1240">
        <v>1492.9</v>
      </c>
      <c r="H38" s="1084">
        <f>+G38/$M$35*100</f>
        <v>14.449703340205385</v>
      </c>
      <c r="I38" s="1240">
        <v>1484</v>
      </c>
      <c r="J38" s="1084">
        <f>+I38/$M$35*100</f>
        <v>14.363560691851291</v>
      </c>
      <c r="K38" s="1240">
        <v>1475</v>
      </c>
      <c r="L38" s="1084">
        <f>+K38/$M$35*100</f>
        <v>14.27645014857187</v>
      </c>
      <c r="M38" s="1084">
        <v>1466.4</v>
      </c>
      <c r="N38" s="1084">
        <f>+M38/$M$35*100</f>
        <v>14.193211184993757</v>
      </c>
      <c r="O38" s="1079"/>
      <c r="P38" s="1082"/>
    </row>
    <row r="39" spans="1:16" s="876" customFormat="1" ht="14.25" customHeight="1" x14ac:dyDescent="0.2">
      <c r="A39" s="1237"/>
      <c r="B39" s="1199"/>
      <c r="C39" s="797"/>
      <c r="D39" s="795" t="s">
        <v>72</v>
      </c>
      <c r="E39" s="1239">
        <v>767.4</v>
      </c>
      <c r="F39" s="1085">
        <f>+E39/E38*100</f>
        <v>51.173646305681523</v>
      </c>
      <c r="G39" s="1239">
        <v>763.9</v>
      </c>
      <c r="H39" s="1085">
        <f>+G39/G38*100</f>
        <v>51.168865965570362</v>
      </c>
      <c r="I39" s="1239">
        <v>760.2</v>
      </c>
      <c r="J39" s="1085">
        <f>+I39/I38*100</f>
        <v>51.226415094339629</v>
      </c>
      <c r="K39" s="1239">
        <v>755.5</v>
      </c>
      <c r="L39" s="1085">
        <f>+K39/K38*100</f>
        <v>51.220338983050851</v>
      </c>
      <c r="M39" s="1085">
        <v>751.1</v>
      </c>
      <c r="N39" s="1085">
        <f>+M39/M38*100</f>
        <v>51.220676486633934</v>
      </c>
      <c r="O39" s="1079"/>
      <c r="P39" s="1082"/>
    </row>
    <row r="40" spans="1:16" s="876" customFormat="1" ht="14.25" customHeight="1" x14ac:dyDescent="0.2">
      <c r="A40" s="1237"/>
      <c r="B40" s="1199"/>
      <c r="C40" s="797"/>
      <c r="D40" s="795" t="s">
        <v>71</v>
      </c>
      <c r="E40" s="1239">
        <v>732.3</v>
      </c>
      <c r="F40" s="1085">
        <f>+E40/E38*100</f>
        <v>48.83302213923713</v>
      </c>
      <c r="G40" s="1239">
        <v>729</v>
      </c>
      <c r="H40" s="1085">
        <f>+G40/G38*100</f>
        <v>48.831134034429631</v>
      </c>
      <c r="I40" s="1239">
        <v>723.8</v>
      </c>
      <c r="J40" s="1085">
        <f>+I40/I38*100</f>
        <v>48.773584905660371</v>
      </c>
      <c r="K40" s="1239">
        <v>719.5</v>
      </c>
      <c r="L40" s="1085">
        <f>+K40/K38*100</f>
        <v>48.779661016949156</v>
      </c>
      <c r="M40" s="1085">
        <v>715.3</v>
      </c>
      <c r="N40" s="1085">
        <f>+M40/M38*100</f>
        <v>48.779323513366066</v>
      </c>
      <c r="O40" s="1079"/>
      <c r="P40" s="1082"/>
    </row>
    <row r="41" spans="1:16" s="876" customFormat="1" ht="17.25" customHeight="1" x14ac:dyDescent="0.2">
      <c r="A41" s="1237"/>
      <c r="B41" s="1199"/>
      <c r="C41" s="797" t="s">
        <v>161</v>
      </c>
      <c r="D41" s="794"/>
      <c r="E41" s="1240">
        <v>1101</v>
      </c>
      <c r="F41" s="1084">
        <f>+E41/$M$35*100</f>
        <v>10.65652312784924</v>
      </c>
      <c r="G41" s="1240">
        <v>1098.0999999999999</v>
      </c>
      <c r="H41" s="1084">
        <f>+G41/$M$35*100</f>
        <v>10.62845417501476</v>
      </c>
      <c r="I41" s="1240">
        <v>1103.3</v>
      </c>
      <c r="J41" s="1084">
        <f>+I41/$M$35*100</f>
        <v>10.678784711131758</v>
      </c>
      <c r="K41" s="1240">
        <v>1103.0999999999999</v>
      </c>
      <c r="L41" s="1084">
        <f>+K41/$M$35*100</f>
        <v>10.676848921281104</v>
      </c>
      <c r="M41" s="1084">
        <v>1101.9000000000001</v>
      </c>
      <c r="N41" s="1084">
        <f>+M41/$M$35*100</f>
        <v>10.665234182177183</v>
      </c>
      <c r="O41" s="1079"/>
      <c r="P41" s="1082"/>
    </row>
    <row r="42" spans="1:16" s="876" customFormat="1" ht="14.25" customHeight="1" x14ac:dyDescent="0.2">
      <c r="A42" s="1237"/>
      <c r="B42" s="1199"/>
      <c r="C42" s="797"/>
      <c r="D42" s="795" t="s">
        <v>72</v>
      </c>
      <c r="E42" s="1239">
        <v>555.6</v>
      </c>
      <c r="F42" s="1085">
        <f>+E42/E41*100</f>
        <v>50.463215258855584</v>
      </c>
      <c r="G42" s="1239">
        <v>553.79999999999995</v>
      </c>
      <c r="H42" s="1085">
        <f>+G42/G41*100</f>
        <v>50.43256534013296</v>
      </c>
      <c r="I42" s="1239">
        <v>559.6</v>
      </c>
      <c r="J42" s="1085">
        <f>+I42/I41*100</f>
        <v>50.720565575999274</v>
      </c>
      <c r="K42" s="1239">
        <v>559.5</v>
      </c>
      <c r="L42" s="1085">
        <f>+K42/K41*100</f>
        <v>50.720696219744369</v>
      </c>
      <c r="M42" s="1085">
        <v>559.1</v>
      </c>
      <c r="N42" s="1085">
        <f>+M42/M41*100</f>
        <v>50.739631545512296</v>
      </c>
      <c r="O42" s="1079"/>
      <c r="P42" s="1082"/>
    </row>
    <row r="43" spans="1:16" s="876" customFormat="1" ht="14.25" customHeight="1" x14ac:dyDescent="0.2">
      <c r="A43" s="1237"/>
      <c r="B43" s="1199"/>
      <c r="C43" s="797"/>
      <c r="D43" s="795" t="s">
        <v>71</v>
      </c>
      <c r="E43" s="1239">
        <v>545.4</v>
      </c>
      <c r="F43" s="1085">
        <f>+E43/E41*100</f>
        <v>49.536784741144416</v>
      </c>
      <c r="G43" s="1239">
        <v>544.29999999999995</v>
      </c>
      <c r="H43" s="1085">
        <f>+G43/G41*100</f>
        <v>49.567434659867047</v>
      </c>
      <c r="I43" s="1239">
        <v>543.70000000000005</v>
      </c>
      <c r="J43" s="1085">
        <f>+I43/I41*100</f>
        <v>49.279434424000726</v>
      </c>
      <c r="K43" s="1239">
        <v>543.6</v>
      </c>
      <c r="L43" s="1085">
        <f>+K43/K41*100</f>
        <v>49.279303780255653</v>
      </c>
      <c r="M43" s="1085">
        <v>542.79999999999995</v>
      </c>
      <c r="N43" s="1085">
        <f>+M43/M41*100</f>
        <v>49.260368454487697</v>
      </c>
      <c r="O43" s="1079"/>
      <c r="P43" s="1082"/>
    </row>
    <row r="44" spans="1:16" s="876" customFormat="1" ht="17.25" customHeight="1" x14ac:dyDescent="0.2">
      <c r="A44" s="1237"/>
      <c r="B44" s="1199"/>
      <c r="C44" s="797" t="s">
        <v>512</v>
      </c>
      <c r="D44" s="794"/>
      <c r="E44" s="1240">
        <v>1239.9000000000001</v>
      </c>
      <c r="F44" s="1084">
        <f>+E44/$M$35*100</f>
        <v>12.000929179128313</v>
      </c>
      <c r="G44" s="1240">
        <v>1227.2</v>
      </c>
      <c r="H44" s="1084">
        <f>+G44/$M$35*100</f>
        <v>11.878006523611797</v>
      </c>
      <c r="I44" s="1240">
        <v>1226.3</v>
      </c>
      <c r="J44" s="1084">
        <f>+I44/$M$35*100</f>
        <v>11.869295469283852</v>
      </c>
      <c r="K44" s="1240">
        <v>1216.8</v>
      </c>
      <c r="L44" s="1084">
        <f>+K44/$M$35*100</f>
        <v>11.777345451377798</v>
      </c>
      <c r="M44" s="1084">
        <v>1206.2</v>
      </c>
      <c r="N44" s="1084">
        <f>+M44/$M$35*100</f>
        <v>11.674748589293147</v>
      </c>
      <c r="O44" s="1079"/>
      <c r="P44" s="1082"/>
    </row>
    <row r="45" spans="1:16" s="876" customFormat="1" ht="14.25" customHeight="1" x14ac:dyDescent="0.2">
      <c r="A45" s="1237"/>
      <c r="B45" s="1199"/>
      <c r="C45" s="797"/>
      <c r="D45" s="795" t="s">
        <v>72</v>
      </c>
      <c r="E45" s="1239">
        <v>605.6</v>
      </c>
      <c r="F45" s="1085">
        <f>+E45/E44*100</f>
        <v>48.8426486006936</v>
      </c>
      <c r="G45" s="1239">
        <v>598.9</v>
      </c>
      <c r="H45" s="1085">
        <f>+G45/G44*100</f>
        <v>48.802151238591911</v>
      </c>
      <c r="I45" s="1239">
        <v>603.1</v>
      </c>
      <c r="J45" s="1085">
        <f>+I45/I44*100</f>
        <v>49.180461551007099</v>
      </c>
      <c r="K45" s="1239">
        <v>598.6</v>
      </c>
      <c r="L45" s="1085">
        <f>+K45/K44*100</f>
        <v>49.194608809993426</v>
      </c>
      <c r="M45" s="1085">
        <v>593.70000000000005</v>
      </c>
      <c r="N45" s="1085">
        <f>+M45/M44*100</f>
        <v>49.220693085723759</v>
      </c>
      <c r="O45" s="1079"/>
      <c r="P45" s="1082"/>
    </row>
    <row r="46" spans="1:16" s="876" customFormat="1" ht="14.25" customHeight="1" x14ac:dyDescent="0.2">
      <c r="A46" s="1237"/>
      <c r="B46" s="1199"/>
      <c r="C46" s="797"/>
      <c r="D46" s="795" t="s">
        <v>71</v>
      </c>
      <c r="E46" s="1239">
        <v>634.20000000000005</v>
      </c>
      <c r="F46" s="1085">
        <f>+E46/E44*100</f>
        <v>51.149286232760701</v>
      </c>
      <c r="G46" s="1239">
        <v>628.4</v>
      </c>
      <c r="H46" s="1085">
        <f>+G46/G44*100</f>
        <v>51.205997392438064</v>
      </c>
      <c r="I46" s="1239">
        <v>623.20000000000005</v>
      </c>
      <c r="J46" s="1085">
        <f>+I46/I44*100</f>
        <v>50.819538448992908</v>
      </c>
      <c r="K46" s="1239">
        <v>618.20000000000005</v>
      </c>
      <c r="L46" s="1085">
        <f>+K46/K44*100</f>
        <v>50.805391190006574</v>
      </c>
      <c r="M46" s="1085">
        <v>612.5</v>
      </c>
      <c r="N46" s="1085">
        <f>+M46/M44*100</f>
        <v>50.779306914276233</v>
      </c>
      <c r="O46" s="1079"/>
      <c r="P46" s="1082"/>
    </row>
    <row r="47" spans="1:16" s="876" customFormat="1" ht="17.25" customHeight="1" x14ac:dyDescent="0.2">
      <c r="A47" s="1237"/>
      <c r="B47" s="1199"/>
      <c r="C47" s="797" t="s">
        <v>513</v>
      </c>
      <c r="D47" s="794"/>
      <c r="E47" s="1240">
        <v>1589.1</v>
      </c>
      <c r="F47" s="1084">
        <f>+E47/$M$35*100</f>
        <v>15.380818258369869</v>
      </c>
      <c r="G47" s="1240">
        <v>1584.4</v>
      </c>
      <c r="H47" s="1084">
        <f>+G47/$M$35*100</f>
        <v>15.335327196879506</v>
      </c>
      <c r="I47" s="1240">
        <v>1579</v>
      </c>
      <c r="J47" s="1084">
        <f>+I47/$M$35*100</f>
        <v>15.283060870911852</v>
      </c>
      <c r="K47" s="1240">
        <v>1574.3</v>
      </c>
      <c r="L47" s="1084">
        <f>+K47/$M$35*100</f>
        <v>15.237569809421489</v>
      </c>
      <c r="M47" s="1084">
        <v>1569.1</v>
      </c>
      <c r="N47" s="1084">
        <f>+M47/$M$35*100</f>
        <v>15.187239273304487</v>
      </c>
      <c r="O47" s="1079"/>
      <c r="P47" s="1082"/>
    </row>
    <row r="48" spans="1:16" s="876" customFormat="1" ht="14.25" customHeight="1" x14ac:dyDescent="0.2">
      <c r="A48" s="1237"/>
      <c r="B48" s="1199"/>
      <c r="C48" s="797"/>
      <c r="D48" s="795" t="s">
        <v>72</v>
      </c>
      <c r="E48" s="1239">
        <v>764.3</v>
      </c>
      <c r="F48" s="1085">
        <f>+E48/E47*100</f>
        <v>48.096406771128315</v>
      </c>
      <c r="G48" s="1239">
        <v>760.7</v>
      </c>
      <c r="H48" s="1085">
        <f>+G48/G47*100</f>
        <v>48.011865690482203</v>
      </c>
      <c r="I48" s="1239">
        <v>757.8</v>
      </c>
      <c r="J48" s="1085">
        <f>+I48/I47*100</f>
        <v>47.992400253324888</v>
      </c>
      <c r="K48" s="1239">
        <v>754.7</v>
      </c>
      <c r="L48" s="1085">
        <f>+K48/K47*100</f>
        <v>47.938766435876268</v>
      </c>
      <c r="M48" s="1085">
        <v>751.2</v>
      </c>
      <c r="N48" s="1085">
        <f>+M48/M47*100</f>
        <v>47.874577783442746</v>
      </c>
      <c r="O48" s="1079"/>
      <c r="P48" s="1082"/>
    </row>
    <row r="49" spans="1:16" s="876" customFormat="1" ht="14.25" customHeight="1" x14ac:dyDescent="0.2">
      <c r="A49" s="1237"/>
      <c r="B49" s="1199"/>
      <c r="C49" s="797"/>
      <c r="D49" s="795" t="s">
        <v>71</v>
      </c>
      <c r="E49" s="1239">
        <v>824.9</v>
      </c>
      <c r="F49" s="1085">
        <f>+E49/E47*100</f>
        <v>51.909886099049771</v>
      </c>
      <c r="G49" s="1239">
        <v>823.7</v>
      </c>
      <c r="H49" s="1085">
        <f>+G49/G47*100</f>
        <v>51.988134309517797</v>
      </c>
      <c r="I49" s="1239">
        <v>821.2</v>
      </c>
      <c r="J49" s="1085">
        <f>+I49/I47*100</f>
        <v>52.007599746675112</v>
      </c>
      <c r="K49" s="1239">
        <v>819.7</v>
      </c>
      <c r="L49" s="1085">
        <f>+K49/K47*100</f>
        <v>52.067585593597151</v>
      </c>
      <c r="M49" s="1085">
        <v>817.9</v>
      </c>
      <c r="N49" s="1085">
        <f>+M49/M47*100</f>
        <v>52.125422216557261</v>
      </c>
      <c r="O49" s="1079"/>
      <c r="P49" s="1082"/>
    </row>
    <row r="50" spans="1:16" s="876" customFormat="1" ht="17.25" customHeight="1" x14ac:dyDescent="0.2">
      <c r="A50" s="1237"/>
      <c r="B50" s="1199"/>
      <c r="C50" s="797" t="s">
        <v>514</v>
      </c>
      <c r="D50" s="794"/>
      <c r="E50" s="1240">
        <v>2857.3</v>
      </c>
      <c r="F50" s="1084">
        <f>+E50/$M$35*100</f>
        <v>27.655661701365698</v>
      </c>
      <c r="G50" s="1240">
        <v>2859.8</v>
      </c>
      <c r="H50" s="1084">
        <f>+G50/$M$35*100</f>
        <v>27.679859074498875</v>
      </c>
      <c r="I50" s="1240">
        <v>2854.6</v>
      </c>
      <c r="J50" s="1084">
        <f>+I50/$M$35*100</f>
        <v>27.629528538381869</v>
      </c>
      <c r="K50" s="1240">
        <v>2857.1</v>
      </c>
      <c r="L50" s="1084">
        <f>+K50/$M$35*100</f>
        <v>27.653725911515043</v>
      </c>
      <c r="M50" s="1084">
        <v>2859.4</v>
      </c>
      <c r="N50" s="1084">
        <f>+M50/$M$35*100</f>
        <v>27.675987494797567</v>
      </c>
      <c r="O50" s="1079"/>
      <c r="P50" s="1082"/>
    </row>
    <row r="51" spans="1:16" s="876" customFormat="1" ht="14.25" customHeight="1" x14ac:dyDescent="0.2">
      <c r="A51" s="1237"/>
      <c r="B51" s="1199"/>
      <c r="C51" s="797"/>
      <c r="D51" s="795" t="s">
        <v>72</v>
      </c>
      <c r="E51" s="1239">
        <v>1359.2</v>
      </c>
      <c r="F51" s="1085">
        <f>+E51/E50*100</f>
        <v>47.569383683897385</v>
      </c>
      <c r="G51" s="1239">
        <v>1359.5</v>
      </c>
      <c r="H51" s="1085">
        <f>+G51/G50*100</f>
        <v>47.538289390866488</v>
      </c>
      <c r="I51" s="1239">
        <v>1353.9</v>
      </c>
      <c r="J51" s="1085">
        <f>+I51/I50*100</f>
        <v>47.428711553282426</v>
      </c>
      <c r="K51" s="1239">
        <v>1354.2</v>
      </c>
      <c r="L51" s="1085">
        <f>+K51/K50*100</f>
        <v>47.397710965664487</v>
      </c>
      <c r="M51" s="1085">
        <v>1354.3</v>
      </c>
      <c r="N51" s="1085">
        <f>+M51/M50*100</f>
        <v>47.3630831643002</v>
      </c>
      <c r="O51" s="1079"/>
      <c r="P51" s="1082"/>
    </row>
    <row r="52" spans="1:16" s="876" customFormat="1" ht="14.25" customHeight="1" x14ac:dyDescent="0.2">
      <c r="A52" s="1237"/>
      <c r="B52" s="1199"/>
      <c r="C52" s="797"/>
      <c r="D52" s="795" t="s">
        <v>71</v>
      </c>
      <c r="E52" s="1239">
        <v>1498.1</v>
      </c>
      <c r="F52" s="1085">
        <f>+E52/E50*100</f>
        <v>52.430616316102608</v>
      </c>
      <c r="G52" s="1239">
        <v>1500.3</v>
      </c>
      <c r="H52" s="1085">
        <f>+G52/G50*100</f>
        <v>52.461710609133505</v>
      </c>
      <c r="I52" s="1239">
        <v>1500.7</v>
      </c>
      <c r="J52" s="1085">
        <f>+I52/I50*100</f>
        <v>52.571288446717581</v>
      </c>
      <c r="K52" s="1239">
        <v>1503</v>
      </c>
      <c r="L52" s="1085">
        <f>+K52/K50*100</f>
        <v>52.60578908683631</v>
      </c>
      <c r="M52" s="1085">
        <v>1505.1</v>
      </c>
      <c r="N52" s="1085">
        <f>+M52/M50*100</f>
        <v>52.636916835699786</v>
      </c>
      <c r="O52" s="1079"/>
      <c r="P52" s="1082"/>
    </row>
    <row r="53" spans="1:16" s="876" customFormat="1" ht="17.25" customHeight="1" x14ac:dyDescent="0.2">
      <c r="A53" s="1237"/>
      <c r="B53" s="1199"/>
      <c r="C53" s="797" t="s">
        <v>501</v>
      </c>
      <c r="D53" s="794"/>
      <c r="E53" s="1240">
        <v>2094.5</v>
      </c>
      <c r="F53" s="1084">
        <f>+E53/$M$35*100</f>
        <v>20.272559210972055</v>
      </c>
      <c r="G53" s="1240">
        <v>2105.4</v>
      </c>
      <c r="H53" s="1084">
        <f>+G53/$M$35*100</f>
        <v>20.378059757832688</v>
      </c>
      <c r="I53" s="1240">
        <v>2107.6</v>
      </c>
      <c r="J53" s="1084">
        <f>+I53/$M$35*100</f>
        <v>20.399353446189881</v>
      </c>
      <c r="K53" s="1240">
        <v>2117.1</v>
      </c>
      <c r="L53" s="1084">
        <f>+K53/$M$35*100</f>
        <v>20.491303464095935</v>
      </c>
      <c r="M53" s="1084">
        <v>2128.6999999999998</v>
      </c>
      <c r="N53" s="1084">
        <f>+M53/$M$35*100</f>
        <v>20.603579275433855</v>
      </c>
      <c r="O53" s="1079"/>
      <c r="P53" s="1082"/>
    </row>
    <row r="54" spans="1:16" s="876" customFormat="1" ht="14.25" customHeight="1" x14ac:dyDescent="0.2">
      <c r="A54" s="1237"/>
      <c r="B54" s="1199"/>
      <c r="C54" s="797"/>
      <c r="D54" s="795" t="s">
        <v>72</v>
      </c>
      <c r="E54" s="1239">
        <v>869</v>
      </c>
      <c r="F54" s="1085">
        <f>+E54/E53*100</f>
        <v>41.489615660062071</v>
      </c>
      <c r="G54" s="1239">
        <v>873.9</v>
      </c>
      <c r="H54" s="1085">
        <f>+G54/G53*100</f>
        <v>41.507552009119401</v>
      </c>
      <c r="I54" s="1239">
        <v>875.4</v>
      </c>
      <c r="J54" s="1085">
        <f>+I54/I53*100</f>
        <v>41.535395710761058</v>
      </c>
      <c r="K54" s="1239">
        <v>879.8</v>
      </c>
      <c r="L54" s="1085">
        <f>+K54/K53*100</f>
        <v>41.556846629823809</v>
      </c>
      <c r="M54" s="1085">
        <v>885.1</v>
      </c>
      <c r="N54" s="1085">
        <f>+M54/M53*100</f>
        <v>41.579367689199984</v>
      </c>
      <c r="O54" s="1079"/>
      <c r="P54" s="1082"/>
    </row>
    <row r="55" spans="1:16" s="876" customFormat="1" ht="14.25" customHeight="1" x14ac:dyDescent="0.2">
      <c r="A55" s="1237"/>
      <c r="B55" s="1199"/>
      <c r="C55" s="797"/>
      <c r="D55" s="795" t="s">
        <v>71</v>
      </c>
      <c r="E55" s="1239">
        <v>1225.5</v>
      </c>
      <c r="F55" s="1085">
        <f>+E55/E53*100</f>
        <v>58.510384339937936</v>
      </c>
      <c r="G55" s="1239">
        <v>1231.5</v>
      </c>
      <c r="H55" s="1085">
        <f>+G55/G53*100</f>
        <v>58.492447990880592</v>
      </c>
      <c r="I55" s="1239">
        <v>1232.3</v>
      </c>
      <c r="J55" s="1085">
        <f>+I55/I53*100</f>
        <v>58.469349022584929</v>
      </c>
      <c r="K55" s="1239">
        <v>1237.3</v>
      </c>
      <c r="L55" s="1085">
        <f>+K55/K53*100</f>
        <v>58.443153370176184</v>
      </c>
      <c r="M55" s="1085">
        <v>1243.5</v>
      </c>
      <c r="N55" s="1085">
        <f>+M55/M53*100</f>
        <v>58.415934607976702</v>
      </c>
      <c r="O55" s="1079"/>
      <c r="P55" s="1082"/>
    </row>
    <row r="56" spans="1:16" s="876" customFormat="1" ht="13.5" customHeight="1" x14ac:dyDescent="0.2">
      <c r="A56" s="907"/>
      <c r="B56" s="908"/>
      <c r="C56" s="909" t="s">
        <v>530</v>
      </c>
      <c r="D56" s="910"/>
      <c r="E56" s="911"/>
      <c r="F56" s="1174"/>
      <c r="G56" s="911"/>
      <c r="H56" s="1174"/>
      <c r="I56" s="911"/>
      <c r="J56" s="1174"/>
      <c r="K56" s="911"/>
      <c r="L56" s="1174"/>
      <c r="M56" s="911"/>
      <c r="N56" s="1174"/>
      <c r="O56" s="912"/>
      <c r="P56" s="903"/>
    </row>
    <row r="57" spans="1:16" ht="13.5" customHeight="1" x14ac:dyDescent="0.2">
      <c r="A57" s="1180"/>
      <c r="B57" s="1241"/>
      <c r="C57" s="1086" t="s">
        <v>426</v>
      </c>
      <c r="D57" s="1066"/>
      <c r="E57" s="1201"/>
      <c r="F57" s="1242" t="s">
        <v>88</v>
      </c>
      <c r="G57" s="1088"/>
      <c r="H57" s="1088"/>
      <c r="I57" s="1089"/>
      <c r="J57" s="1088"/>
      <c r="K57" s="1088"/>
      <c r="L57" s="1088"/>
      <c r="M57" s="1088"/>
      <c r="N57" s="1088"/>
      <c r="O57" s="1071"/>
      <c r="P57" s="1056"/>
    </row>
    <row r="58" spans="1:16" ht="13.5" customHeight="1" x14ac:dyDescent="0.2">
      <c r="A58" s="1056"/>
      <c r="B58" s="1175">
        <v>6</v>
      </c>
      <c r="C58" s="1463">
        <v>42309</v>
      </c>
      <c r="D58" s="1463"/>
      <c r="E58" s="1070"/>
      <c r="F58" s="1070"/>
      <c r="G58" s="1070"/>
      <c r="H58" s="1070"/>
      <c r="I58" s="1070"/>
      <c r="J58" s="1070"/>
      <c r="K58" s="1070"/>
      <c r="L58" s="1070"/>
      <c r="M58" s="1070"/>
      <c r="N58" s="1070"/>
      <c r="O58" s="1070"/>
      <c r="P58" s="1070"/>
    </row>
  </sheetData>
  <mergeCells count="122">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8:D58"/>
    <mergeCell ref="C30:N30"/>
    <mergeCell ref="C31:D32"/>
    <mergeCell ref="E33:F33"/>
    <mergeCell ref="G33:H33"/>
    <mergeCell ref="I33:J33"/>
    <mergeCell ref="K33:L33"/>
    <mergeCell ref="M33:N33"/>
  </mergeCells>
  <conditionalFormatting sqref="E7:N7 E33:N33">
    <cfRule type="cellIs" dxfId="16"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U65"/>
  <sheetViews>
    <sheetView zoomScaleNormal="100" workbookViewId="0"/>
  </sheetViews>
  <sheetFormatPr defaultRowHeight="12.75" x14ac:dyDescent="0.2"/>
  <cols>
    <col min="1" max="1" width="1" style="1055" customWidth="1"/>
    <col min="2" max="2" width="2.5703125" style="1055" customWidth="1"/>
    <col min="3" max="3" width="1" style="1055" customWidth="1"/>
    <col min="4" max="4" width="34" style="1055" customWidth="1"/>
    <col min="5" max="5" width="7.42578125" style="1055" customWidth="1"/>
    <col min="6" max="6" width="4.85546875" style="1055" customWidth="1"/>
    <col min="7" max="7" width="7.42578125" style="1055" customWidth="1"/>
    <col min="8" max="8" width="4.85546875" style="1055" customWidth="1"/>
    <col min="9" max="9" width="7.42578125" style="1055" customWidth="1"/>
    <col min="10" max="10" width="4.85546875" style="1055" customWidth="1"/>
    <col min="11" max="11" width="7.42578125" style="1055" customWidth="1"/>
    <col min="12" max="12" width="4.85546875" style="1055" customWidth="1"/>
    <col min="13" max="13" width="7.42578125" style="1055" customWidth="1"/>
    <col min="14" max="14" width="4.85546875" style="1055" customWidth="1"/>
    <col min="15" max="15" width="2.5703125" style="1055" customWidth="1"/>
    <col min="16" max="16" width="1" style="1055" customWidth="1"/>
    <col min="17" max="16384" width="9.140625" style="1055"/>
  </cols>
  <sheetData>
    <row r="1" spans="1:21" ht="13.5" customHeight="1" x14ac:dyDescent="0.2">
      <c r="A1" s="1056"/>
      <c r="B1" s="1243"/>
      <c r="C1" s="1497" t="s">
        <v>338</v>
      </c>
      <c r="D1" s="1497"/>
      <c r="E1" s="1164"/>
      <c r="F1" s="1164"/>
      <c r="G1" s="1164"/>
      <c r="H1" s="1164"/>
      <c r="I1" s="1164"/>
      <c r="J1" s="1164"/>
      <c r="K1" s="1164"/>
      <c r="L1" s="1164"/>
      <c r="M1" s="1244"/>
      <c r="N1" s="1164"/>
      <c r="O1" s="1164"/>
      <c r="P1" s="1056"/>
    </row>
    <row r="2" spans="1:21" ht="9.75" customHeight="1" x14ac:dyDescent="0.2">
      <c r="A2" s="1056"/>
      <c r="B2" s="1176"/>
      <c r="C2" s="1177"/>
      <c r="D2" s="1176"/>
      <c r="E2" s="1178"/>
      <c r="F2" s="1178"/>
      <c r="G2" s="1178"/>
      <c r="H2" s="1178"/>
      <c r="I2" s="1057"/>
      <c r="J2" s="1057"/>
      <c r="K2" s="1057"/>
      <c r="L2" s="1057"/>
      <c r="M2" s="1057"/>
      <c r="N2" s="1057"/>
      <c r="O2" s="1179"/>
      <c r="P2" s="1056"/>
    </row>
    <row r="3" spans="1:21" ht="9" customHeight="1" thickBot="1" x14ac:dyDescent="0.25">
      <c r="A3" s="1056"/>
      <c r="B3" s="1054"/>
      <c r="C3" s="1077"/>
      <c r="D3" s="1054"/>
      <c r="E3" s="1054"/>
      <c r="F3" s="1054"/>
      <c r="G3" s="1054"/>
      <c r="H3" s="1054"/>
      <c r="I3" s="1054"/>
      <c r="J3" s="1054"/>
      <c r="K3" s="1054"/>
      <c r="L3" s="1054"/>
      <c r="M3" s="1472" t="s">
        <v>73</v>
      </c>
      <c r="N3" s="1472"/>
      <c r="O3" s="1180"/>
      <c r="P3" s="1056"/>
    </row>
    <row r="4" spans="1:21" s="1063" customFormat="1" ht="13.5" customHeight="1" thickBot="1" x14ac:dyDescent="0.25">
      <c r="A4" s="1061"/>
      <c r="B4" s="1173"/>
      <c r="C4" s="1477" t="s">
        <v>166</v>
      </c>
      <c r="D4" s="1478"/>
      <c r="E4" s="1478"/>
      <c r="F4" s="1478"/>
      <c r="G4" s="1478"/>
      <c r="H4" s="1478"/>
      <c r="I4" s="1478"/>
      <c r="J4" s="1478"/>
      <c r="K4" s="1478"/>
      <c r="L4" s="1478"/>
      <c r="M4" s="1478"/>
      <c r="N4" s="1479"/>
      <c r="O4" s="1180"/>
      <c r="P4" s="1061"/>
    </row>
    <row r="5" spans="1:21" ht="3.75" customHeight="1" x14ac:dyDescent="0.2">
      <c r="A5" s="1056"/>
      <c r="B5" s="1054"/>
      <c r="C5" s="1498" t="s">
        <v>160</v>
      </c>
      <c r="D5" s="1499"/>
      <c r="E5" s="1054"/>
      <c r="F5" s="1181"/>
      <c r="G5" s="1181"/>
      <c r="H5" s="1181"/>
      <c r="I5" s="1181"/>
      <c r="J5" s="1181"/>
      <c r="K5" s="1054"/>
      <c r="L5" s="1181"/>
      <c r="M5" s="1181"/>
      <c r="N5" s="1181"/>
      <c r="O5" s="1180"/>
      <c r="P5" s="1056"/>
    </row>
    <row r="6" spans="1:21" ht="12.75" customHeight="1" x14ac:dyDescent="0.2">
      <c r="A6" s="1056"/>
      <c r="B6" s="1054"/>
      <c r="C6" s="1499"/>
      <c r="D6" s="1499"/>
      <c r="E6" s="1167" t="s">
        <v>34</v>
      </c>
      <c r="F6" s="1168" t="s">
        <v>582</v>
      </c>
      <c r="G6" s="1167" t="s">
        <v>34</v>
      </c>
      <c r="H6" s="1168" t="s">
        <v>34</v>
      </c>
      <c r="I6" s="1169"/>
      <c r="J6" s="1168" t="s">
        <v>34</v>
      </c>
      <c r="K6" s="1170" t="s">
        <v>583</v>
      </c>
      <c r="L6" s="1171" t="s">
        <v>34</v>
      </c>
      <c r="M6" s="1171" t="s">
        <v>34</v>
      </c>
      <c r="N6" s="1172"/>
      <c r="O6" s="1180"/>
      <c r="P6" s="1056"/>
    </row>
    <row r="7" spans="1:21" x14ac:dyDescent="0.2">
      <c r="A7" s="1056"/>
      <c r="B7" s="1054"/>
      <c r="C7" s="1182"/>
      <c r="D7" s="1182"/>
      <c r="E7" s="1470" t="str">
        <f>+'6populacao1'!E7</f>
        <v>3.º trimestre</v>
      </c>
      <c r="F7" s="1470"/>
      <c r="G7" s="1470" t="str">
        <f>+'6populacao1'!G7</f>
        <v>4.º trimestre</v>
      </c>
      <c r="H7" s="1470"/>
      <c r="I7" s="1470" t="str">
        <f>+'6populacao1'!I7</f>
        <v>1.º trimestre</v>
      </c>
      <c r="J7" s="1470"/>
      <c r="K7" s="1470" t="str">
        <f>+'6populacao1'!K7</f>
        <v>2.º trimestre</v>
      </c>
      <c r="L7" s="1470"/>
      <c r="M7" s="1470" t="str">
        <f>+'6populacao1'!M7</f>
        <v>3.º trimestre</v>
      </c>
      <c r="N7" s="1470"/>
      <c r="O7" s="1183"/>
      <c r="P7" s="1056"/>
    </row>
    <row r="8" spans="1:21" s="1069" customFormat="1" ht="16.5" customHeight="1" x14ac:dyDescent="0.2">
      <c r="A8" s="1067"/>
      <c r="B8" s="1184"/>
      <c r="C8" s="1462" t="s">
        <v>13</v>
      </c>
      <c r="D8" s="1462"/>
      <c r="E8" s="1496">
        <v>4565.1000000000004</v>
      </c>
      <c r="F8" s="1496"/>
      <c r="G8" s="1496">
        <v>4491.6000000000004</v>
      </c>
      <c r="H8" s="1496"/>
      <c r="I8" s="1496">
        <v>4477.1000000000004</v>
      </c>
      <c r="J8" s="1496"/>
      <c r="K8" s="1496">
        <v>4580.8</v>
      </c>
      <c r="L8" s="1496"/>
      <c r="M8" s="1475">
        <v>4575.3</v>
      </c>
      <c r="N8" s="1475"/>
      <c r="O8" s="1185"/>
      <c r="P8" s="1067"/>
      <c r="R8" s="1393"/>
      <c r="S8" s="1393"/>
      <c r="U8" s="1394"/>
    </row>
    <row r="9" spans="1:21" ht="12" customHeight="1" x14ac:dyDescent="0.2">
      <c r="A9" s="1056"/>
      <c r="B9" s="1186"/>
      <c r="C9" s="791" t="s">
        <v>72</v>
      </c>
      <c r="D9" s="1070"/>
      <c r="E9" s="1494">
        <v>2361.6999999999998</v>
      </c>
      <c r="F9" s="1494"/>
      <c r="G9" s="1494">
        <v>2310.8000000000002</v>
      </c>
      <c r="H9" s="1494"/>
      <c r="I9" s="1494">
        <v>2301.1</v>
      </c>
      <c r="J9" s="1494"/>
      <c r="K9" s="1494">
        <v>2335.5</v>
      </c>
      <c r="L9" s="1494"/>
      <c r="M9" s="1495">
        <v>2348.6999999999998</v>
      </c>
      <c r="N9" s="1495"/>
      <c r="O9" s="1183"/>
      <c r="P9" s="1056"/>
    </row>
    <row r="10" spans="1:21" ht="12" customHeight="1" x14ac:dyDescent="0.2">
      <c r="A10" s="1056"/>
      <c r="B10" s="1186"/>
      <c r="C10" s="791" t="s">
        <v>71</v>
      </c>
      <c r="D10" s="1070"/>
      <c r="E10" s="1494">
        <v>2203.4</v>
      </c>
      <c r="F10" s="1494"/>
      <c r="G10" s="1494">
        <v>2180.6999999999998</v>
      </c>
      <c r="H10" s="1494"/>
      <c r="I10" s="1494">
        <v>2176</v>
      </c>
      <c r="J10" s="1494"/>
      <c r="K10" s="1494">
        <v>2245.3000000000002</v>
      </c>
      <c r="L10" s="1494"/>
      <c r="M10" s="1495">
        <v>2226.6999999999998</v>
      </c>
      <c r="N10" s="1495"/>
      <c r="O10" s="1183"/>
      <c r="P10" s="1056"/>
    </row>
    <row r="11" spans="1:21" ht="17.25" customHeight="1" x14ac:dyDescent="0.2">
      <c r="A11" s="1056"/>
      <c r="B11" s="1186"/>
      <c r="C11" s="791" t="s">
        <v>161</v>
      </c>
      <c r="D11" s="1070"/>
      <c r="E11" s="1494">
        <v>271.89999999999998</v>
      </c>
      <c r="F11" s="1494"/>
      <c r="G11" s="1494">
        <v>243.9</v>
      </c>
      <c r="H11" s="1494"/>
      <c r="I11" s="1494">
        <v>242</v>
      </c>
      <c r="J11" s="1494"/>
      <c r="K11" s="1494">
        <v>246.5</v>
      </c>
      <c r="L11" s="1494"/>
      <c r="M11" s="1495">
        <v>266.10000000000002</v>
      </c>
      <c r="N11" s="1495"/>
      <c r="O11" s="1183"/>
      <c r="P11" s="1056"/>
    </row>
    <row r="12" spans="1:21" ht="12" customHeight="1" x14ac:dyDescent="0.2">
      <c r="A12" s="1056"/>
      <c r="B12" s="1186"/>
      <c r="C12" s="791" t="s">
        <v>162</v>
      </c>
      <c r="D12" s="1070"/>
      <c r="E12" s="1493">
        <v>2239.1999999999998</v>
      </c>
      <c r="F12" s="1493"/>
      <c r="G12" s="1493">
        <v>2228.4</v>
      </c>
      <c r="H12" s="1493"/>
      <c r="I12" s="1493">
        <v>2219.3000000000002</v>
      </c>
      <c r="J12" s="1493"/>
      <c r="K12" s="1493">
        <v>2253.8000000000002</v>
      </c>
      <c r="L12" s="1493"/>
      <c r="M12" s="1473">
        <v>2241</v>
      </c>
      <c r="N12" s="1473"/>
      <c r="O12" s="1183"/>
      <c r="P12" s="1056"/>
    </row>
    <row r="13" spans="1:21" ht="12" customHeight="1" x14ac:dyDescent="0.2">
      <c r="A13" s="1056"/>
      <c r="B13" s="1186"/>
      <c r="C13" s="791" t="s">
        <v>163</v>
      </c>
      <c r="D13" s="1070"/>
      <c r="E13" s="1493">
        <v>2054</v>
      </c>
      <c r="F13" s="1493"/>
      <c r="G13" s="1493">
        <v>2019.3</v>
      </c>
      <c r="H13" s="1493"/>
      <c r="I13" s="1493">
        <v>2015.8</v>
      </c>
      <c r="J13" s="1493"/>
      <c r="K13" s="1493">
        <v>2080.5</v>
      </c>
      <c r="L13" s="1493"/>
      <c r="M13" s="1473">
        <v>2068.1999999999998</v>
      </c>
      <c r="N13" s="1473"/>
      <c r="O13" s="1183"/>
      <c r="P13" s="1056"/>
    </row>
    <row r="14" spans="1:21" ht="17.25" customHeight="1" x14ac:dyDescent="0.2">
      <c r="A14" s="1056"/>
      <c r="B14" s="1186"/>
      <c r="C14" s="791" t="s">
        <v>403</v>
      </c>
      <c r="D14" s="1070"/>
      <c r="E14" s="1494">
        <v>407.3</v>
      </c>
      <c r="F14" s="1494"/>
      <c r="G14" s="1494">
        <v>348.5</v>
      </c>
      <c r="H14" s="1494"/>
      <c r="I14" s="1494">
        <v>338.4</v>
      </c>
      <c r="J14" s="1494"/>
      <c r="K14" s="1494">
        <v>365.3</v>
      </c>
      <c r="L14" s="1494"/>
      <c r="M14" s="1495">
        <v>342.7</v>
      </c>
      <c r="N14" s="1495"/>
      <c r="O14" s="1183"/>
      <c r="P14" s="1056"/>
    </row>
    <row r="15" spans="1:21" ht="12" customHeight="1" x14ac:dyDescent="0.2">
      <c r="A15" s="1056"/>
      <c r="B15" s="1186"/>
      <c r="C15" s="791" t="s">
        <v>167</v>
      </c>
      <c r="D15" s="1070"/>
      <c r="E15" s="1493">
        <v>1089.7</v>
      </c>
      <c r="F15" s="1493"/>
      <c r="G15" s="1493">
        <v>1074.9000000000001</v>
      </c>
      <c r="H15" s="1493"/>
      <c r="I15" s="1493">
        <v>1090.0999999999999</v>
      </c>
      <c r="J15" s="1493"/>
      <c r="K15" s="1493">
        <v>1107.8</v>
      </c>
      <c r="L15" s="1493"/>
      <c r="M15" s="1473">
        <v>1118.8</v>
      </c>
      <c r="N15" s="1473"/>
      <c r="O15" s="1183"/>
      <c r="P15" s="1056"/>
    </row>
    <row r="16" spans="1:21" ht="12" customHeight="1" x14ac:dyDescent="0.2">
      <c r="A16" s="1056"/>
      <c r="B16" s="1186"/>
      <c r="C16" s="791" t="s">
        <v>168</v>
      </c>
      <c r="D16" s="1070"/>
      <c r="E16" s="1493">
        <v>3068.2</v>
      </c>
      <c r="F16" s="1493"/>
      <c r="G16" s="1493">
        <v>3068.2</v>
      </c>
      <c r="H16" s="1493"/>
      <c r="I16" s="1493">
        <v>3048.6</v>
      </c>
      <c r="J16" s="1493"/>
      <c r="K16" s="1493">
        <v>3107.6</v>
      </c>
      <c r="L16" s="1493"/>
      <c r="M16" s="1473">
        <v>3113.9</v>
      </c>
      <c r="N16" s="1473"/>
      <c r="O16" s="1183"/>
      <c r="P16" s="1056"/>
    </row>
    <row r="17" spans="1:16" s="1190" customFormat="1" ht="17.25" customHeight="1" x14ac:dyDescent="0.2">
      <c r="A17" s="1187"/>
      <c r="B17" s="1188"/>
      <c r="C17" s="791" t="s">
        <v>169</v>
      </c>
      <c r="D17" s="1070"/>
      <c r="E17" s="1493">
        <v>3969.6</v>
      </c>
      <c r="F17" s="1493"/>
      <c r="G17" s="1493">
        <v>3910.5</v>
      </c>
      <c r="H17" s="1493"/>
      <c r="I17" s="1493">
        <v>3896.1</v>
      </c>
      <c r="J17" s="1493"/>
      <c r="K17" s="1493">
        <v>4008.8</v>
      </c>
      <c r="L17" s="1493"/>
      <c r="M17" s="1473">
        <v>4029.3</v>
      </c>
      <c r="N17" s="1473"/>
      <c r="O17" s="1189"/>
      <c r="P17" s="1187"/>
    </row>
    <row r="18" spans="1:16" s="1190" customFormat="1" ht="12" customHeight="1" x14ac:dyDescent="0.2">
      <c r="A18" s="1187"/>
      <c r="B18" s="1188"/>
      <c r="C18" s="791" t="s">
        <v>170</v>
      </c>
      <c r="D18" s="1070"/>
      <c r="E18" s="1493">
        <v>595.5</v>
      </c>
      <c r="F18" s="1493"/>
      <c r="G18" s="1493">
        <v>581</v>
      </c>
      <c r="H18" s="1493"/>
      <c r="I18" s="1493">
        <v>581</v>
      </c>
      <c r="J18" s="1493"/>
      <c r="K18" s="1493">
        <v>572</v>
      </c>
      <c r="L18" s="1493"/>
      <c r="M18" s="1473">
        <v>546.1</v>
      </c>
      <c r="N18" s="1473"/>
      <c r="O18" s="1189"/>
      <c r="P18" s="1187"/>
    </row>
    <row r="19" spans="1:16" ht="17.25" customHeight="1" x14ac:dyDescent="0.2">
      <c r="A19" s="1056"/>
      <c r="B19" s="1186"/>
      <c r="C19" s="791" t="s">
        <v>171</v>
      </c>
      <c r="D19" s="1070"/>
      <c r="E19" s="1493">
        <v>3676.5</v>
      </c>
      <c r="F19" s="1493"/>
      <c r="G19" s="1493">
        <v>3659.4</v>
      </c>
      <c r="H19" s="1493"/>
      <c r="I19" s="1493">
        <v>3641.1</v>
      </c>
      <c r="J19" s="1493"/>
      <c r="K19" s="1493">
        <v>3723.4</v>
      </c>
      <c r="L19" s="1493"/>
      <c r="M19" s="1473">
        <v>3743.1</v>
      </c>
      <c r="N19" s="1473"/>
      <c r="O19" s="1183"/>
      <c r="P19" s="1056"/>
    </row>
    <row r="20" spans="1:16" ht="12" customHeight="1" x14ac:dyDescent="0.2">
      <c r="A20" s="1056"/>
      <c r="B20" s="1186"/>
      <c r="C20" s="1191"/>
      <c r="D20" s="1315" t="s">
        <v>172</v>
      </c>
      <c r="E20" s="1493">
        <v>2864.6</v>
      </c>
      <c r="F20" s="1493"/>
      <c r="G20" s="1493">
        <v>2869.9</v>
      </c>
      <c r="H20" s="1493"/>
      <c r="I20" s="1493">
        <v>2867.8</v>
      </c>
      <c r="J20" s="1493"/>
      <c r="K20" s="1493">
        <v>2896.7</v>
      </c>
      <c r="L20" s="1493"/>
      <c r="M20" s="1473">
        <v>2910.9</v>
      </c>
      <c r="N20" s="1473"/>
      <c r="O20" s="1183"/>
      <c r="P20" s="1056"/>
    </row>
    <row r="21" spans="1:16" ht="12" customHeight="1" x14ac:dyDescent="0.2">
      <c r="A21" s="1056"/>
      <c r="B21" s="1186"/>
      <c r="C21" s="1191"/>
      <c r="D21" s="1315" t="s">
        <v>173</v>
      </c>
      <c r="E21" s="1493">
        <v>683.6</v>
      </c>
      <c r="F21" s="1493"/>
      <c r="G21" s="1493">
        <v>654.70000000000005</v>
      </c>
      <c r="H21" s="1493"/>
      <c r="I21" s="1493">
        <v>645.5</v>
      </c>
      <c r="J21" s="1493"/>
      <c r="K21" s="1493">
        <v>698.8</v>
      </c>
      <c r="L21" s="1493"/>
      <c r="M21" s="1473">
        <v>703.7</v>
      </c>
      <c r="N21" s="1473"/>
      <c r="O21" s="1183"/>
      <c r="P21" s="1056"/>
    </row>
    <row r="22" spans="1:16" ht="12" customHeight="1" x14ac:dyDescent="0.2">
      <c r="A22" s="1056"/>
      <c r="B22" s="1186"/>
      <c r="C22" s="1191"/>
      <c r="D22" s="1315" t="s">
        <v>131</v>
      </c>
      <c r="E22" s="1493">
        <v>128.19999999999999</v>
      </c>
      <c r="F22" s="1493"/>
      <c r="G22" s="1493">
        <v>134.80000000000001</v>
      </c>
      <c r="H22" s="1493"/>
      <c r="I22" s="1493">
        <v>127.9</v>
      </c>
      <c r="J22" s="1493"/>
      <c r="K22" s="1493">
        <v>127.9</v>
      </c>
      <c r="L22" s="1493"/>
      <c r="M22" s="1473">
        <v>128.5</v>
      </c>
      <c r="N22" s="1473"/>
      <c r="O22" s="1183"/>
      <c r="P22" s="1056"/>
    </row>
    <row r="23" spans="1:16" ht="12" customHeight="1" x14ac:dyDescent="0.2">
      <c r="A23" s="1056"/>
      <c r="B23" s="1186"/>
      <c r="C23" s="791" t="s">
        <v>174</v>
      </c>
      <c r="D23" s="1070"/>
      <c r="E23" s="1493">
        <v>859.3</v>
      </c>
      <c r="F23" s="1493"/>
      <c r="G23" s="1493">
        <v>811.8</v>
      </c>
      <c r="H23" s="1493"/>
      <c r="I23" s="1493">
        <v>813.1</v>
      </c>
      <c r="J23" s="1493"/>
      <c r="K23" s="1493">
        <v>835.8</v>
      </c>
      <c r="L23" s="1493"/>
      <c r="M23" s="1473">
        <v>805.6</v>
      </c>
      <c r="N23" s="1473"/>
      <c r="O23" s="1183"/>
      <c r="P23" s="1056"/>
    </row>
    <row r="24" spans="1:16" ht="12" customHeight="1" x14ac:dyDescent="0.2">
      <c r="A24" s="1056"/>
      <c r="B24" s="1186"/>
      <c r="C24" s="791" t="s">
        <v>131</v>
      </c>
      <c r="D24" s="1070"/>
      <c r="E24" s="1493">
        <v>29.3</v>
      </c>
      <c r="F24" s="1493"/>
      <c r="G24" s="1493">
        <v>20.399999999999999</v>
      </c>
      <c r="H24" s="1493"/>
      <c r="I24" s="1493">
        <v>22.9</v>
      </c>
      <c r="J24" s="1493"/>
      <c r="K24" s="1493">
        <v>21.5</v>
      </c>
      <c r="L24" s="1493"/>
      <c r="M24" s="1473">
        <v>26.5</v>
      </c>
      <c r="N24" s="1473"/>
      <c r="O24" s="1183"/>
      <c r="P24" s="1056"/>
    </row>
    <row r="25" spans="1:16" ht="17.25" customHeight="1" x14ac:dyDescent="0.2">
      <c r="A25" s="1056"/>
      <c r="B25" s="1186"/>
      <c r="C25" s="796" t="s">
        <v>175</v>
      </c>
      <c r="D25" s="796"/>
      <c r="E25" s="1491"/>
      <c r="F25" s="1491"/>
      <c r="G25" s="1491"/>
      <c r="H25" s="1491"/>
      <c r="I25" s="1491"/>
      <c r="J25" s="1491"/>
      <c r="K25" s="1491"/>
      <c r="L25" s="1491"/>
      <c r="M25" s="1492"/>
      <c r="N25" s="1492"/>
      <c r="O25" s="1183"/>
      <c r="P25" s="1056"/>
    </row>
    <row r="26" spans="1:16" s="876" customFormat="1" ht="14.25" customHeight="1" x14ac:dyDescent="0.2">
      <c r="A26" s="1082"/>
      <c r="B26" s="1488" t="s">
        <v>176</v>
      </c>
      <c r="C26" s="1488"/>
      <c r="D26" s="1488"/>
      <c r="E26" s="1489">
        <v>63.4</v>
      </c>
      <c r="F26" s="1489"/>
      <c r="G26" s="1489">
        <v>63</v>
      </c>
      <c r="H26" s="1489"/>
      <c r="I26" s="1489">
        <v>62.8</v>
      </c>
      <c r="J26" s="1489"/>
      <c r="K26" s="1489">
        <v>64.2</v>
      </c>
      <c r="L26" s="1489"/>
      <c r="M26" s="1490">
        <v>64.400000000000006</v>
      </c>
      <c r="N26" s="1490"/>
      <c r="O26" s="1192"/>
      <c r="P26" s="1082"/>
    </row>
    <row r="27" spans="1:16" ht="12" customHeight="1" x14ac:dyDescent="0.2">
      <c r="A27" s="1056"/>
      <c r="B27" s="1186"/>
      <c r="C27" s="794"/>
      <c r="D27" s="1315" t="s">
        <v>72</v>
      </c>
      <c r="E27" s="1485">
        <v>66.900000000000006</v>
      </c>
      <c r="F27" s="1485"/>
      <c r="G27" s="1485">
        <v>66.099999999999994</v>
      </c>
      <c r="H27" s="1485"/>
      <c r="I27" s="1485">
        <v>65.8</v>
      </c>
      <c r="J27" s="1485"/>
      <c r="K27" s="1485">
        <v>66.8</v>
      </c>
      <c r="L27" s="1485"/>
      <c r="M27" s="1471">
        <v>67.400000000000006</v>
      </c>
      <c r="N27" s="1471"/>
      <c r="O27" s="1183"/>
      <c r="P27" s="1056"/>
    </row>
    <row r="28" spans="1:16" ht="12" customHeight="1" x14ac:dyDescent="0.2">
      <c r="A28" s="1056"/>
      <c r="B28" s="1186"/>
      <c r="C28" s="794"/>
      <c r="D28" s="1315" t="s">
        <v>71</v>
      </c>
      <c r="E28" s="1485">
        <v>60.1</v>
      </c>
      <c r="F28" s="1485"/>
      <c r="G28" s="1485">
        <v>60</v>
      </c>
      <c r="H28" s="1485"/>
      <c r="I28" s="1485">
        <v>59.9</v>
      </c>
      <c r="J28" s="1485"/>
      <c r="K28" s="1485">
        <v>61.8</v>
      </c>
      <c r="L28" s="1485"/>
      <c r="M28" s="1471">
        <v>61.5</v>
      </c>
      <c r="N28" s="1471"/>
      <c r="O28" s="1183"/>
      <c r="P28" s="1056"/>
    </row>
    <row r="29" spans="1:16" s="876" customFormat="1" ht="14.25" customHeight="1" x14ac:dyDescent="0.2">
      <c r="A29" s="1082"/>
      <c r="B29" s="1488" t="s">
        <v>161</v>
      </c>
      <c r="C29" s="1488"/>
      <c r="D29" s="1488"/>
      <c r="E29" s="1489">
        <v>24.7</v>
      </c>
      <c r="F29" s="1489"/>
      <c r="G29" s="1489">
        <v>22.2</v>
      </c>
      <c r="H29" s="1489"/>
      <c r="I29" s="1489">
        <v>21.9</v>
      </c>
      <c r="J29" s="1489"/>
      <c r="K29" s="1489">
        <v>22.3</v>
      </c>
      <c r="L29" s="1489"/>
      <c r="M29" s="1490">
        <v>24.1</v>
      </c>
      <c r="N29" s="1490"/>
      <c r="O29" s="1192"/>
      <c r="P29" s="1082"/>
    </row>
    <row r="30" spans="1:16" ht="12" customHeight="1" x14ac:dyDescent="0.2">
      <c r="A30" s="1056"/>
      <c r="B30" s="1186"/>
      <c r="C30" s="794"/>
      <c r="D30" s="1315" t="s">
        <v>72</v>
      </c>
      <c r="E30" s="1485">
        <v>25.8</v>
      </c>
      <c r="F30" s="1485"/>
      <c r="G30" s="1485">
        <v>22.6</v>
      </c>
      <c r="H30" s="1485"/>
      <c r="I30" s="1485">
        <v>23.4</v>
      </c>
      <c r="J30" s="1485"/>
      <c r="K30" s="1485">
        <v>23.4</v>
      </c>
      <c r="L30" s="1485"/>
      <c r="M30" s="1471">
        <v>25.3</v>
      </c>
      <c r="N30" s="1471"/>
      <c r="O30" s="1183"/>
      <c r="P30" s="1056"/>
    </row>
    <row r="31" spans="1:16" ht="12" customHeight="1" x14ac:dyDescent="0.2">
      <c r="A31" s="1056"/>
      <c r="B31" s="1186"/>
      <c r="C31" s="794"/>
      <c r="D31" s="1315" t="s">
        <v>71</v>
      </c>
      <c r="E31" s="1485">
        <v>23.5</v>
      </c>
      <c r="F31" s="1485"/>
      <c r="G31" s="1485">
        <v>21.8</v>
      </c>
      <c r="H31" s="1485"/>
      <c r="I31" s="1485">
        <v>20.399999999999999</v>
      </c>
      <c r="J31" s="1485"/>
      <c r="K31" s="1485">
        <v>21.3</v>
      </c>
      <c r="L31" s="1485"/>
      <c r="M31" s="1471">
        <v>23</v>
      </c>
      <c r="N31" s="1471"/>
      <c r="O31" s="1183"/>
      <c r="P31" s="1056"/>
    </row>
    <row r="32" spans="1:16" s="876" customFormat="1" ht="14.25" customHeight="1" x14ac:dyDescent="0.2">
      <c r="A32" s="1082"/>
      <c r="B32" s="1488" t="s">
        <v>177</v>
      </c>
      <c r="C32" s="1488"/>
      <c r="D32" s="1488"/>
      <c r="E32" s="1489">
        <v>48.4</v>
      </c>
      <c r="F32" s="1489"/>
      <c r="G32" s="1489">
        <v>47.5</v>
      </c>
      <c r="H32" s="1489"/>
      <c r="I32" s="1489">
        <v>48.6</v>
      </c>
      <c r="J32" s="1489"/>
      <c r="K32" s="1489">
        <v>50.4</v>
      </c>
      <c r="L32" s="1489"/>
      <c r="M32" s="1490">
        <v>50.2</v>
      </c>
      <c r="N32" s="1490"/>
      <c r="O32" s="1192"/>
      <c r="P32" s="1082"/>
    </row>
    <row r="33" spans="1:16" ht="12" customHeight="1" x14ac:dyDescent="0.2">
      <c r="A33" s="1056"/>
      <c r="B33" s="1186"/>
      <c r="C33" s="794"/>
      <c r="D33" s="1315" t="s">
        <v>72</v>
      </c>
      <c r="E33" s="1485">
        <v>54.6</v>
      </c>
      <c r="F33" s="1485"/>
      <c r="G33" s="1485">
        <v>53.8</v>
      </c>
      <c r="H33" s="1485"/>
      <c r="I33" s="1485">
        <v>54.6</v>
      </c>
      <c r="J33" s="1485"/>
      <c r="K33" s="1485">
        <v>56.6</v>
      </c>
      <c r="L33" s="1485"/>
      <c r="M33" s="1471">
        <v>56</v>
      </c>
      <c r="N33" s="1471"/>
      <c r="O33" s="1183"/>
      <c r="P33" s="1056"/>
    </row>
    <row r="34" spans="1:16" ht="12" customHeight="1" x14ac:dyDescent="0.2">
      <c r="A34" s="1056"/>
      <c r="B34" s="1186"/>
      <c r="C34" s="794"/>
      <c r="D34" s="1315" t="s">
        <v>71</v>
      </c>
      <c r="E34" s="1485">
        <v>42.8</v>
      </c>
      <c r="F34" s="1485"/>
      <c r="G34" s="1485">
        <v>41.9</v>
      </c>
      <c r="H34" s="1485"/>
      <c r="I34" s="1485">
        <v>43.2</v>
      </c>
      <c r="J34" s="1485"/>
      <c r="K34" s="1485">
        <v>44.9</v>
      </c>
      <c r="L34" s="1485"/>
      <c r="M34" s="1471">
        <v>45.2</v>
      </c>
      <c r="N34" s="1471"/>
      <c r="O34" s="1183"/>
      <c r="P34" s="1056"/>
    </row>
    <row r="35" spans="1:16" ht="17.25" customHeight="1" x14ac:dyDescent="0.2">
      <c r="A35" s="1056"/>
      <c r="B35" s="1186"/>
      <c r="C35" s="1486" t="s">
        <v>178</v>
      </c>
      <c r="D35" s="1486"/>
      <c r="E35" s="1487"/>
      <c r="F35" s="1487"/>
      <c r="G35" s="1487"/>
      <c r="H35" s="1487"/>
      <c r="I35" s="1487"/>
      <c r="J35" s="1487"/>
      <c r="K35" s="1487"/>
      <c r="L35" s="1487"/>
      <c r="M35" s="1484"/>
      <c r="N35" s="1484"/>
      <c r="O35" s="1183"/>
      <c r="P35" s="1056"/>
    </row>
    <row r="36" spans="1:16" ht="12" customHeight="1" x14ac:dyDescent="0.2">
      <c r="A36" s="1056"/>
      <c r="B36" s="1186"/>
      <c r="C36" s="1481" t="s">
        <v>176</v>
      </c>
      <c r="D36" s="1481"/>
      <c r="E36" s="1482">
        <f>+E28-E27</f>
        <v>-6.8000000000000043</v>
      </c>
      <c r="F36" s="1482"/>
      <c r="G36" s="1482">
        <f>+G28-G27</f>
        <v>-6.0999999999999943</v>
      </c>
      <c r="H36" s="1482"/>
      <c r="I36" s="1482">
        <f>+I28-I27</f>
        <v>-5.8999999999999986</v>
      </c>
      <c r="J36" s="1482"/>
      <c r="K36" s="1482">
        <f>+K28-K27</f>
        <v>-5</v>
      </c>
      <c r="L36" s="1482"/>
      <c r="M36" s="1483">
        <f>+M28-M27</f>
        <v>-5.9000000000000057</v>
      </c>
      <c r="N36" s="1483"/>
      <c r="O36" s="1183"/>
      <c r="P36" s="1056"/>
    </row>
    <row r="37" spans="1:16" ht="12" customHeight="1" x14ac:dyDescent="0.2">
      <c r="A37" s="1056"/>
      <c r="B37" s="1186"/>
      <c r="C37" s="1481" t="s">
        <v>161</v>
      </c>
      <c r="D37" s="1481"/>
      <c r="E37" s="1482">
        <f>+E31-E30</f>
        <v>-2.3000000000000007</v>
      </c>
      <c r="F37" s="1482"/>
      <c r="G37" s="1482">
        <f>+G31-G30</f>
        <v>-0.80000000000000071</v>
      </c>
      <c r="H37" s="1482"/>
      <c r="I37" s="1482">
        <f>+I31-I30</f>
        <v>-3</v>
      </c>
      <c r="J37" s="1482"/>
      <c r="K37" s="1482">
        <f>+K31-K30</f>
        <v>-2.0999999999999979</v>
      </c>
      <c r="L37" s="1482"/>
      <c r="M37" s="1483">
        <f>+M31-M30</f>
        <v>-2.3000000000000007</v>
      </c>
      <c r="N37" s="1483"/>
      <c r="O37" s="1183"/>
      <c r="P37" s="1056"/>
    </row>
    <row r="38" spans="1:16" ht="12" customHeight="1" x14ac:dyDescent="0.2">
      <c r="A38" s="1056"/>
      <c r="B38" s="1186"/>
      <c r="C38" s="1481" t="s">
        <v>177</v>
      </c>
      <c r="D38" s="1481"/>
      <c r="E38" s="1482">
        <f>+E34-E33</f>
        <v>-11.800000000000004</v>
      </c>
      <c r="F38" s="1482"/>
      <c r="G38" s="1482">
        <f>+G34-G33</f>
        <v>-11.899999999999999</v>
      </c>
      <c r="H38" s="1482"/>
      <c r="I38" s="1482">
        <f>+I34-I33</f>
        <v>-11.399999999999999</v>
      </c>
      <c r="J38" s="1482"/>
      <c r="K38" s="1482">
        <f>+K34-K33</f>
        <v>-11.700000000000003</v>
      </c>
      <c r="L38" s="1482"/>
      <c r="M38" s="1483">
        <f>+M34-M33</f>
        <v>-10.799999999999997</v>
      </c>
      <c r="N38" s="1483"/>
      <c r="O38" s="1183"/>
      <c r="P38" s="1056"/>
    </row>
    <row r="39" spans="1:16" ht="12.75" customHeight="1" thickBot="1" x14ac:dyDescent="0.25">
      <c r="A39" s="1056"/>
      <c r="B39" s="1186"/>
      <c r="C39" s="1315"/>
      <c r="D39" s="1315"/>
      <c r="E39" s="1193"/>
      <c r="F39" s="1193"/>
      <c r="G39" s="1193"/>
      <c r="H39" s="1193"/>
      <c r="I39" s="1193"/>
      <c r="J39" s="1193"/>
      <c r="K39" s="1193"/>
      <c r="L39" s="1193"/>
      <c r="M39" s="1194"/>
      <c r="N39" s="1194"/>
      <c r="O39" s="1183"/>
      <c r="P39" s="1056"/>
    </row>
    <row r="40" spans="1:16" s="1190" customFormat="1" ht="13.5" customHeight="1" thickBot="1" x14ac:dyDescent="0.25">
      <c r="A40" s="1187"/>
      <c r="B40" s="1070"/>
      <c r="C40" s="1477" t="s">
        <v>515</v>
      </c>
      <c r="D40" s="1478"/>
      <c r="E40" s="1478"/>
      <c r="F40" s="1478"/>
      <c r="G40" s="1478"/>
      <c r="H40" s="1478"/>
      <c r="I40" s="1478"/>
      <c r="J40" s="1478"/>
      <c r="K40" s="1478"/>
      <c r="L40" s="1478"/>
      <c r="M40" s="1478"/>
      <c r="N40" s="1479"/>
      <c r="O40" s="1189"/>
      <c r="P40" s="1187"/>
    </row>
    <row r="41" spans="1:16" s="1190" customFormat="1" ht="3.75" customHeight="1" x14ac:dyDescent="0.2">
      <c r="A41" s="1187"/>
      <c r="B41" s="1070"/>
      <c r="C41" s="1467" t="s">
        <v>164</v>
      </c>
      <c r="D41" s="1468"/>
      <c r="E41" s="1173"/>
      <c r="F41" s="1173"/>
      <c r="G41" s="1173"/>
      <c r="H41" s="1173"/>
      <c r="I41" s="1173"/>
      <c r="J41" s="1173"/>
      <c r="K41" s="1173"/>
      <c r="L41" s="1173"/>
      <c r="M41" s="1173"/>
      <c r="N41" s="1173"/>
      <c r="O41" s="1189"/>
      <c r="P41" s="1187"/>
    </row>
    <row r="42" spans="1:16" s="1190" customFormat="1" ht="12.75" customHeight="1" x14ac:dyDescent="0.2">
      <c r="A42" s="1187"/>
      <c r="B42" s="1070"/>
      <c r="C42" s="1468"/>
      <c r="D42" s="1468"/>
      <c r="E42" s="1167" t="s">
        <v>34</v>
      </c>
      <c r="F42" s="1168" t="s">
        <v>582</v>
      </c>
      <c r="G42" s="1167" t="s">
        <v>34</v>
      </c>
      <c r="H42" s="1168" t="s">
        <v>34</v>
      </c>
      <c r="I42" s="1169"/>
      <c r="J42" s="1168" t="s">
        <v>34</v>
      </c>
      <c r="K42" s="1170" t="s">
        <v>583</v>
      </c>
      <c r="L42" s="1171" t="s">
        <v>34</v>
      </c>
      <c r="M42" s="1171" t="s">
        <v>34</v>
      </c>
      <c r="N42" s="1172"/>
      <c r="O42" s="1189"/>
      <c r="P42" s="1187"/>
    </row>
    <row r="43" spans="1:16" s="1190" customFormat="1" ht="12.75" customHeight="1" x14ac:dyDescent="0.2">
      <c r="A43" s="1187"/>
      <c r="B43" s="1070"/>
      <c r="C43" s="1066"/>
      <c r="D43" s="1066"/>
      <c r="E43" s="1470" t="str">
        <f>+E7</f>
        <v>3.º trimestre</v>
      </c>
      <c r="F43" s="1470"/>
      <c r="G43" s="1470" t="str">
        <f>+G7</f>
        <v>4.º trimestre</v>
      </c>
      <c r="H43" s="1470"/>
      <c r="I43" s="1470" t="str">
        <f>+I7</f>
        <v>1.º trimestre</v>
      </c>
      <c r="J43" s="1470"/>
      <c r="K43" s="1470" t="str">
        <f>+K7</f>
        <v>2.º trimestre</v>
      </c>
      <c r="L43" s="1470"/>
      <c r="M43" s="1470" t="str">
        <f>+M7</f>
        <v>3.º trimestre</v>
      </c>
      <c r="N43" s="1470"/>
      <c r="O43" s="1189"/>
      <c r="P43" s="1187"/>
    </row>
    <row r="44" spans="1:16" s="1190" customFormat="1" ht="12.75" customHeight="1" x14ac:dyDescent="0.2">
      <c r="A44" s="1187"/>
      <c r="B44" s="1070"/>
      <c r="C44" s="1066"/>
      <c r="D44" s="1066"/>
      <c r="E44" s="805" t="s">
        <v>165</v>
      </c>
      <c r="F44" s="805" t="s">
        <v>107</v>
      </c>
      <c r="G44" s="805" t="s">
        <v>165</v>
      </c>
      <c r="H44" s="805" t="s">
        <v>107</v>
      </c>
      <c r="I44" s="806" t="s">
        <v>165</v>
      </c>
      <c r="J44" s="806" t="s">
        <v>107</v>
      </c>
      <c r="K44" s="806" t="s">
        <v>165</v>
      </c>
      <c r="L44" s="806" t="s">
        <v>107</v>
      </c>
      <c r="M44" s="806" t="s">
        <v>165</v>
      </c>
      <c r="N44" s="806" t="s">
        <v>107</v>
      </c>
      <c r="O44" s="1189"/>
      <c r="P44" s="1187"/>
    </row>
    <row r="45" spans="1:16" s="1190" customFormat="1" ht="15" customHeight="1" x14ac:dyDescent="0.2">
      <c r="A45" s="1187"/>
      <c r="B45" s="1245"/>
      <c r="C45" s="1462" t="s">
        <v>13</v>
      </c>
      <c r="D45" s="1462"/>
      <c r="E45" s="1238">
        <v>4565.1000000000004</v>
      </c>
      <c r="F45" s="1246">
        <f>+E45/E45*100</f>
        <v>100</v>
      </c>
      <c r="G45" s="1238">
        <v>4491.6000000000004</v>
      </c>
      <c r="H45" s="1246">
        <f>+G45/G45*100</f>
        <v>100</v>
      </c>
      <c r="I45" s="1238">
        <v>4477.1000000000004</v>
      </c>
      <c r="J45" s="1246">
        <f>+I45/I45*100</f>
        <v>100</v>
      </c>
      <c r="K45" s="1238">
        <v>4580.8</v>
      </c>
      <c r="L45" s="1246">
        <f>+K45/K45*100</f>
        <v>100</v>
      </c>
      <c r="M45" s="1080">
        <v>4575.3</v>
      </c>
      <c r="N45" s="1247">
        <f>+M45/M45*100</f>
        <v>100</v>
      </c>
      <c r="O45" s="1189"/>
      <c r="P45" s="1187"/>
    </row>
    <row r="46" spans="1:16" s="1190" customFormat="1" ht="12.75" customHeight="1" x14ac:dyDescent="0.2">
      <c r="A46" s="1187"/>
      <c r="B46" s="1070"/>
      <c r="C46" s="795"/>
      <c r="D46" s="1315" t="s">
        <v>72</v>
      </c>
      <c r="E46" s="1239">
        <v>2361.6999999999998</v>
      </c>
      <c r="F46" s="1248">
        <f>+E46/E45*100</f>
        <v>51.733806488357317</v>
      </c>
      <c r="G46" s="1239">
        <v>2310.8000000000002</v>
      </c>
      <c r="H46" s="1248">
        <f>+G46/G45*100</f>
        <v>51.447145783239826</v>
      </c>
      <c r="I46" s="1239">
        <v>2301.1</v>
      </c>
      <c r="J46" s="1248">
        <f>+I46/I45*100</f>
        <v>51.397109736213167</v>
      </c>
      <c r="K46" s="1239">
        <v>2335.5</v>
      </c>
      <c r="L46" s="1248">
        <f>+K46/K45*100</f>
        <v>50.984544184421935</v>
      </c>
      <c r="M46" s="1085">
        <v>2348.6999999999998</v>
      </c>
      <c r="N46" s="1249">
        <f>+M46/M45*100</f>
        <v>51.334338731886433</v>
      </c>
      <c r="O46" s="1189"/>
      <c r="P46" s="1187"/>
    </row>
    <row r="47" spans="1:16" s="1190" customFormat="1" ht="12.75" customHeight="1" x14ac:dyDescent="0.2">
      <c r="A47" s="1187"/>
      <c r="B47" s="1070"/>
      <c r="C47" s="795"/>
      <c r="D47" s="1315" t="s">
        <v>71</v>
      </c>
      <c r="E47" s="1239">
        <v>2203.4</v>
      </c>
      <c r="F47" s="1248">
        <f>+E47/E45*100</f>
        <v>48.266193511642683</v>
      </c>
      <c r="G47" s="1239">
        <v>2180.6999999999998</v>
      </c>
      <c r="H47" s="1248">
        <f>+G47/G45*100</f>
        <v>48.550627838632103</v>
      </c>
      <c r="I47" s="1239">
        <v>2176</v>
      </c>
      <c r="J47" s="1248">
        <f>+I47/I45*100</f>
        <v>48.602890263786826</v>
      </c>
      <c r="K47" s="1239">
        <v>2245.3000000000002</v>
      </c>
      <c r="L47" s="1248">
        <f>+K47/K45*100</f>
        <v>49.015455815578065</v>
      </c>
      <c r="M47" s="1085">
        <v>2226.6999999999998</v>
      </c>
      <c r="N47" s="1249">
        <f>+M47/M45*100</f>
        <v>48.667846917142036</v>
      </c>
      <c r="O47" s="1189"/>
      <c r="P47" s="1187"/>
    </row>
    <row r="48" spans="1:16" s="1190" customFormat="1" ht="14.25" customHeight="1" x14ac:dyDescent="0.2">
      <c r="A48" s="1187"/>
      <c r="B48" s="1070"/>
      <c r="C48" s="791" t="s">
        <v>161</v>
      </c>
      <c r="D48" s="797"/>
      <c r="E48" s="1240">
        <v>271.89999999999998</v>
      </c>
      <c r="F48" s="1250">
        <f>+E48/E$45*100</f>
        <v>5.9560579176797868</v>
      </c>
      <c r="G48" s="1240">
        <v>243.9</v>
      </c>
      <c r="H48" s="1250">
        <f>+G48/G$45*100</f>
        <v>5.4301362543414369</v>
      </c>
      <c r="I48" s="1240">
        <v>242</v>
      </c>
      <c r="J48" s="1250">
        <f>+I48/I$45*100</f>
        <v>5.4052846708807039</v>
      </c>
      <c r="K48" s="1240">
        <v>246.5</v>
      </c>
      <c r="L48" s="1250">
        <f>+K48/K$45*100</f>
        <v>5.3811561299336352</v>
      </c>
      <c r="M48" s="1084">
        <v>266.10000000000002</v>
      </c>
      <c r="N48" s="1251">
        <f>+M48/M$45*100</f>
        <v>5.8160120647826368</v>
      </c>
      <c r="O48" s="1189"/>
      <c r="P48" s="1187"/>
    </row>
    <row r="49" spans="1:16" s="1190" customFormat="1" ht="12.75" customHeight="1" x14ac:dyDescent="0.2">
      <c r="A49" s="1187"/>
      <c r="B49" s="1070"/>
      <c r="C49" s="794"/>
      <c r="D49" s="1252" t="s">
        <v>72</v>
      </c>
      <c r="E49" s="1239">
        <v>143.6</v>
      </c>
      <c r="F49" s="1248">
        <f>+E49/E48*100</f>
        <v>52.813534387642513</v>
      </c>
      <c r="G49" s="1239">
        <v>125.3</v>
      </c>
      <c r="H49" s="1248">
        <f>+G49/G48*100</f>
        <v>51.373513735137344</v>
      </c>
      <c r="I49" s="1239">
        <v>131</v>
      </c>
      <c r="J49" s="1248">
        <f>+I49/I48*100</f>
        <v>54.132231404958674</v>
      </c>
      <c r="K49" s="1239">
        <v>130.9</v>
      </c>
      <c r="L49" s="1248">
        <f>+K49/K48*100</f>
        <v>53.103448275862078</v>
      </c>
      <c r="M49" s="1085">
        <v>141.5</v>
      </c>
      <c r="N49" s="1249">
        <f>+M49/M48*100</f>
        <v>53.175497933107849</v>
      </c>
      <c r="O49" s="1189"/>
      <c r="P49" s="1187"/>
    </row>
    <row r="50" spans="1:16" s="1190" customFormat="1" ht="12.75" customHeight="1" x14ac:dyDescent="0.2">
      <c r="A50" s="1187"/>
      <c r="B50" s="1070"/>
      <c r="C50" s="794"/>
      <c r="D50" s="1252" t="s">
        <v>71</v>
      </c>
      <c r="E50" s="1239">
        <v>128.30000000000001</v>
      </c>
      <c r="F50" s="1248">
        <f>+E50/E48*100</f>
        <v>47.186465612357495</v>
      </c>
      <c r="G50" s="1239">
        <v>118.5</v>
      </c>
      <c r="H50" s="1248">
        <f>+G50/G48*100</f>
        <v>48.585485854858547</v>
      </c>
      <c r="I50" s="1239">
        <v>111</v>
      </c>
      <c r="J50" s="1248">
        <f>+I50/I48*100</f>
        <v>45.867768595041326</v>
      </c>
      <c r="K50" s="1239">
        <v>115.6</v>
      </c>
      <c r="L50" s="1248">
        <f>+K50/K48*100</f>
        <v>46.896551724137929</v>
      </c>
      <c r="M50" s="1085">
        <v>124.6</v>
      </c>
      <c r="N50" s="1249">
        <f>+M50/M48*100</f>
        <v>46.824502066892137</v>
      </c>
      <c r="O50" s="1189"/>
      <c r="P50" s="1187"/>
    </row>
    <row r="51" spans="1:16" s="1190" customFormat="1" ht="14.25" customHeight="1" x14ac:dyDescent="0.2">
      <c r="A51" s="1187"/>
      <c r="B51" s="1070"/>
      <c r="C51" s="791" t="s">
        <v>512</v>
      </c>
      <c r="D51" s="797"/>
      <c r="E51" s="1240">
        <v>952.2</v>
      </c>
      <c r="F51" s="1250">
        <f>+E51/E$45*100</f>
        <v>20.858250640730759</v>
      </c>
      <c r="G51" s="1240">
        <v>940.7</v>
      </c>
      <c r="H51" s="1250">
        <f>+G51/G$45*100</f>
        <v>20.943539050672367</v>
      </c>
      <c r="I51" s="1240">
        <v>940.9</v>
      </c>
      <c r="J51" s="1250">
        <f>+I51/I$45*100</f>
        <v>21.015836143932454</v>
      </c>
      <c r="K51" s="1240">
        <v>951.9</v>
      </c>
      <c r="L51" s="1250">
        <f>+K51/K$45*100</f>
        <v>20.780213063220394</v>
      </c>
      <c r="M51" s="1084">
        <v>943.4</v>
      </c>
      <c r="N51" s="1251">
        <f>+M51/M$45*100</f>
        <v>20.619412934670951</v>
      </c>
      <c r="O51" s="1253"/>
      <c r="P51" s="1187"/>
    </row>
    <row r="52" spans="1:16" s="1190" customFormat="1" ht="12.75" customHeight="1" x14ac:dyDescent="0.2">
      <c r="A52" s="1187"/>
      <c r="B52" s="1070"/>
      <c r="C52" s="794"/>
      <c r="D52" s="1252" t="s">
        <v>72</v>
      </c>
      <c r="E52" s="1239">
        <v>476</v>
      </c>
      <c r="F52" s="1248">
        <f>+E52/E51*100</f>
        <v>49.989498004620877</v>
      </c>
      <c r="G52" s="1239">
        <v>471.7</v>
      </c>
      <c r="H52" s="1248">
        <f>+G52/G51*100</f>
        <v>50.143510152014457</v>
      </c>
      <c r="I52" s="1239">
        <v>466.7</v>
      </c>
      <c r="J52" s="1248">
        <f>+I52/I51*100</f>
        <v>49.601445424593479</v>
      </c>
      <c r="K52" s="1239">
        <v>464.8</v>
      </c>
      <c r="L52" s="1248">
        <f>+K52/K51*100</f>
        <v>48.82865847252863</v>
      </c>
      <c r="M52" s="1085">
        <v>467.1</v>
      </c>
      <c r="N52" s="1249">
        <f>+M52/M51*100</f>
        <v>49.512401950392203</v>
      </c>
      <c r="O52" s="1189"/>
      <c r="P52" s="1187"/>
    </row>
    <row r="53" spans="1:16" s="1190" customFormat="1" ht="12.75" customHeight="1" x14ac:dyDescent="0.2">
      <c r="A53" s="1187"/>
      <c r="B53" s="1070"/>
      <c r="C53" s="794"/>
      <c r="D53" s="1252" t="s">
        <v>71</v>
      </c>
      <c r="E53" s="1239">
        <v>476.2</v>
      </c>
      <c r="F53" s="1248">
        <f>+E53/E51*100</f>
        <v>50.010501995379123</v>
      </c>
      <c r="G53" s="1239">
        <v>469</v>
      </c>
      <c r="H53" s="1248">
        <f>+G53/G51*100</f>
        <v>49.856489847985543</v>
      </c>
      <c r="I53" s="1239">
        <v>474.2</v>
      </c>
      <c r="J53" s="1248">
        <f>+I53/I51*100</f>
        <v>50.398554575406528</v>
      </c>
      <c r="K53" s="1239">
        <v>487.1</v>
      </c>
      <c r="L53" s="1248">
        <f>+K53/K51*100</f>
        <v>51.171341527471384</v>
      </c>
      <c r="M53" s="1085">
        <v>476.3</v>
      </c>
      <c r="N53" s="1249">
        <f>+M53/M51*100</f>
        <v>50.487598049607804</v>
      </c>
      <c r="O53" s="1189"/>
      <c r="P53" s="1187"/>
    </row>
    <row r="54" spans="1:16" s="1190" customFormat="1" ht="14.25" customHeight="1" x14ac:dyDescent="0.2">
      <c r="A54" s="1187"/>
      <c r="B54" s="1070"/>
      <c r="C54" s="791" t="s">
        <v>513</v>
      </c>
      <c r="D54" s="797"/>
      <c r="E54" s="1240">
        <v>1287.0999999999999</v>
      </c>
      <c r="F54" s="1250">
        <f>+E54/E$45*100</f>
        <v>28.194344045037344</v>
      </c>
      <c r="G54" s="1240">
        <v>1287.7</v>
      </c>
      <c r="H54" s="1250">
        <f>+G54/G$45*100</f>
        <v>28.669071155044971</v>
      </c>
      <c r="I54" s="1240">
        <v>1278.4000000000001</v>
      </c>
      <c r="J54" s="1250">
        <f>+I54/I$45*100</f>
        <v>28.55419802997476</v>
      </c>
      <c r="K54" s="1240">
        <v>1301.9000000000001</v>
      </c>
      <c r="L54" s="1250">
        <f>+K54/K$45*100</f>
        <v>28.420799860286415</v>
      </c>
      <c r="M54" s="1084">
        <v>1297.5999999999999</v>
      </c>
      <c r="N54" s="1251">
        <f>+M54/M$45*100</f>
        <v>28.360981793543587</v>
      </c>
      <c r="O54" s="1189"/>
      <c r="P54" s="1187"/>
    </row>
    <row r="55" spans="1:16" s="1190" customFormat="1" ht="12.75" customHeight="1" x14ac:dyDescent="0.2">
      <c r="A55" s="1187"/>
      <c r="B55" s="1070"/>
      <c r="C55" s="794"/>
      <c r="D55" s="1252" t="s">
        <v>72</v>
      </c>
      <c r="E55" s="1239">
        <v>652.70000000000005</v>
      </c>
      <c r="F55" s="1248">
        <f>+E55/E54*100</f>
        <v>50.710900473933648</v>
      </c>
      <c r="G55" s="1239">
        <v>639.5</v>
      </c>
      <c r="H55" s="1248">
        <f>+G55/G54*100</f>
        <v>49.662188397918769</v>
      </c>
      <c r="I55" s="1239">
        <v>637.9</v>
      </c>
      <c r="J55" s="1248">
        <f>+I55/I54*100</f>
        <v>49.898310387984971</v>
      </c>
      <c r="K55" s="1239">
        <v>646.70000000000005</v>
      </c>
      <c r="L55" s="1248">
        <f>+K55/K54*100</f>
        <v>49.673554036408326</v>
      </c>
      <c r="M55" s="1085">
        <v>649.70000000000005</v>
      </c>
      <c r="N55" s="1249">
        <f>+M55/M54*100</f>
        <v>50.069358816276207</v>
      </c>
      <c r="O55" s="1189"/>
      <c r="P55" s="1187"/>
    </row>
    <row r="56" spans="1:16" s="1190" customFormat="1" ht="12.75" customHeight="1" x14ac:dyDescent="0.2">
      <c r="A56" s="1187"/>
      <c r="B56" s="1070"/>
      <c r="C56" s="794"/>
      <c r="D56" s="1252" t="s">
        <v>71</v>
      </c>
      <c r="E56" s="1239">
        <v>634.4</v>
      </c>
      <c r="F56" s="1248">
        <f>+E56/E54*100</f>
        <v>49.289099526066352</v>
      </c>
      <c r="G56" s="1239">
        <v>648.20000000000005</v>
      </c>
      <c r="H56" s="1248">
        <f>+G56/G54*100</f>
        <v>50.337811602081231</v>
      </c>
      <c r="I56" s="1239">
        <v>640.4</v>
      </c>
      <c r="J56" s="1248">
        <f>+I56/I54*100</f>
        <v>50.093867334167705</v>
      </c>
      <c r="K56" s="1239">
        <v>655.20000000000005</v>
      </c>
      <c r="L56" s="1248">
        <f>+K56/K54*100</f>
        <v>50.326445963591674</v>
      </c>
      <c r="M56" s="1085">
        <v>648</v>
      </c>
      <c r="N56" s="1249">
        <f>+M56/M54*100</f>
        <v>49.9383477188656</v>
      </c>
      <c r="O56" s="1189"/>
      <c r="P56" s="1187"/>
    </row>
    <row r="57" spans="1:16" s="1190" customFormat="1" ht="14.25" customHeight="1" x14ac:dyDescent="0.2">
      <c r="A57" s="1187"/>
      <c r="B57" s="1070"/>
      <c r="C57" s="791" t="s">
        <v>514</v>
      </c>
      <c r="D57" s="797"/>
      <c r="E57" s="1240">
        <v>1790.5</v>
      </c>
      <c r="F57" s="1250">
        <f>+E57/E$45*100</f>
        <v>39.221484742941001</v>
      </c>
      <c r="G57" s="1240">
        <v>1789.4</v>
      </c>
      <c r="H57" s="1250">
        <f>+G57/G$45*100</f>
        <v>39.838810223528363</v>
      </c>
      <c r="I57" s="1240">
        <v>1785</v>
      </c>
      <c r="J57" s="1250">
        <f>+I57/I$45*100</f>
        <v>39.869558419512629</v>
      </c>
      <c r="K57" s="1240">
        <v>1835.2</v>
      </c>
      <c r="L57" s="1250">
        <f>+K57/K$45*100</f>
        <v>40.062871114215859</v>
      </c>
      <c r="M57" s="1084">
        <v>1828.6</v>
      </c>
      <c r="N57" s="1251">
        <f>+M57/M$45*100</f>
        <v>39.966778134767118</v>
      </c>
      <c r="O57" s="1189"/>
      <c r="P57" s="1187"/>
    </row>
    <row r="58" spans="1:16" s="1190" customFormat="1" ht="12.75" customHeight="1" x14ac:dyDescent="0.2">
      <c r="A58" s="1187"/>
      <c r="B58" s="1070"/>
      <c r="C58" s="794"/>
      <c r="D58" s="1252" t="s">
        <v>72</v>
      </c>
      <c r="E58" s="1239">
        <v>925.4</v>
      </c>
      <c r="F58" s="1248">
        <f>+E58/E57*100</f>
        <v>51.683887182351299</v>
      </c>
      <c r="G58" s="1239">
        <v>926.6</v>
      </c>
      <c r="H58" s="1248">
        <f>+G58/G57*100</f>
        <v>51.78272046496032</v>
      </c>
      <c r="I58" s="1239">
        <v>920.3</v>
      </c>
      <c r="J58" s="1248">
        <f>+I58/I57*100</f>
        <v>51.55742296918767</v>
      </c>
      <c r="K58" s="1239">
        <v>939.9</v>
      </c>
      <c r="L58" s="1248">
        <f>+K58/K57*100</f>
        <v>51.215126416739324</v>
      </c>
      <c r="M58" s="1085">
        <v>939.1</v>
      </c>
      <c r="N58" s="1249">
        <f>+M58/M57*100</f>
        <v>51.356228808924861</v>
      </c>
      <c r="O58" s="1189"/>
      <c r="P58" s="1187"/>
    </row>
    <row r="59" spans="1:16" s="1190" customFormat="1" ht="12.75" customHeight="1" x14ac:dyDescent="0.2">
      <c r="A59" s="1187"/>
      <c r="B59" s="1070"/>
      <c r="C59" s="794"/>
      <c r="D59" s="1252" t="s">
        <v>71</v>
      </c>
      <c r="E59" s="1239">
        <v>865.1</v>
      </c>
      <c r="F59" s="1248">
        <f>+E59/E57*100</f>
        <v>48.316112817648701</v>
      </c>
      <c r="G59" s="1239">
        <v>862.8</v>
      </c>
      <c r="H59" s="1248">
        <f>+G59/G57*100</f>
        <v>48.217279535039673</v>
      </c>
      <c r="I59" s="1239">
        <v>864.7</v>
      </c>
      <c r="J59" s="1248">
        <f>+I59/I57*100</f>
        <v>48.44257703081233</v>
      </c>
      <c r="K59" s="1239">
        <v>895.3</v>
      </c>
      <c r="L59" s="1248">
        <f>+K59/K57*100</f>
        <v>48.784873583260676</v>
      </c>
      <c r="M59" s="1085">
        <v>889.6</v>
      </c>
      <c r="N59" s="1249">
        <f>+M59/M57*100</f>
        <v>48.649239855627258</v>
      </c>
      <c r="O59" s="1189"/>
      <c r="P59" s="1187"/>
    </row>
    <row r="60" spans="1:16" s="1190" customFormat="1" ht="14.25" customHeight="1" x14ac:dyDescent="0.2">
      <c r="A60" s="1187"/>
      <c r="B60" s="1070"/>
      <c r="C60" s="791" t="s">
        <v>516</v>
      </c>
      <c r="D60" s="797"/>
      <c r="E60" s="1240">
        <v>263.5</v>
      </c>
      <c r="F60" s="1250">
        <f>+E60/E$45*100</f>
        <v>5.7720531861295479</v>
      </c>
      <c r="G60" s="1240">
        <v>229.9</v>
      </c>
      <c r="H60" s="1250">
        <f>+G60/G$45*100</f>
        <v>5.1184433164128595</v>
      </c>
      <c r="I60" s="1240">
        <v>230.9</v>
      </c>
      <c r="J60" s="1250">
        <f>+I60/I$45*100</f>
        <v>5.1573563244064236</v>
      </c>
      <c r="K60" s="1240">
        <v>245.3</v>
      </c>
      <c r="L60" s="1250">
        <f>+K60/K$45*100</f>
        <v>5.3549598323436953</v>
      </c>
      <c r="M60" s="1084">
        <v>239.5</v>
      </c>
      <c r="N60" s="1251">
        <f>+M60/M$45*100</f>
        <v>5.2346294232072212</v>
      </c>
      <c r="O60" s="1189"/>
      <c r="P60" s="1187"/>
    </row>
    <row r="61" spans="1:16" s="1190" customFormat="1" ht="12.75" customHeight="1" x14ac:dyDescent="0.2">
      <c r="A61" s="1187"/>
      <c r="B61" s="1070"/>
      <c r="C61" s="794"/>
      <c r="D61" s="1252" t="s">
        <v>72</v>
      </c>
      <c r="E61" s="1239">
        <v>164.1</v>
      </c>
      <c r="F61" s="1248">
        <f>+E61/E60*100</f>
        <v>62.277039848197347</v>
      </c>
      <c r="G61" s="1239">
        <v>147.69999999999999</v>
      </c>
      <c r="H61" s="1248">
        <f>+G61/G60*100</f>
        <v>64.245324053936486</v>
      </c>
      <c r="I61" s="1239">
        <v>145.19999999999999</v>
      </c>
      <c r="J61" s="1248">
        <f>+I61/I60*100</f>
        <v>62.884365526201812</v>
      </c>
      <c r="K61" s="1239">
        <v>153.30000000000001</v>
      </c>
      <c r="L61" s="1248">
        <f>+K61/K60*100</f>
        <v>62.49490419894007</v>
      </c>
      <c r="M61" s="1085">
        <v>151.30000000000001</v>
      </c>
      <c r="N61" s="1249">
        <f>+M61/M60*100</f>
        <v>63.17327766179541</v>
      </c>
      <c r="O61" s="1189"/>
      <c r="P61" s="1187"/>
    </row>
    <row r="62" spans="1:16" s="1190" customFormat="1" ht="12.75" customHeight="1" x14ac:dyDescent="0.2">
      <c r="A62" s="1187"/>
      <c r="B62" s="1070"/>
      <c r="C62" s="794"/>
      <c r="D62" s="1252" t="s">
        <v>71</v>
      </c>
      <c r="E62" s="1239">
        <v>99.4</v>
      </c>
      <c r="F62" s="1248">
        <f>+E62/E60*100</f>
        <v>37.72296015180266</v>
      </c>
      <c r="G62" s="1239">
        <v>82.3</v>
      </c>
      <c r="H62" s="1248">
        <f>+G62/G60*100</f>
        <v>35.798173118747279</v>
      </c>
      <c r="I62" s="1239">
        <v>85.7</v>
      </c>
      <c r="J62" s="1248">
        <f>+I62/I60*100</f>
        <v>37.115634473798181</v>
      </c>
      <c r="K62" s="1239">
        <v>92</v>
      </c>
      <c r="L62" s="1248">
        <f>+K62/K60*100</f>
        <v>37.505095801059923</v>
      </c>
      <c r="M62" s="1085">
        <v>88.2</v>
      </c>
      <c r="N62" s="1249">
        <f>+M62/M60*100</f>
        <v>36.82672233820459</v>
      </c>
      <c r="O62" s="1189"/>
      <c r="P62" s="1187"/>
    </row>
    <row r="63" spans="1:16" s="876" customFormat="1" ht="13.5" customHeight="1" x14ac:dyDescent="0.2">
      <c r="A63" s="908"/>
      <c r="B63" s="908"/>
      <c r="C63" s="909" t="s">
        <v>530</v>
      </c>
      <c r="D63" s="910"/>
      <c r="E63" s="911"/>
      <c r="F63" s="1174"/>
      <c r="G63" s="911"/>
      <c r="H63" s="1174"/>
      <c r="I63" s="911"/>
      <c r="J63" s="1174"/>
      <c r="K63" s="911"/>
      <c r="L63" s="1174"/>
      <c r="M63" s="911"/>
      <c r="N63" s="1174"/>
      <c r="O63" s="1189"/>
      <c r="P63" s="903"/>
    </row>
    <row r="64" spans="1:16" ht="13.5" customHeight="1" x14ac:dyDescent="0.2">
      <c r="A64" s="1056"/>
      <c r="B64" s="1054"/>
      <c r="C64" s="1086" t="s">
        <v>426</v>
      </c>
      <c r="D64" s="1059"/>
      <c r="E64" s="1087" t="s">
        <v>88</v>
      </c>
      <c r="F64" s="998"/>
      <c r="G64" s="1088"/>
      <c r="H64" s="1088"/>
      <c r="I64" s="1193"/>
      <c r="J64" s="1196"/>
      <c r="K64" s="1197"/>
      <c r="L64" s="1193"/>
      <c r="M64" s="1198"/>
      <c r="N64" s="1198"/>
      <c r="O64" s="1189"/>
      <c r="P64" s="1056"/>
    </row>
    <row r="65" spans="1:16" s="876" customFormat="1" ht="13.5" customHeight="1" x14ac:dyDescent="0.2">
      <c r="A65" s="1082"/>
      <c r="B65" s="1199"/>
      <c r="C65" s="1199"/>
      <c r="D65" s="1199"/>
      <c r="E65" s="1054"/>
      <c r="F65" s="1054"/>
      <c r="G65" s="1054"/>
      <c r="H65" s="1054"/>
      <c r="I65" s="1054"/>
      <c r="J65" s="1054"/>
      <c r="K65" s="1480">
        <v>42309</v>
      </c>
      <c r="L65" s="1480"/>
      <c r="M65" s="1480"/>
      <c r="N65" s="1480"/>
      <c r="O65" s="1200">
        <v>7</v>
      </c>
      <c r="P65" s="1056"/>
    </row>
  </sheetData>
  <mergeCells count="181">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K65:N65"/>
    <mergeCell ref="C40:N40"/>
    <mergeCell ref="C41:D42"/>
    <mergeCell ref="E43:F43"/>
    <mergeCell ref="G43:H43"/>
    <mergeCell ref="I43:J43"/>
    <mergeCell ref="K43:L43"/>
    <mergeCell ref="M43:N43"/>
  </mergeCells>
  <conditionalFormatting sqref="E7:N7 E43:N43">
    <cfRule type="cellIs" dxfId="15"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59"/>
  <sheetViews>
    <sheetView showRuler="0" zoomScaleNormal="100" workbookViewId="0"/>
  </sheetViews>
  <sheetFormatPr defaultRowHeight="12.75" x14ac:dyDescent="0.2"/>
  <cols>
    <col min="1" max="1" width="1" style="1055" customWidth="1"/>
    <col min="2" max="2" width="2.5703125" style="1055" customWidth="1"/>
    <col min="3" max="3" width="1" style="1055" customWidth="1"/>
    <col min="4" max="4" width="32.42578125" style="1055" customWidth="1"/>
    <col min="5" max="5" width="7.42578125" style="1055" customWidth="1"/>
    <col min="6" max="6" width="5.140625" style="1055" customWidth="1"/>
    <col min="7" max="7" width="7.42578125" style="1055" customWidth="1"/>
    <col min="8" max="8" width="5.140625" style="1055" customWidth="1"/>
    <col min="9" max="9" width="7.42578125" style="1055" customWidth="1"/>
    <col min="10" max="10" width="5.140625" style="1055" customWidth="1"/>
    <col min="11" max="11" width="7.42578125" style="1055" customWidth="1"/>
    <col min="12" max="12" width="5.140625" style="1055" customWidth="1"/>
    <col min="13" max="13" width="7.42578125" style="1055" customWidth="1"/>
    <col min="14" max="14" width="5.140625" style="1055" customWidth="1"/>
    <col min="15" max="15" width="2.5703125" style="1055" customWidth="1"/>
    <col min="16" max="16" width="1" style="1055" customWidth="1"/>
    <col min="17" max="16384" width="9.140625" style="1055"/>
  </cols>
  <sheetData>
    <row r="1" spans="1:19" ht="13.5" customHeight="1" x14ac:dyDescent="0.2">
      <c r="A1" s="1056"/>
      <c r="B1" s="1254"/>
      <c r="C1" s="1254"/>
      <c r="D1" s="1254"/>
      <c r="E1" s="1164"/>
      <c r="F1" s="1164"/>
      <c r="G1" s="1164"/>
      <c r="H1" s="1164"/>
      <c r="I1" s="1511" t="s">
        <v>333</v>
      </c>
      <c r="J1" s="1511"/>
      <c r="K1" s="1511"/>
      <c r="L1" s="1511"/>
      <c r="M1" s="1511"/>
      <c r="N1" s="1511"/>
      <c r="O1" s="1166"/>
      <c r="P1" s="1056"/>
    </row>
    <row r="2" spans="1:19" ht="6" customHeight="1" x14ac:dyDescent="0.2">
      <c r="A2" s="1056"/>
      <c r="B2" s="1202"/>
      <c r="C2" s="1205"/>
      <c r="D2" s="1205"/>
      <c r="E2" s="1206"/>
      <c r="F2" s="1206"/>
      <c r="G2" s="1206"/>
      <c r="H2" s="1206"/>
      <c r="I2" s="1054"/>
      <c r="J2" s="1054"/>
      <c r="K2" s="1054"/>
      <c r="L2" s="1054"/>
      <c r="M2" s="1054"/>
      <c r="N2" s="1314"/>
      <c r="O2" s="1054"/>
      <c r="P2" s="1056"/>
    </row>
    <row r="3" spans="1:19" ht="10.5" customHeight="1" thickBot="1" x14ac:dyDescent="0.25">
      <c r="A3" s="1056"/>
      <c r="B3" s="1203"/>
      <c r="C3" s="1204"/>
      <c r="D3" s="1205"/>
      <c r="E3" s="1206"/>
      <c r="F3" s="1206"/>
      <c r="G3" s="1206"/>
      <c r="H3" s="1206"/>
      <c r="I3" s="1054"/>
      <c r="J3" s="1054"/>
      <c r="K3" s="1054"/>
      <c r="L3" s="1054"/>
      <c r="M3" s="1472" t="s">
        <v>73</v>
      </c>
      <c r="N3" s="1472"/>
      <c r="O3" s="1054"/>
      <c r="P3" s="1056"/>
    </row>
    <row r="4" spans="1:19" s="1063" customFormat="1" ht="13.5" customHeight="1" thickBot="1" x14ac:dyDescent="0.25">
      <c r="A4" s="1061"/>
      <c r="B4" s="1062"/>
      <c r="C4" s="1501" t="s">
        <v>184</v>
      </c>
      <c r="D4" s="1502"/>
      <c r="E4" s="1502"/>
      <c r="F4" s="1502"/>
      <c r="G4" s="1502"/>
      <c r="H4" s="1502"/>
      <c r="I4" s="1502"/>
      <c r="J4" s="1502"/>
      <c r="K4" s="1502"/>
      <c r="L4" s="1502"/>
      <c r="M4" s="1502"/>
      <c r="N4" s="1503"/>
      <c r="O4" s="1054"/>
      <c r="P4" s="1061"/>
    </row>
    <row r="5" spans="1:19" ht="3" customHeight="1" x14ac:dyDescent="0.2">
      <c r="A5" s="1056"/>
      <c r="B5" s="1058"/>
      <c r="C5" s="1467" t="s">
        <v>160</v>
      </c>
      <c r="D5" s="1468"/>
      <c r="E5" s="1078"/>
      <c r="F5" s="1078"/>
      <c r="G5" s="1078"/>
      <c r="H5" s="1078"/>
      <c r="I5" s="1078"/>
      <c r="J5" s="1078"/>
      <c r="K5" s="1201"/>
      <c r="L5" s="1207"/>
      <c r="M5" s="1207"/>
      <c r="N5" s="1207"/>
      <c r="O5" s="1054"/>
      <c r="P5" s="1061"/>
    </row>
    <row r="6" spans="1:19" ht="12.75" customHeight="1" x14ac:dyDescent="0.2">
      <c r="A6" s="1056"/>
      <c r="B6" s="1058"/>
      <c r="C6" s="1469"/>
      <c r="D6" s="1469"/>
      <c r="E6" s="1167" t="s">
        <v>34</v>
      </c>
      <c r="F6" s="1168" t="s">
        <v>582</v>
      </c>
      <c r="G6" s="1167" t="s">
        <v>34</v>
      </c>
      <c r="H6" s="1168" t="s">
        <v>34</v>
      </c>
      <c r="I6" s="1169"/>
      <c r="J6" s="1168" t="s">
        <v>34</v>
      </c>
      <c r="K6" s="1170" t="s">
        <v>583</v>
      </c>
      <c r="L6" s="1171" t="s">
        <v>34</v>
      </c>
      <c r="M6" s="1171" t="s">
        <v>34</v>
      </c>
      <c r="N6" s="1172"/>
      <c r="O6" s="1054"/>
      <c r="P6" s="1061"/>
    </row>
    <row r="7" spans="1:19" x14ac:dyDescent="0.2">
      <c r="A7" s="1056"/>
      <c r="B7" s="1058"/>
      <c r="C7" s="1182"/>
      <c r="D7" s="1182"/>
      <c r="E7" s="1470" t="str">
        <f>+'6populacao1'!E7</f>
        <v>3.º trimestre</v>
      </c>
      <c r="F7" s="1470"/>
      <c r="G7" s="1470" t="str">
        <f>+'6populacao1'!G7</f>
        <v>4.º trimestre</v>
      </c>
      <c r="H7" s="1470"/>
      <c r="I7" s="1470" t="str">
        <f>+'6populacao1'!I7</f>
        <v>1.º trimestre</v>
      </c>
      <c r="J7" s="1470"/>
      <c r="K7" s="1470" t="str">
        <f>+'6populacao1'!K7</f>
        <v>2.º trimestre</v>
      </c>
      <c r="L7" s="1470"/>
      <c r="M7" s="1470" t="str">
        <f>+'6populacao1'!M7</f>
        <v>3.º trimestre</v>
      </c>
      <c r="N7" s="1470"/>
      <c r="O7" s="1054"/>
      <c r="P7" s="1061"/>
    </row>
    <row r="8" spans="1:19" s="1069" customFormat="1" ht="18.75" customHeight="1" x14ac:dyDescent="0.2">
      <c r="A8" s="1067"/>
      <c r="B8" s="1058"/>
      <c r="C8" s="1462" t="s">
        <v>185</v>
      </c>
      <c r="D8" s="1462"/>
      <c r="E8" s="1507">
        <v>688.9</v>
      </c>
      <c r="F8" s="1507"/>
      <c r="G8" s="1507">
        <v>698.3</v>
      </c>
      <c r="H8" s="1507"/>
      <c r="I8" s="1507">
        <v>712.9</v>
      </c>
      <c r="J8" s="1507"/>
      <c r="K8" s="1507">
        <v>620.4</v>
      </c>
      <c r="L8" s="1507"/>
      <c r="M8" s="1508">
        <v>618.79999999999995</v>
      </c>
      <c r="N8" s="1508"/>
      <c r="O8" s="1054"/>
      <c r="P8" s="1061"/>
      <c r="R8" s="1393"/>
      <c r="S8" s="1393"/>
    </row>
    <row r="9" spans="1:19" ht="13.5" customHeight="1" x14ac:dyDescent="0.2">
      <c r="A9" s="1056"/>
      <c r="B9" s="1058"/>
      <c r="C9" s="791" t="s">
        <v>72</v>
      </c>
      <c r="D9" s="1187"/>
      <c r="E9" s="1509">
        <v>330.1</v>
      </c>
      <c r="F9" s="1509"/>
      <c r="G9" s="1509">
        <v>349.5</v>
      </c>
      <c r="H9" s="1509"/>
      <c r="I9" s="1509">
        <v>346.8</v>
      </c>
      <c r="J9" s="1509"/>
      <c r="K9" s="1509">
        <v>318.8</v>
      </c>
      <c r="L9" s="1509"/>
      <c r="M9" s="1510">
        <v>305.3</v>
      </c>
      <c r="N9" s="1510"/>
      <c r="O9" s="1054"/>
      <c r="P9" s="1061"/>
    </row>
    <row r="10" spans="1:19" ht="13.5" customHeight="1" x14ac:dyDescent="0.2">
      <c r="A10" s="1056"/>
      <c r="B10" s="1058"/>
      <c r="C10" s="791" t="s">
        <v>71</v>
      </c>
      <c r="D10" s="1187"/>
      <c r="E10" s="1509">
        <v>358.8</v>
      </c>
      <c r="F10" s="1509"/>
      <c r="G10" s="1509">
        <v>348.7</v>
      </c>
      <c r="H10" s="1509"/>
      <c r="I10" s="1509">
        <v>366.1</v>
      </c>
      <c r="J10" s="1509"/>
      <c r="K10" s="1509">
        <v>301.60000000000002</v>
      </c>
      <c r="L10" s="1509"/>
      <c r="M10" s="1510">
        <v>313.5</v>
      </c>
      <c r="N10" s="1510"/>
      <c r="O10" s="1054"/>
      <c r="P10" s="1061"/>
    </row>
    <row r="11" spans="1:19" ht="19.5" customHeight="1" x14ac:dyDescent="0.2">
      <c r="A11" s="1056"/>
      <c r="B11" s="1058"/>
      <c r="C11" s="791" t="s">
        <v>161</v>
      </c>
      <c r="D11" s="1187"/>
      <c r="E11" s="1509">
        <v>129.19999999999999</v>
      </c>
      <c r="F11" s="1509"/>
      <c r="G11" s="1509">
        <v>125.6</v>
      </c>
      <c r="H11" s="1509"/>
      <c r="I11" s="1509">
        <v>127</v>
      </c>
      <c r="J11" s="1509"/>
      <c r="K11" s="1509">
        <v>104.7</v>
      </c>
      <c r="L11" s="1509"/>
      <c r="M11" s="1510">
        <v>118.3</v>
      </c>
      <c r="N11" s="1510"/>
      <c r="O11" s="1054"/>
      <c r="P11" s="1061"/>
    </row>
    <row r="12" spans="1:19" ht="13.5" customHeight="1" x14ac:dyDescent="0.2">
      <c r="A12" s="1056"/>
      <c r="B12" s="1058"/>
      <c r="C12" s="791" t="s">
        <v>162</v>
      </c>
      <c r="D12" s="1187"/>
      <c r="E12" s="1509">
        <v>320.2</v>
      </c>
      <c r="F12" s="1509"/>
      <c r="G12" s="1509">
        <v>323.3</v>
      </c>
      <c r="H12" s="1509"/>
      <c r="I12" s="1509">
        <v>327.7</v>
      </c>
      <c r="J12" s="1509"/>
      <c r="K12" s="1509">
        <v>281.10000000000002</v>
      </c>
      <c r="L12" s="1509"/>
      <c r="M12" s="1510">
        <v>270</v>
      </c>
      <c r="N12" s="1510"/>
      <c r="O12" s="1054"/>
      <c r="P12" s="1056"/>
    </row>
    <row r="13" spans="1:19" ht="13.5" customHeight="1" x14ac:dyDescent="0.2">
      <c r="A13" s="1056"/>
      <c r="B13" s="1058"/>
      <c r="C13" s="791" t="s">
        <v>163</v>
      </c>
      <c r="D13" s="1187"/>
      <c r="E13" s="1509">
        <v>239.5</v>
      </c>
      <c r="F13" s="1509"/>
      <c r="G13" s="1509">
        <v>249.3</v>
      </c>
      <c r="H13" s="1509"/>
      <c r="I13" s="1509">
        <v>258.2</v>
      </c>
      <c r="J13" s="1509"/>
      <c r="K13" s="1509">
        <v>234.6</v>
      </c>
      <c r="L13" s="1509"/>
      <c r="M13" s="1510">
        <v>230.5</v>
      </c>
      <c r="N13" s="1510"/>
      <c r="O13" s="1054"/>
      <c r="P13" s="1056"/>
    </row>
    <row r="14" spans="1:19" ht="19.5" customHeight="1" x14ac:dyDescent="0.2">
      <c r="A14" s="1056"/>
      <c r="B14" s="1058"/>
      <c r="C14" s="791" t="s">
        <v>186</v>
      </c>
      <c r="D14" s="1187"/>
      <c r="E14" s="1509">
        <v>93.3</v>
      </c>
      <c r="F14" s="1509"/>
      <c r="G14" s="1509">
        <v>82.8</v>
      </c>
      <c r="H14" s="1509"/>
      <c r="I14" s="1509">
        <v>77.400000000000006</v>
      </c>
      <c r="J14" s="1509"/>
      <c r="K14" s="1509">
        <v>70.7</v>
      </c>
      <c r="L14" s="1509"/>
      <c r="M14" s="1510">
        <v>82.1</v>
      </c>
      <c r="N14" s="1510"/>
      <c r="O14" s="1071"/>
      <c r="P14" s="1056"/>
    </row>
    <row r="15" spans="1:19" ht="13.5" customHeight="1" x14ac:dyDescent="0.2">
      <c r="A15" s="1056"/>
      <c r="B15" s="1058"/>
      <c r="C15" s="791" t="s">
        <v>187</v>
      </c>
      <c r="D15" s="1187"/>
      <c r="E15" s="1509">
        <v>595.6</v>
      </c>
      <c r="F15" s="1509"/>
      <c r="G15" s="1509">
        <v>615.5</v>
      </c>
      <c r="H15" s="1509"/>
      <c r="I15" s="1509">
        <v>635.5</v>
      </c>
      <c r="J15" s="1509"/>
      <c r="K15" s="1509">
        <v>549.70000000000005</v>
      </c>
      <c r="L15" s="1509"/>
      <c r="M15" s="1510">
        <v>536.70000000000005</v>
      </c>
      <c r="N15" s="1510"/>
      <c r="O15" s="1071"/>
      <c r="P15" s="1056"/>
    </row>
    <row r="16" spans="1:19" ht="19.5" customHeight="1" x14ac:dyDescent="0.2">
      <c r="A16" s="1056"/>
      <c r="B16" s="1058"/>
      <c r="C16" s="791" t="s">
        <v>188</v>
      </c>
      <c r="D16" s="1187"/>
      <c r="E16" s="1509">
        <v>227.9</v>
      </c>
      <c r="F16" s="1509"/>
      <c r="G16" s="1509">
        <v>248.2</v>
      </c>
      <c r="H16" s="1509"/>
      <c r="I16" s="1509">
        <v>253</v>
      </c>
      <c r="J16" s="1509"/>
      <c r="K16" s="1509">
        <v>223.4</v>
      </c>
      <c r="L16" s="1509"/>
      <c r="M16" s="1510">
        <v>228.1</v>
      </c>
      <c r="N16" s="1510"/>
      <c r="O16" s="1071"/>
      <c r="P16" s="1056"/>
    </row>
    <row r="17" spans="1:19" ht="13.5" customHeight="1" x14ac:dyDescent="0.2">
      <c r="A17" s="1056"/>
      <c r="B17" s="1058"/>
      <c r="C17" s="791" t="s">
        <v>189</v>
      </c>
      <c r="D17" s="1187"/>
      <c r="E17" s="1509">
        <v>460.9</v>
      </c>
      <c r="F17" s="1509"/>
      <c r="G17" s="1509">
        <v>450.1</v>
      </c>
      <c r="H17" s="1509"/>
      <c r="I17" s="1509">
        <v>459.9</v>
      </c>
      <c r="J17" s="1509"/>
      <c r="K17" s="1509">
        <v>397</v>
      </c>
      <c r="L17" s="1509"/>
      <c r="M17" s="1510">
        <v>390.7</v>
      </c>
      <c r="N17" s="1510"/>
      <c r="O17" s="1071"/>
      <c r="P17" s="1056"/>
    </row>
    <row r="18" spans="1:19" s="1069" customFormat="1" ht="18.75" customHeight="1" x14ac:dyDescent="0.2">
      <c r="A18" s="1067"/>
      <c r="B18" s="1068"/>
      <c r="C18" s="1462" t="s">
        <v>190</v>
      </c>
      <c r="D18" s="1462"/>
      <c r="E18" s="1507">
        <v>13.1</v>
      </c>
      <c r="F18" s="1507"/>
      <c r="G18" s="1507">
        <v>13.5</v>
      </c>
      <c r="H18" s="1507"/>
      <c r="I18" s="1507">
        <v>13.7</v>
      </c>
      <c r="J18" s="1507"/>
      <c r="K18" s="1507">
        <v>11.9</v>
      </c>
      <c r="L18" s="1507"/>
      <c r="M18" s="1508">
        <v>11.9</v>
      </c>
      <c r="N18" s="1508"/>
      <c r="O18" s="1073"/>
      <c r="P18" s="1067"/>
      <c r="R18" s="1393"/>
      <c r="S18" s="1393"/>
    </row>
    <row r="19" spans="1:19" ht="13.5" customHeight="1" x14ac:dyDescent="0.2">
      <c r="A19" s="1056"/>
      <c r="B19" s="1058"/>
      <c r="C19" s="791" t="s">
        <v>72</v>
      </c>
      <c r="D19" s="1187"/>
      <c r="E19" s="1509">
        <v>12.3</v>
      </c>
      <c r="F19" s="1509"/>
      <c r="G19" s="1509">
        <v>13.1</v>
      </c>
      <c r="H19" s="1509"/>
      <c r="I19" s="1509">
        <v>13.1</v>
      </c>
      <c r="J19" s="1509"/>
      <c r="K19" s="1509">
        <v>12</v>
      </c>
      <c r="L19" s="1509"/>
      <c r="M19" s="1510">
        <v>11.5</v>
      </c>
      <c r="N19" s="1510"/>
      <c r="O19" s="1071"/>
      <c r="P19" s="1056"/>
    </row>
    <row r="20" spans="1:19" ht="13.5" customHeight="1" x14ac:dyDescent="0.2">
      <c r="A20" s="1056"/>
      <c r="B20" s="1058"/>
      <c r="C20" s="791" t="s">
        <v>71</v>
      </c>
      <c r="D20" s="1187"/>
      <c r="E20" s="1509">
        <v>14</v>
      </c>
      <c r="F20" s="1509"/>
      <c r="G20" s="1509">
        <v>13.8</v>
      </c>
      <c r="H20" s="1509"/>
      <c r="I20" s="1509">
        <v>14.4</v>
      </c>
      <c r="J20" s="1509"/>
      <c r="K20" s="1509">
        <v>11.8</v>
      </c>
      <c r="L20" s="1509"/>
      <c r="M20" s="1510">
        <v>12.3</v>
      </c>
      <c r="N20" s="1510"/>
      <c r="O20" s="1071"/>
      <c r="P20" s="1056"/>
    </row>
    <row r="21" spans="1:19" s="1211" customFormat="1" ht="13.5" customHeight="1" x14ac:dyDescent="0.2">
      <c r="A21" s="1208"/>
      <c r="B21" s="1209"/>
      <c r="C21" s="1315" t="s">
        <v>191</v>
      </c>
      <c r="D21" s="1208"/>
      <c r="E21" s="1505">
        <f>+E20-E19</f>
        <v>1.6999999999999993</v>
      </c>
      <c r="F21" s="1505"/>
      <c r="G21" s="1505">
        <f t="shared" ref="G21" si="0">+G20-G19</f>
        <v>0.70000000000000107</v>
      </c>
      <c r="H21" s="1505"/>
      <c r="I21" s="1505">
        <f t="shared" ref="I21" si="1">+I20-I19</f>
        <v>1.3000000000000007</v>
      </c>
      <c r="J21" s="1505"/>
      <c r="K21" s="1505">
        <f t="shared" ref="K21" si="2">+K20-K19</f>
        <v>-0.19999999999999929</v>
      </c>
      <c r="L21" s="1505"/>
      <c r="M21" s="1506">
        <f t="shared" ref="M21" si="3">+M20-M19</f>
        <v>0.80000000000000071</v>
      </c>
      <c r="N21" s="1506"/>
      <c r="O21" s="1210"/>
      <c r="P21" s="1208"/>
    </row>
    <row r="22" spans="1:19" ht="19.5" customHeight="1" x14ac:dyDescent="0.2">
      <c r="A22" s="1056"/>
      <c r="B22" s="1058"/>
      <c r="C22" s="791" t="s">
        <v>161</v>
      </c>
      <c r="D22" s="1187"/>
      <c r="E22" s="1509">
        <v>32.200000000000003</v>
      </c>
      <c r="F22" s="1509"/>
      <c r="G22" s="1509">
        <v>34</v>
      </c>
      <c r="H22" s="1509"/>
      <c r="I22" s="1509">
        <v>34.4</v>
      </c>
      <c r="J22" s="1509"/>
      <c r="K22" s="1509">
        <v>29.8</v>
      </c>
      <c r="L22" s="1509"/>
      <c r="M22" s="1510">
        <v>30.8</v>
      </c>
      <c r="N22" s="1510"/>
      <c r="O22" s="1071"/>
      <c r="P22" s="1056"/>
    </row>
    <row r="23" spans="1:19" ht="13.5" customHeight="1" x14ac:dyDescent="0.2">
      <c r="A23" s="1056"/>
      <c r="B23" s="1058"/>
      <c r="C23" s="791" t="s">
        <v>162</v>
      </c>
      <c r="D23" s="1056"/>
      <c r="E23" s="1509">
        <v>12.5</v>
      </c>
      <c r="F23" s="1509"/>
      <c r="G23" s="1509">
        <v>12.7</v>
      </c>
      <c r="H23" s="1509"/>
      <c r="I23" s="1509">
        <v>12.9</v>
      </c>
      <c r="J23" s="1509"/>
      <c r="K23" s="1509">
        <v>11.1</v>
      </c>
      <c r="L23" s="1509"/>
      <c r="M23" s="1510">
        <v>10.8</v>
      </c>
      <c r="N23" s="1510"/>
      <c r="O23" s="1071"/>
      <c r="P23" s="1056"/>
    </row>
    <row r="24" spans="1:19" ht="13.5" customHeight="1" x14ac:dyDescent="0.2">
      <c r="A24" s="1056"/>
      <c r="B24" s="1058"/>
      <c r="C24" s="791" t="s">
        <v>163</v>
      </c>
      <c r="D24" s="1056"/>
      <c r="E24" s="1509">
        <v>10.4</v>
      </c>
      <c r="F24" s="1509"/>
      <c r="G24" s="1509">
        <v>11</v>
      </c>
      <c r="H24" s="1509"/>
      <c r="I24" s="1509">
        <v>11.4</v>
      </c>
      <c r="J24" s="1509"/>
      <c r="K24" s="1509">
        <v>10.1</v>
      </c>
      <c r="L24" s="1509"/>
      <c r="M24" s="1510">
        <v>10</v>
      </c>
      <c r="N24" s="1510"/>
      <c r="O24" s="1071"/>
      <c r="P24" s="1056"/>
    </row>
    <row r="25" spans="1:19" s="1213" customFormat="1" ht="19.5" customHeight="1" x14ac:dyDescent="0.2">
      <c r="A25" s="1212"/>
      <c r="B25" s="1064"/>
      <c r="C25" s="791" t="s">
        <v>192</v>
      </c>
      <c r="D25" s="1187"/>
      <c r="E25" s="1509">
        <v>14.3</v>
      </c>
      <c r="F25" s="1509"/>
      <c r="G25" s="1509">
        <v>14.2</v>
      </c>
      <c r="H25" s="1509"/>
      <c r="I25" s="1509">
        <v>14.1</v>
      </c>
      <c r="J25" s="1509"/>
      <c r="K25" s="1509">
        <v>13.4</v>
      </c>
      <c r="L25" s="1509"/>
      <c r="M25" s="1510">
        <v>13.6</v>
      </c>
      <c r="N25" s="1510"/>
      <c r="O25" s="1060"/>
      <c r="P25" s="1212"/>
    </row>
    <row r="26" spans="1:19" s="1213" customFormat="1" ht="13.5" customHeight="1" x14ac:dyDescent="0.2">
      <c r="A26" s="1212"/>
      <c r="B26" s="1064"/>
      <c r="C26" s="791" t="s">
        <v>193</v>
      </c>
      <c r="D26" s="1187"/>
      <c r="E26" s="1509">
        <v>10.5</v>
      </c>
      <c r="F26" s="1509"/>
      <c r="G26" s="1509">
        <v>10.7</v>
      </c>
      <c r="H26" s="1509"/>
      <c r="I26" s="1509">
        <v>11.1</v>
      </c>
      <c r="J26" s="1509"/>
      <c r="K26" s="1509">
        <v>8.5</v>
      </c>
      <c r="L26" s="1509"/>
      <c r="M26" s="1510">
        <v>8.1999999999999993</v>
      </c>
      <c r="N26" s="1510"/>
      <c r="O26" s="1060"/>
      <c r="P26" s="1212"/>
    </row>
    <row r="27" spans="1:19" s="1213" customFormat="1" ht="13.5" customHeight="1" x14ac:dyDescent="0.2">
      <c r="A27" s="1212"/>
      <c r="B27" s="1064"/>
      <c r="C27" s="791" t="s">
        <v>194</v>
      </c>
      <c r="D27" s="1187"/>
      <c r="E27" s="1509">
        <v>14</v>
      </c>
      <c r="F27" s="1509"/>
      <c r="G27" s="1509">
        <v>14</v>
      </c>
      <c r="H27" s="1509"/>
      <c r="I27" s="1509">
        <v>14.2</v>
      </c>
      <c r="J27" s="1509"/>
      <c r="K27" s="1509">
        <v>12.7</v>
      </c>
      <c r="L27" s="1509"/>
      <c r="M27" s="1510">
        <v>12.8</v>
      </c>
      <c r="N27" s="1510"/>
      <c r="O27" s="1060"/>
      <c r="P27" s="1212"/>
    </row>
    <row r="28" spans="1:19" s="1213" customFormat="1" ht="13.5" customHeight="1" x14ac:dyDescent="0.2">
      <c r="A28" s="1212"/>
      <c r="B28" s="1064"/>
      <c r="C28" s="791" t="s">
        <v>195</v>
      </c>
      <c r="D28" s="1187"/>
      <c r="E28" s="1509">
        <v>12.6</v>
      </c>
      <c r="F28" s="1509"/>
      <c r="G28" s="1509">
        <v>14.5</v>
      </c>
      <c r="H28" s="1509"/>
      <c r="I28" s="1509">
        <v>15.5</v>
      </c>
      <c r="J28" s="1509"/>
      <c r="K28" s="1509">
        <v>12.6</v>
      </c>
      <c r="L28" s="1509"/>
      <c r="M28" s="1510">
        <v>11.8</v>
      </c>
      <c r="N28" s="1510"/>
      <c r="O28" s="1060"/>
      <c r="P28" s="1212"/>
    </row>
    <row r="29" spans="1:19" s="1213" customFormat="1" ht="13.5" customHeight="1" x14ac:dyDescent="0.2">
      <c r="A29" s="1212"/>
      <c r="B29" s="1064"/>
      <c r="C29" s="791" t="s">
        <v>196</v>
      </c>
      <c r="D29" s="1187"/>
      <c r="E29" s="1509">
        <v>11.2</v>
      </c>
      <c r="F29" s="1509"/>
      <c r="G29" s="1509">
        <v>14.9</v>
      </c>
      <c r="H29" s="1509"/>
      <c r="I29" s="1509">
        <v>16.399999999999999</v>
      </c>
      <c r="J29" s="1509"/>
      <c r="K29" s="1509">
        <v>10.8</v>
      </c>
      <c r="L29" s="1509"/>
      <c r="M29" s="1510">
        <v>10.199999999999999</v>
      </c>
      <c r="N29" s="1510"/>
      <c r="O29" s="1060"/>
      <c r="P29" s="1212"/>
    </row>
    <row r="30" spans="1:19" s="1213" customFormat="1" ht="13.5" customHeight="1" x14ac:dyDescent="0.2">
      <c r="A30" s="1212"/>
      <c r="B30" s="1064"/>
      <c r="C30" s="791" t="s">
        <v>132</v>
      </c>
      <c r="D30" s="1187"/>
      <c r="E30" s="1509">
        <v>15.7</v>
      </c>
      <c r="F30" s="1509"/>
      <c r="G30" s="1509">
        <v>15.5</v>
      </c>
      <c r="H30" s="1509"/>
      <c r="I30" s="1509">
        <v>14.9</v>
      </c>
      <c r="J30" s="1509"/>
      <c r="K30" s="1509">
        <v>11.3</v>
      </c>
      <c r="L30" s="1509"/>
      <c r="M30" s="1510">
        <v>12.2</v>
      </c>
      <c r="N30" s="1510"/>
      <c r="O30" s="1060"/>
      <c r="P30" s="1212"/>
    </row>
    <row r="31" spans="1:19" s="1213" customFormat="1" ht="13.5" customHeight="1" x14ac:dyDescent="0.2">
      <c r="A31" s="1212"/>
      <c r="B31" s="1064"/>
      <c r="C31" s="791" t="s">
        <v>133</v>
      </c>
      <c r="D31" s="1187"/>
      <c r="E31" s="1509">
        <v>12.9</v>
      </c>
      <c r="F31" s="1509"/>
      <c r="G31" s="1509">
        <v>15.2</v>
      </c>
      <c r="H31" s="1509"/>
      <c r="I31" s="1509">
        <v>15.8</v>
      </c>
      <c r="J31" s="1509"/>
      <c r="K31" s="1509">
        <v>13.6</v>
      </c>
      <c r="L31" s="1509"/>
      <c r="M31" s="1510">
        <v>14.7</v>
      </c>
      <c r="N31" s="1510"/>
      <c r="O31" s="1060"/>
      <c r="P31" s="1212"/>
    </row>
    <row r="32" spans="1:19" ht="19.5" customHeight="1" x14ac:dyDescent="0.2">
      <c r="A32" s="1056"/>
      <c r="B32" s="1058"/>
      <c r="C32" s="1462" t="s">
        <v>197</v>
      </c>
      <c r="D32" s="1462"/>
      <c r="E32" s="1507">
        <v>8.8000000000000007</v>
      </c>
      <c r="F32" s="1507"/>
      <c r="G32" s="1507">
        <v>8.6999999999999993</v>
      </c>
      <c r="H32" s="1507"/>
      <c r="I32" s="1507">
        <v>8.9</v>
      </c>
      <c r="J32" s="1507"/>
      <c r="K32" s="1507">
        <v>7.6</v>
      </c>
      <c r="L32" s="1507"/>
      <c r="M32" s="1508">
        <v>7.5</v>
      </c>
      <c r="N32" s="1508"/>
      <c r="O32" s="1071"/>
      <c r="P32" s="1056"/>
    </row>
    <row r="33" spans="1:19" s="1213" customFormat="1" ht="13.5" customHeight="1" x14ac:dyDescent="0.2">
      <c r="A33" s="1212"/>
      <c r="B33" s="1214"/>
      <c r="C33" s="791" t="s">
        <v>72</v>
      </c>
      <c r="D33" s="1187"/>
      <c r="E33" s="1482">
        <v>8.1999999999999993</v>
      </c>
      <c r="F33" s="1482"/>
      <c r="G33" s="1482">
        <v>8.5</v>
      </c>
      <c r="H33" s="1482"/>
      <c r="I33" s="1482">
        <v>8.8000000000000007</v>
      </c>
      <c r="J33" s="1482"/>
      <c r="K33" s="1482">
        <v>7.7</v>
      </c>
      <c r="L33" s="1482"/>
      <c r="M33" s="1483">
        <v>7.4</v>
      </c>
      <c r="N33" s="1483"/>
      <c r="O33" s="1060"/>
      <c r="P33" s="1212"/>
    </row>
    <row r="34" spans="1:19" s="1213" customFormat="1" ht="13.5" customHeight="1" x14ac:dyDescent="0.2">
      <c r="A34" s="1212"/>
      <c r="B34" s="1214"/>
      <c r="C34" s="791" t="s">
        <v>71</v>
      </c>
      <c r="D34" s="1187"/>
      <c r="E34" s="1482">
        <v>9.4</v>
      </c>
      <c r="F34" s="1482"/>
      <c r="G34" s="1482">
        <v>8.9</v>
      </c>
      <c r="H34" s="1482"/>
      <c r="I34" s="1482">
        <v>8.9</v>
      </c>
      <c r="J34" s="1482"/>
      <c r="K34" s="1482">
        <v>7.6</v>
      </c>
      <c r="L34" s="1482"/>
      <c r="M34" s="1483">
        <v>7.6</v>
      </c>
      <c r="N34" s="1483"/>
      <c r="O34" s="1060"/>
      <c r="P34" s="1212"/>
    </row>
    <row r="35" spans="1:19" s="1211" customFormat="1" ht="13.5" customHeight="1" x14ac:dyDescent="0.2">
      <c r="A35" s="1208"/>
      <c r="B35" s="1209"/>
      <c r="C35" s="1315" t="s">
        <v>198</v>
      </c>
      <c r="D35" s="1208"/>
      <c r="E35" s="1505">
        <f>+E34-E33</f>
        <v>1.2000000000000011</v>
      </c>
      <c r="F35" s="1505"/>
      <c r="G35" s="1505">
        <f t="shared" ref="G35" si="4">+G34-G33</f>
        <v>0.40000000000000036</v>
      </c>
      <c r="H35" s="1505"/>
      <c r="I35" s="1505">
        <f t="shared" ref="I35" si="5">+I34-I33</f>
        <v>9.9999999999999645E-2</v>
      </c>
      <c r="J35" s="1505"/>
      <c r="K35" s="1505">
        <f t="shared" ref="K35" si="6">+K34-K33</f>
        <v>-0.10000000000000053</v>
      </c>
      <c r="L35" s="1505"/>
      <c r="M35" s="1506">
        <f t="shared" ref="M35" si="7">+M34-M33</f>
        <v>0.19999999999999929</v>
      </c>
      <c r="N35" s="1506"/>
      <c r="O35" s="1210"/>
      <c r="P35" s="1208"/>
    </row>
    <row r="36" spans="1:19" s="1190" customFormat="1" ht="12.75" customHeight="1" thickBot="1" x14ac:dyDescent="0.25">
      <c r="A36" s="1187"/>
      <c r="B36" s="1215"/>
      <c r="C36" s="794"/>
      <c r="D36" s="1255"/>
      <c r="E36" s="1193"/>
      <c r="F36" s="1256"/>
      <c r="G36" s="1193"/>
      <c r="H36" s="1256"/>
      <c r="I36" s="1193"/>
      <c r="J36" s="1193"/>
      <c r="K36" s="1193"/>
      <c r="L36" s="1193"/>
      <c r="M36" s="1472"/>
      <c r="N36" s="1472"/>
      <c r="O36" s="1066"/>
      <c r="P36" s="1187"/>
    </row>
    <row r="37" spans="1:19" s="1190" customFormat="1" ht="13.5" customHeight="1" thickBot="1" x14ac:dyDescent="0.25">
      <c r="A37" s="1187"/>
      <c r="B37" s="1215"/>
      <c r="C37" s="1501" t="s">
        <v>517</v>
      </c>
      <c r="D37" s="1502"/>
      <c r="E37" s="1502"/>
      <c r="F37" s="1502"/>
      <c r="G37" s="1502"/>
      <c r="H37" s="1502"/>
      <c r="I37" s="1502"/>
      <c r="J37" s="1502"/>
      <c r="K37" s="1502"/>
      <c r="L37" s="1502"/>
      <c r="M37" s="1502"/>
      <c r="N37" s="1503"/>
      <c r="O37" s="1066"/>
      <c r="P37" s="1187"/>
    </row>
    <row r="38" spans="1:19" s="1190" customFormat="1" ht="3" customHeight="1" x14ac:dyDescent="0.2">
      <c r="A38" s="1187"/>
      <c r="B38" s="1215"/>
      <c r="C38" s="1498" t="s">
        <v>164</v>
      </c>
      <c r="D38" s="1499"/>
      <c r="E38" s="1207"/>
      <c r="F38" s="1207"/>
      <c r="G38" s="1207"/>
      <c r="H38" s="1207"/>
      <c r="I38" s="1207"/>
      <c r="J38" s="1207"/>
      <c r="K38" s="1257"/>
      <c r="L38" s="1207"/>
      <c r="M38" s="1207"/>
      <c r="N38" s="1207"/>
      <c r="O38" s="1066"/>
      <c r="P38" s="1187"/>
    </row>
    <row r="39" spans="1:19" ht="12.75" customHeight="1" x14ac:dyDescent="0.2">
      <c r="A39" s="1056"/>
      <c r="B39" s="1058"/>
      <c r="C39" s="1504"/>
      <c r="D39" s="1504"/>
      <c r="E39" s="1167" t="s">
        <v>34</v>
      </c>
      <c r="F39" s="1168" t="s">
        <v>582</v>
      </c>
      <c r="G39" s="1167" t="s">
        <v>34</v>
      </c>
      <c r="H39" s="1168" t="s">
        <v>34</v>
      </c>
      <c r="I39" s="1169"/>
      <c r="J39" s="1168" t="s">
        <v>34</v>
      </c>
      <c r="K39" s="1170" t="s">
        <v>583</v>
      </c>
      <c r="L39" s="1171" t="s">
        <v>34</v>
      </c>
      <c r="M39" s="1171" t="s">
        <v>34</v>
      </c>
      <c r="N39" s="1172"/>
      <c r="O39" s="1054"/>
      <c r="P39" s="1061"/>
    </row>
    <row r="40" spans="1:19" s="1190" customFormat="1" ht="12.75" customHeight="1" x14ac:dyDescent="0.2">
      <c r="A40" s="1187"/>
      <c r="B40" s="1215"/>
      <c r="C40" s="1066"/>
      <c r="D40" s="1066"/>
      <c r="E40" s="1470" t="str">
        <f>+E7</f>
        <v>3.º trimestre</v>
      </c>
      <c r="F40" s="1470"/>
      <c r="G40" s="1470" t="str">
        <f>+G7</f>
        <v>4.º trimestre</v>
      </c>
      <c r="H40" s="1470"/>
      <c r="I40" s="1470" t="str">
        <f>+I7</f>
        <v>1.º trimestre</v>
      </c>
      <c r="J40" s="1470"/>
      <c r="K40" s="1470" t="str">
        <f>+K7</f>
        <v>2.º trimestre</v>
      </c>
      <c r="L40" s="1470"/>
      <c r="M40" s="1470" t="str">
        <f>+M7</f>
        <v>3.º trimestre</v>
      </c>
      <c r="N40" s="1470"/>
      <c r="O40" s="1066"/>
      <c r="P40" s="1187"/>
    </row>
    <row r="41" spans="1:19" s="1190" customFormat="1" ht="12.75" customHeight="1" x14ac:dyDescent="0.2">
      <c r="A41" s="1187"/>
      <c r="B41" s="1215"/>
      <c r="C41" s="1066"/>
      <c r="D41" s="1066"/>
      <c r="E41" s="805" t="s">
        <v>165</v>
      </c>
      <c r="F41" s="805" t="s">
        <v>107</v>
      </c>
      <c r="G41" s="805" t="s">
        <v>165</v>
      </c>
      <c r="H41" s="805" t="s">
        <v>107</v>
      </c>
      <c r="I41" s="806" t="s">
        <v>165</v>
      </c>
      <c r="J41" s="806" t="s">
        <v>107</v>
      </c>
      <c r="K41" s="806" t="s">
        <v>165</v>
      </c>
      <c r="L41" s="806" t="s">
        <v>107</v>
      </c>
      <c r="M41" s="806" t="s">
        <v>165</v>
      </c>
      <c r="N41" s="806" t="s">
        <v>107</v>
      </c>
      <c r="O41" s="1066"/>
      <c r="P41" s="1187"/>
    </row>
    <row r="42" spans="1:19" s="1190" customFormat="1" ht="18.75" customHeight="1" x14ac:dyDescent="0.2">
      <c r="A42" s="1187"/>
      <c r="B42" s="1215"/>
      <c r="C42" s="1462" t="s">
        <v>185</v>
      </c>
      <c r="D42" s="1462"/>
      <c r="E42" s="1258">
        <v>688.9</v>
      </c>
      <c r="F42" s="1246">
        <f>+E42/E42*100</f>
        <v>100</v>
      </c>
      <c r="G42" s="1258">
        <v>698.3</v>
      </c>
      <c r="H42" s="1246">
        <f>+G42/G42*100</f>
        <v>100</v>
      </c>
      <c r="I42" s="1258">
        <v>712.9</v>
      </c>
      <c r="J42" s="1246">
        <f>+I42/I42*100</f>
        <v>100</v>
      </c>
      <c r="K42" s="1258">
        <v>620.4</v>
      </c>
      <c r="L42" s="1246">
        <f>+K42/K42*100</f>
        <v>100</v>
      </c>
      <c r="M42" s="1259">
        <v>618.79999999999995</v>
      </c>
      <c r="N42" s="1247">
        <f>+M42/M42*100</f>
        <v>100</v>
      </c>
      <c r="O42" s="1066"/>
      <c r="P42" s="1187"/>
    </row>
    <row r="43" spans="1:19" s="1190" customFormat="1" ht="14.25" customHeight="1" x14ac:dyDescent="0.2">
      <c r="A43" s="1187"/>
      <c r="B43" s="1215"/>
      <c r="C43" s="1260"/>
      <c r="D43" s="1315" t="s">
        <v>72</v>
      </c>
      <c r="E43" s="1261">
        <v>330.1</v>
      </c>
      <c r="F43" s="1248">
        <f>+E43/E42*100</f>
        <v>47.916969081143854</v>
      </c>
      <c r="G43" s="1261">
        <v>349.5</v>
      </c>
      <c r="H43" s="1248">
        <f>+G43/G42*100</f>
        <v>50.050121724187314</v>
      </c>
      <c r="I43" s="1261">
        <v>346.8</v>
      </c>
      <c r="J43" s="1248">
        <f>+I43/I42*100</f>
        <v>48.646373965493062</v>
      </c>
      <c r="K43" s="1261">
        <v>318.8</v>
      </c>
      <c r="L43" s="1248">
        <f>+K43/K42*100</f>
        <v>51.386202450032236</v>
      </c>
      <c r="M43" s="1262">
        <v>305.3</v>
      </c>
      <c r="N43" s="1249">
        <f>+M43/M42*100</f>
        <v>49.337427278603755</v>
      </c>
      <c r="O43" s="1066"/>
      <c r="P43" s="1187"/>
    </row>
    <row r="44" spans="1:19" s="1190" customFormat="1" ht="14.25" customHeight="1" x14ac:dyDescent="0.2">
      <c r="A44" s="1187"/>
      <c r="B44" s="1215"/>
      <c r="C44" s="1260"/>
      <c r="D44" s="1315" t="s">
        <v>71</v>
      </c>
      <c r="E44" s="1261">
        <v>358.8</v>
      </c>
      <c r="F44" s="1248">
        <f>+E44/E42*100</f>
        <v>52.083030918856153</v>
      </c>
      <c r="G44" s="1261">
        <v>348.7</v>
      </c>
      <c r="H44" s="1248">
        <f>+G44/G42*100</f>
        <v>49.935557783187747</v>
      </c>
      <c r="I44" s="1261">
        <v>366.1</v>
      </c>
      <c r="J44" s="1248">
        <f>+I44/I42*100</f>
        <v>51.353626034506952</v>
      </c>
      <c r="K44" s="1261">
        <v>301.60000000000002</v>
      </c>
      <c r="L44" s="1248">
        <f>+K44/K42*100</f>
        <v>48.613797549967771</v>
      </c>
      <c r="M44" s="1262">
        <v>313.5</v>
      </c>
      <c r="N44" s="1249">
        <f>+M44/M42*100</f>
        <v>50.662572721396259</v>
      </c>
      <c r="O44" s="1066"/>
      <c r="P44" s="1187"/>
    </row>
    <row r="45" spans="1:19" s="1190" customFormat="1" ht="18.75" customHeight="1" x14ac:dyDescent="0.2">
      <c r="A45" s="1187"/>
      <c r="B45" s="1215"/>
      <c r="C45" s="791" t="s">
        <v>161</v>
      </c>
      <c r="D45" s="797"/>
      <c r="E45" s="1316">
        <v>129.19999999999999</v>
      </c>
      <c r="F45" s="1250">
        <f>+E45/E$42*100</f>
        <v>18.754536217157785</v>
      </c>
      <c r="G45" s="1263">
        <v>125.6</v>
      </c>
      <c r="H45" s="1250">
        <f>+G45/G$42*100</f>
        <v>17.986538736932552</v>
      </c>
      <c r="I45" s="1263">
        <v>127</v>
      </c>
      <c r="J45" s="1250">
        <f>+I45/I$42*100</f>
        <v>17.814560246878948</v>
      </c>
      <c r="K45" s="1263">
        <v>104.7</v>
      </c>
      <c r="L45" s="1250">
        <f>+K45/K$42*100</f>
        <v>16.876208897485494</v>
      </c>
      <c r="M45" s="1264">
        <v>118.3</v>
      </c>
      <c r="N45" s="1251">
        <f>+M45/M$42*100</f>
        <v>19.117647058823533</v>
      </c>
      <c r="O45" s="1066"/>
      <c r="P45" s="1187"/>
      <c r="R45" s="1395"/>
      <c r="S45" s="1395"/>
    </row>
    <row r="46" spans="1:19" s="1190" customFormat="1" ht="14.25" customHeight="1" x14ac:dyDescent="0.2">
      <c r="A46" s="1187"/>
      <c r="B46" s="1215"/>
      <c r="C46" s="794"/>
      <c r="D46" s="1252" t="s">
        <v>72</v>
      </c>
      <c r="E46" s="1317">
        <v>61.6</v>
      </c>
      <c r="F46" s="1248">
        <f>+E46/E45*100</f>
        <v>47.678018575851397</v>
      </c>
      <c r="G46" s="1265">
        <v>62.9</v>
      </c>
      <c r="H46" s="1248">
        <f>+G46/G45*100</f>
        <v>50.079617834394909</v>
      </c>
      <c r="I46" s="1265">
        <v>56.3</v>
      </c>
      <c r="J46" s="1248">
        <f>+I46/I45*100</f>
        <v>44.330708661417326</v>
      </c>
      <c r="K46" s="1265">
        <v>51.1</v>
      </c>
      <c r="L46" s="1248">
        <f>+K46/K45*100</f>
        <v>48.806112702960839</v>
      </c>
      <c r="M46" s="1266">
        <v>55.2</v>
      </c>
      <c r="N46" s="1249">
        <f>+M46/M45*100</f>
        <v>46.661031276415891</v>
      </c>
      <c r="O46" s="1066"/>
      <c r="P46" s="1187"/>
      <c r="R46" s="1395"/>
      <c r="S46" s="1395"/>
    </row>
    <row r="47" spans="1:19" s="1190" customFormat="1" ht="14.25" customHeight="1" x14ac:dyDescent="0.2">
      <c r="A47" s="1187"/>
      <c r="B47" s="1215"/>
      <c r="C47" s="794"/>
      <c r="D47" s="1252" t="s">
        <v>71</v>
      </c>
      <c r="E47" s="1317">
        <v>67.599999999999994</v>
      </c>
      <c r="F47" s="1248">
        <f>+E47/E45*100</f>
        <v>52.321981424148611</v>
      </c>
      <c r="G47" s="1265">
        <v>62.8</v>
      </c>
      <c r="H47" s="1248">
        <f>+G47/G45*100</f>
        <v>50</v>
      </c>
      <c r="I47" s="1265">
        <v>70.7</v>
      </c>
      <c r="J47" s="1248">
        <f>+I47/I45*100</f>
        <v>55.669291338582681</v>
      </c>
      <c r="K47" s="1265">
        <v>53.6</v>
      </c>
      <c r="L47" s="1248">
        <f>+K47/K45*100</f>
        <v>51.193887297039161</v>
      </c>
      <c r="M47" s="1266">
        <v>63.1</v>
      </c>
      <c r="N47" s="1249">
        <f>+M47/M45*100</f>
        <v>53.338968723584109</v>
      </c>
      <c r="O47" s="1066"/>
      <c r="P47" s="1187"/>
      <c r="R47" s="1395"/>
      <c r="S47" s="1395"/>
    </row>
    <row r="48" spans="1:19" s="1190" customFormat="1" ht="18.75" customHeight="1" x14ac:dyDescent="0.2">
      <c r="A48" s="1187"/>
      <c r="B48" s="1215"/>
      <c r="C48" s="791" t="s">
        <v>512</v>
      </c>
      <c r="D48" s="797"/>
      <c r="E48" s="1316">
        <v>159.1</v>
      </c>
      <c r="F48" s="1250">
        <f>+E48/E$42*100</f>
        <v>23.094788793729133</v>
      </c>
      <c r="G48" s="1263">
        <v>160.1</v>
      </c>
      <c r="H48" s="1250">
        <f>+G48/G$42*100</f>
        <v>22.927108692539026</v>
      </c>
      <c r="I48" s="1263">
        <v>159.6</v>
      </c>
      <c r="J48" s="1250">
        <f>+I48/I$42*100</f>
        <v>22.387431617337636</v>
      </c>
      <c r="K48" s="1263">
        <v>138.6</v>
      </c>
      <c r="L48" s="1250">
        <f>+K48/K$42*100</f>
        <v>22.340425531914892</v>
      </c>
      <c r="M48" s="1264">
        <v>132.1</v>
      </c>
      <c r="N48" s="1251">
        <f>+M48/M$42*100</f>
        <v>21.347769877181644</v>
      </c>
      <c r="O48" s="1066"/>
      <c r="P48" s="1187"/>
      <c r="R48" s="1395"/>
      <c r="S48" s="1395"/>
    </row>
    <row r="49" spans="1:19" s="1190" customFormat="1" ht="14.25" customHeight="1" x14ac:dyDescent="0.2">
      <c r="A49" s="1187"/>
      <c r="B49" s="1215"/>
      <c r="C49" s="794"/>
      <c r="D49" s="1252" t="s">
        <v>72</v>
      </c>
      <c r="E49" s="1265">
        <v>74</v>
      </c>
      <c r="F49" s="1248">
        <f>+E49/E48*100</f>
        <v>46.511627906976742</v>
      </c>
      <c r="G49" s="1265">
        <v>72.7</v>
      </c>
      <c r="H49" s="1248">
        <f>+G49/G48*100</f>
        <v>45.409119300437226</v>
      </c>
      <c r="I49" s="1265">
        <v>73.8</v>
      </c>
      <c r="J49" s="1248">
        <f>+I49/I48*100</f>
        <v>46.2406015037594</v>
      </c>
      <c r="K49" s="1265">
        <v>70</v>
      </c>
      <c r="L49" s="1248">
        <f>+K49/K48*100</f>
        <v>50.505050505050505</v>
      </c>
      <c r="M49" s="1266">
        <v>64.3</v>
      </c>
      <c r="N49" s="1249">
        <f>+M49/M48*100</f>
        <v>48.675246025738076</v>
      </c>
      <c r="O49" s="1066"/>
      <c r="P49" s="1187"/>
      <c r="R49" s="1395"/>
      <c r="S49" s="1395"/>
    </row>
    <row r="50" spans="1:19" s="1190" customFormat="1" ht="14.25" customHeight="1" x14ac:dyDescent="0.2">
      <c r="A50" s="1187"/>
      <c r="B50" s="1215"/>
      <c r="C50" s="794"/>
      <c r="D50" s="1252" t="s">
        <v>71</v>
      </c>
      <c r="E50" s="1317">
        <v>85.1</v>
      </c>
      <c r="F50" s="1248">
        <f>+E50/E48*100</f>
        <v>53.488372093023251</v>
      </c>
      <c r="G50" s="1265">
        <v>87.4</v>
      </c>
      <c r="H50" s="1248">
        <f>+G50/G48*100</f>
        <v>54.590880699562781</v>
      </c>
      <c r="I50" s="1265">
        <v>85.8</v>
      </c>
      <c r="J50" s="1248">
        <f>+I50/I48*100</f>
        <v>53.759398496240607</v>
      </c>
      <c r="K50" s="1265">
        <v>68.7</v>
      </c>
      <c r="L50" s="1248">
        <f>+K50/K48*100</f>
        <v>49.567099567099568</v>
      </c>
      <c r="M50" s="1266">
        <v>67.8</v>
      </c>
      <c r="N50" s="1249">
        <f>+M50/M48*100</f>
        <v>51.324753974261924</v>
      </c>
      <c r="O50" s="1066"/>
      <c r="P50" s="1187"/>
      <c r="R50" s="1395"/>
      <c r="S50" s="1395"/>
    </row>
    <row r="51" spans="1:19" s="1190" customFormat="1" ht="18.75" customHeight="1" x14ac:dyDescent="0.2">
      <c r="A51" s="1187"/>
      <c r="B51" s="1215"/>
      <c r="C51" s="791" t="s">
        <v>513</v>
      </c>
      <c r="D51" s="797"/>
      <c r="E51" s="1316">
        <v>161.1</v>
      </c>
      <c r="F51" s="1250">
        <f>+E51/E$42*100</f>
        <v>23.385106691827552</v>
      </c>
      <c r="G51" s="1263">
        <v>163.19999999999999</v>
      </c>
      <c r="H51" s="1250">
        <f>+G51/G$42*100</f>
        <v>23.371043963912356</v>
      </c>
      <c r="I51" s="1263">
        <v>168.1</v>
      </c>
      <c r="J51" s="1250">
        <f>+I51/I$42*100</f>
        <v>23.579744704727172</v>
      </c>
      <c r="K51" s="1263">
        <v>142.5</v>
      </c>
      <c r="L51" s="1250">
        <f>+K51/K$42*100</f>
        <v>22.969052224371374</v>
      </c>
      <c r="M51" s="1264">
        <v>137.9</v>
      </c>
      <c r="N51" s="1251">
        <f>+M51/M$42*100</f>
        <v>22.28506787330317</v>
      </c>
      <c r="O51" s="1066"/>
      <c r="P51" s="1187"/>
      <c r="R51" s="1395"/>
      <c r="S51" s="1395"/>
    </row>
    <row r="52" spans="1:19" s="1190" customFormat="1" ht="14.25" customHeight="1" x14ac:dyDescent="0.2">
      <c r="A52" s="1187"/>
      <c r="B52" s="1215"/>
      <c r="C52" s="794"/>
      <c r="D52" s="1252" t="s">
        <v>72</v>
      </c>
      <c r="E52" s="1265">
        <v>67.099999999999994</v>
      </c>
      <c r="F52" s="1248">
        <f>+E52/E51*100</f>
        <v>41.651148355058972</v>
      </c>
      <c r="G52" s="1265">
        <v>78.7</v>
      </c>
      <c r="H52" s="1248">
        <f>+G52/G51*100</f>
        <v>48.223039215686278</v>
      </c>
      <c r="I52" s="1265">
        <v>80.400000000000006</v>
      </c>
      <c r="J52" s="1248">
        <f>+I52/I51*100</f>
        <v>47.828673408685312</v>
      </c>
      <c r="K52" s="1265">
        <v>68.400000000000006</v>
      </c>
      <c r="L52" s="1248">
        <f>+K52/K51*100</f>
        <v>48.000000000000007</v>
      </c>
      <c r="M52" s="1266">
        <v>63</v>
      </c>
      <c r="N52" s="1249">
        <f>+M52/M51*100</f>
        <v>45.685279187817258</v>
      </c>
      <c r="O52" s="1066"/>
      <c r="P52" s="1187"/>
      <c r="R52" s="1395"/>
      <c r="S52" s="1395"/>
    </row>
    <row r="53" spans="1:19" s="1190" customFormat="1" ht="14.25" customHeight="1" x14ac:dyDescent="0.2">
      <c r="A53" s="1187"/>
      <c r="B53" s="1215"/>
      <c r="C53" s="794"/>
      <c r="D53" s="1252" t="s">
        <v>71</v>
      </c>
      <c r="E53" s="1265">
        <v>94</v>
      </c>
      <c r="F53" s="1248">
        <f>+E53/E51*100</f>
        <v>58.348851644941035</v>
      </c>
      <c r="G53" s="1265">
        <v>84.5</v>
      </c>
      <c r="H53" s="1248">
        <f>+G53/G51*100</f>
        <v>51.776960784313729</v>
      </c>
      <c r="I53" s="1265">
        <v>87.8</v>
      </c>
      <c r="J53" s="1248">
        <f>+I53/I51*100</f>
        <v>52.230814991076734</v>
      </c>
      <c r="K53" s="1265">
        <v>74.099999999999994</v>
      </c>
      <c r="L53" s="1248">
        <f>+K53/K51*100</f>
        <v>51.999999999999993</v>
      </c>
      <c r="M53" s="1266">
        <v>74.900000000000006</v>
      </c>
      <c r="N53" s="1249">
        <f>+M53/M51*100</f>
        <v>54.314720812182749</v>
      </c>
      <c r="O53" s="1066"/>
      <c r="P53" s="1187"/>
      <c r="R53" s="1395"/>
      <c r="S53" s="1395"/>
    </row>
    <row r="54" spans="1:19" s="1190" customFormat="1" ht="18.75" customHeight="1" x14ac:dyDescent="0.2">
      <c r="A54" s="1187"/>
      <c r="B54" s="1215"/>
      <c r="C54" s="791" t="s">
        <v>163</v>
      </c>
      <c r="D54" s="797"/>
      <c r="E54" s="1263">
        <v>239.5</v>
      </c>
      <c r="F54" s="1250">
        <f>+E54/E$42*100</f>
        <v>34.765568297285526</v>
      </c>
      <c r="G54" s="1263">
        <v>249.3</v>
      </c>
      <c r="H54" s="1250">
        <f>+G54/G$42*100</f>
        <v>35.70098811399113</v>
      </c>
      <c r="I54" s="1263">
        <v>258.2</v>
      </c>
      <c r="J54" s="1250">
        <f>+I54/I$42*100</f>
        <v>36.218263431056243</v>
      </c>
      <c r="K54" s="1263">
        <v>234.6</v>
      </c>
      <c r="L54" s="1250">
        <f>+K54/K$42*100</f>
        <v>37.814313346228239</v>
      </c>
      <c r="M54" s="1264">
        <v>230.5</v>
      </c>
      <c r="N54" s="1251">
        <f>+M54/M$42*100</f>
        <v>37.24951519069166</v>
      </c>
      <c r="O54" s="1066"/>
      <c r="P54" s="1187"/>
      <c r="R54" s="1395"/>
      <c r="S54" s="1395"/>
    </row>
    <row r="55" spans="1:19" s="1190" customFormat="1" ht="14.25" customHeight="1" x14ac:dyDescent="0.2">
      <c r="A55" s="1187"/>
      <c r="B55" s="1215"/>
      <c r="C55" s="794"/>
      <c r="D55" s="1252" t="s">
        <v>72</v>
      </c>
      <c r="E55" s="1265">
        <v>127.3</v>
      </c>
      <c r="F55" s="1248">
        <f>+E55/E54*100</f>
        <v>53.152400835073067</v>
      </c>
      <c r="G55" s="1265">
        <v>135.19999999999999</v>
      </c>
      <c r="H55" s="1248">
        <f>+G55/G54*100</f>
        <v>54.231849177697541</v>
      </c>
      <c r="I55" s="1265">
        <v>136.30000000000001</v>
      </c>
      <c r="J55" s="1248">
        <f>+I55/I54*100</f>
        <v>52.78853601859025</v>
      </c>
      <c r="K55" s="1265">
        <v>129.4</v>
      </c>
      <c r="L55" s="1248">
        <f>+K55/K54*100</f>
        <v>55.157715260017056</v>
      </c>
      <c r="M55" s="1266">
        <v>122.9</v>
      </c>
      <c r="N55" s="1249">
        <f>+M55/M54*100</f>
        <v>53.318872017353577</v>
      </c>
      <c r="O55" s="1066"/>
      <c r="P55" s="1187"/>
    </row>
    <row r="56" spans="1:19" s="1190" customFormat="1" ht="14.25" customHeight="1" x14ac:dyDescent="0.2">
      <c r="A56" s="1187"/>
      <c r="B56" s="1215"/>
      <c r="C56" s="794"/>
      <c r="D56" s="1252" t="s">
        <v>71</v>
      </c>
      <c r="E56" s="1265">
        <v>112.2</v>
      </c>
      <c r="F56" s="1248">
        <f>+E56/E54*100</f>
        <v>46.847599164926933</v>
      </c>
      <c r="G56" s="1265">
        <v>114.1</v>
      </c>
      <c r="H56" s="1248">
        <f>+G56/G54*100</f>
        <v>45.768150822302445</v>
      </c>
      <c r="I56" s="1265">
        <v>121.9</v>
      </c>
      <c r="J56" s="1248">
        <f>+I56/I54*100</f>
        <v>47.211463981409764</v>
      </c>
      <c r="K56" s="1265">
        <v>105.2</v>
      </c>
      <c r="L56" s="1248">
        <f>+K56/K54*100</f>
        <v>44.842284739982951</v>
      </c>
      <c r="M56" s="1266">
        <v>107.6</v>
      </c>
      <c r="N56" s="1249">
        <f>+M56/M54*100</f>
        <v>46.681127982646423</v>
      </c>
      <c r="O56" s="1066"/>
      <c r="P56" s="1187"/>
    </row>
    <row r="57" spans="1:19" s="876" customFormat="1" ht="12" customHeight="1" x14ac:dyDescent="0.2">
      <c r="A57" s="907"/>
      <c r="B57" s="908"/>
      <c r="C57" s="909" t="s">
        <v>530</v>
      </c>
      <c r="D57" s="910"/>
      <c r="E57" s="911"/>
      <c r="F57" s="1174"/>
      <c r="G57" s="911"/>
      <c r="H57" s="1174"/>
      <c r="I57" s="911"/>
      <c r="J57" s="1174"/>
      <c r="K57" s="911"/>
      <c r="L57" s="1174"/>
      <c r="M57" s="911"/>
      <c r="N57" s="1174"/>
      <c r="O57" s="912"/>
      <c r="P57" s="903"/>
    </row>
    <row r="58" spans="1:19" s="1218" customFormat="1" ht="13.5" customHeight="1" x14ac:dyDescent="0.2">
      <c r="A58" s="1216"/>
      <c r="B58" s="1083"/>
      <c r="C58" s="1086" t="s">
        <v>426</v>
      </c>
      <c r="D58" s="794"/>
      <c r="E58" s="1500" t="s">
        <v>88</v>
      </c>
      <c r="F58" s="1500"/>
      <c r="G58" s="1500"/>
      <c r="H58" s="1500"/>
      <c r="I58" s="1500"/>
      <c r="J58" s="1500"/>
      <c r="K58" s="1500"/>
      <c r="L58" s="1500"/>
      <c r="M58" s="1500"/>
      <c r="N58" s="1500"/>
      <c r="O58" s="1217"/>
      <c r="P58" s="1216"/>
    </row>
    <row r="59" spans="1:19" ht="13.5" customHeight="1" x14ac:dyDescent="0.2">
      <c r="A59" s="1056"/>
      <c r="B59" s="1219">
        <v>8</v>
      </c>
      <c r="C59" s="1463">
        <v>42309</v>
      </c>
      <c r="D59" s="1463"/>
      <c r="E59" s="1054"/>
      <c r="F59" s="1054"/>
      <c r="G59" s="1054"/>
      <c r="H59" s="1054"/>
      <c r="I59" s="1054"/>
      <c r="J59" s="1054"/>
      <c r="K59" s="1054"/>
      <c r="L59" s="1054"/>
      <c r="M59" s="1054"/>
      <c r="N59" s="1054"/>
      <c r="O59" s="1201"/>
      <c r="P59" s="1056"/>
    </row>
  </sheetData>
  <mergeCells count="163">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8:N58"/>
    <mergeCell ref="C59:D59"/>
    <mergeCell ref="C37:N37"/>
    <mergeCell ref="C38:D39"/>
    <mergeCell ref="E40:F40"/>
    <mergeCell ref="G40:H40"/>
    <mergeCell ref="I40:J40"/>
    <mergeCell ref="K40:L40"/>
    <mergeCell ref="M40:N40"/>
  </mergeCells>
  <conditionalFormatting sqref="E7:N7 E40:N40">
    <cfRule type="cellIs" dxfId="14"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4.7109375" style="136" customWidth="1"/>
    <col min="5" max="17" width="5.42578125" style="136" customWidth="1"/>
    <col min="18" max="18" width="2.5703125" style="136" customWidth="1"/>
    <col min="19" max="19" width="1" style="136" customWidth="1"/>
    <col min="20" max="16384" width="9.140625" style="136"/>
  </cols>
  <sheetData>
    <row r="1" spans="1:19" ht="13.5" customHeight="1" x14ac:dyDescent="0.2">
      <c r="A1" s="135"/>
      <c r="B1" s="1521" t="s">
        <v>427</v>
      </c>
      <c r="C1" s="1521"/>
      <c r="D1" s="1521"/>
      <c r="E1" s="137"/>
      <c r="F1" s="137"/>
      <c r="G1" s="137"/>
      <c r="H1" s="137"/>
      <c r="I1" s="137"/>
      <c r="J1" s="137"/>
      <c r="K1" s="137"/>
      <c r="L1" s="137"/>
      <c r="M1" s="137"/>
      <c r="N1" s="137"/>
      <c r="O1" s="137"/>
      <c r="P1" s="137"/>
      <c r="Q1" s="137"/>
      <c r="R1" s="137"/>
      <c r="S1" s="135"/>
    </row>
    <row r="2" spans="1:19" ht="6" customHeight="1" x14ac:dyDescent="0.2">
      <c r="A2" s="135"/>
      <c r="B2" s="615"/>
      <c r="C2" s="615"/>
      <c r="D2" s="615"/>
      <c r="E2" s="233"/>
      <c r="F2" s="233"/>
      <c r="G2" s="233"/>
      <c r="H2" s="233"/>
      <c r="I2" s="233"/>
      <c r="J2" s="233"/>
      <c r="K2" s="233"/>
      <c r="L2" s="233"/>
      <c r="M2" s="233"/>
      <c r="N2" s="233"/>
      <c r="O2" s="233"/>
      <c r="P2" s="233"/>
      <c r="Q2" s="233"/>
      <c r="R2" s="234"/>
      <c r="S2" s="137"/>
    </row>
    <row r="3" spans="1:19" ht="10.5" customHeight="1" thickBot="1" x14ac:dyDescent="0.25">
      <c r="A3" s="135"/>
      <c r="B3" s="137"/>
      <c r="C3" s="137"/>
      <c r="D3" s="137"/>
      <c r="E3" s="586"/>
      <c r="F3" s="586"/>
      <c r="G3" s="137"/>
      <c r="H3" s="137"/>
      <c r="I3" s="137"/>
      <c r="J3" s="137"/>
      <c r="K3" s="137"/>
      <c r="L3" s="137"/>
      <c r="M3" s="137"/>
      <c r="N3" s="137"/>
      <c r="O3" s="137"/>
      <c r="P3" s="586"/>
      <c r="Q3" s="586" t="s">
        <v>70</v>
      </c>
      <c r="R3" s="235"/>
      <c r="S3" s="137"/>
    </row>
    <row r="4" spans="1:19" ht="13.5" customHeight="1" thickBot="1" x14ac:dyDescent="0.25">
      <c r="A4" s="135"/>
      <c r="B4" s="137"/>
      <c r="C4" s="401" t="s">
        <v>428</v>
      </c>
      <c r="D4" s="406"/>
      <c r="E4" s="407"/>
      <c r="F4" s="407"/>
      <c r="G4" s="407"/>
      <c r="H4" s="407"/>
      <c r="I4" s="407"/>
      <c r="J4" s="407"/>
      <c r="K4" s="407"/>
      <c r="L4" s="407"/>
      <c r="M4" s="407"/>
      <c r="N4" s="407"/>
      <c r="O4" s="407"/>
      <c r="P4" s="407"/>
      <c r="Q4" s="408"/>
      <c r="R4" s="235"/>
      <c r="S4" s="137"/>
    </row>
    <row r="5" spans="1:19" ht="12" customHeight="1" x14ac:dyDescent="0.2">
      <c r="A5" s="135"/>
      <c r="B5" s="137"/>
      <c r="C5" s="958" t="s">
        <v>78</v>
      </c>
      <c r="D5" s="958"/>
      <c r="E5" s="185"/>
      <c r="F5" s="185"/>
      <c r="G5" s="185"/>
      <c r="H5" s="185"/>
      <c r="I5" s="185"/>
      <c r="J5" s="185"/>
      <c r="K5" s="185"/>
      <c r="L5" s="185"/>
      <c r="M5" s="185"/>
      <c r="N5" s="185"/>
      <c r="O5" s="185"/>
      <c r="P5" s="185"/>
      <c r="Q5" s="185"/>
      <c r="R5" s="235"/>
      <c r="S5" s="137"/>
    </row>
    <row r="6" spans="1:19" s="96" customFormat="1" ht="13.5" customHeight="1" x14ac:dyDescent="0.2">
      <c r="A6" s="163"/>
      <c r="B6" s="172"/>
      <c r="C6" s="1518" t="s">
        <v>129</v>
      </c>
      <c r="D6" s="1519"/>
      <c r="E6" s="1519"/>
      <c r="F6" s="1519"/>
      <c r="G6" s="1519"/>
      <c r="H6" s="1519"/>
      <c r="I6" s="1519"/>
      <c r="J6" s="1519"/>
      <c r="K6" s="1519"/>
      <c r="L6" s="1519"/>
      <c r="M6" s="1519"/>
      <c r="N6" s="1519"/>
      <c r="O6" s="1519"/>
      <c r="P6" s="1519"/>
      <c r="Q6" s="1520"/>
      <c r="R6" s="235"/>
      <c r="S6" s="2"/>
    </row>
    <row r="7" spans="1:19" s="96" customFormat="1" ht="3.75" customHeight="1" x14ac:dyDescent="0.2">
      <c r="A7" s="163"/>
      <c r="B7" s="172"/>
      <c r="C7" s="959"/>
      <c r="D7" s="959"/>
      <c r="E7" s="960"/>
      <c r="F7" s="960"/>
      <c r="G7" s="960"/>
      <c r="H7" s="960"/>
      <c r="I7" s="960"/>
      <c r="J7" s="960"/>
      <c r="K7" s="960"/>
      <c r="L7" s="960"/>
      <c r="M7" s="960"/>
      <c r="N7" s="960"/>
      <c r="O7" s="960"/>
      <c r="P7" s="960"/>
      <c r="Q7" s="960"/>
      <c r="R7" s="235"/>
      <c r="S7" s="2"/>
    </row>
    <row r="8" spans="1:19" s="96" customFormat="1" ht="13.5" customHeight="1" x14ac:dyDescent="0.2">
      <c r="A8" s="163"/>
      <c r="B8" s="172"/>
      <c r="C8" s="960"/>
      <c r="D8" s="960"/>
      <c r="E8" s="1522">
        <v>2014</v>
      </c>
      <c r="F8" s="1522"/>
      <c r="G8" s="1522"/>
      <c r="H8" s="1522"/>
      <c r="I8" s="1522"/>
      <c r="J8" s="1522"/>
      <c r="K8" s="1522"/>
      <c r="L8" s="1522">
        <v>2015</v>
      </c>
      <c r="M8" s="1522"/>
      <c r="N8" s="1522"/>
      <c r="O8" s="1522"/>
      <c r="P8" s="1522"/>
      <c r="Q8" s="1522"/>
      <c r="R8" s="235"/>
      <c r="S8" s="2"/>
    </row>
    <row r="9" spans="1:19" ht="12.75" customHeight="1" x14ac:dyDescent="0.2">
      <c r="A9" s="135"/>
      <c r="B9" s="137"/>
      <c r="C9" s="1513"/>
      <c r="D9" s="1513"/>
      <c r="E9" s="747" t="s">
        <v>100</v>
      </c>
      <c r="F9" s="747" t="s">
        <v>99</v>
      </c>
      <c r="G9" s="747" t="s">
        <v>98</v>
      </c>
      <c r="H9" s="747" t="s">
        <v>97</v>
      </c>
      <c r="I9" s="747" t="s">
        <v>96</v>
      </c>
      <c r="J9" s="747" t="s">
        <v>95</v>
      </c>
      <c r="K9" s="747" t="s">
        <v>94</v>
      </c>
      <c r="L9" s="747" t="s">
        <v>93</v>
      </c>
      <c r="M9" s="747" t="s">
        <v>104</v>
      </c>
      <c r="N9" s="747" t="s">
        <v>103</v>
      </c>
      <c r="O9" s="747" t="s">
        <v>102</v>
      </c>
      <c r="P9" s="747" t="s">
        <v>101</v>
      </c>
      <c r="Q9" s="747" t="s">
        <v>100</v>
      </c>
      <c r="R9" s="235"/>
      <c r="S9" s="137"/>
    </row>
    <row r="10" spans="1:19" ht="3.75" customHeight="1" x14ac:dyDescent="0.2">
      <c r="A10" s="135"/>
      <c r="B10" s="137"/>
      <c r="C10" s="918"/>
      <c r="D10" s="918"/>
      <c r="E10" s="915"/>
      <c r="F10" s="915"/>
      <c r="G10" s="915"/>
      <c r="H10" s="915"/>
      <c r="I10" s="915"/>
      <c r="J10" s="915"/>
      <c r="K10" s="915"/>
      <c r="L10" s="915"/>
      <c r="M10" s="915"/>
      <c r="N10" s="915"/>
      <c r="O10" s="915"/>
      <c r="P10" s="915"/>
      <c r="Q10" s="915"/>
      <c r="R10" s="235"/>
      <c r="S10" s="137"/>
    </row>
    <row r="11" spans="1:19" ht="13.5" customHeight="1" x14ac:dyDescent="0.2">
      <c r="A11" s="135"/>
      <c r="B11" s="137"/>
      <c r="C11" s="1516" t="s">
        <v>411</v>
      </c>
      <c r="D11" s="1517"/>
      <c r="E11" s="916"/>
      <c r="F11" s="916"/>
      <c r="G11" s="916"/>
      <c r="H11" s="916"/>
      <c r="I11" s="916"/>
      <c r="J11" s="916"/>
      <c r="K11" s="916"/>
      <c r="L11" s="916"/>
      <c r="M11" s="916"/>
      <c r="N11" s="916"/>
      <c r="O11" s="916"/>
      <c r="P11" s="916"/>
      <c r="Q11" s="916"/>
      <c r="R11" s="235"/>
      <c r="S11" s="137"/>
    </row>
    <row r="12" spans="1:19" s="171" customFormat="1" ht="13.5" customHeight="1" x14ac:dyDescent="0.2">
      <c r="A12" s="163"/>
      <c r="B12" s="172"/>
      <c r="D12" s="964" t="s">
        <v>68</v>
      </c>
      <c r="E12" s="919">
        <v>104</v>
      </c>
      <c r="F12" s="919">
        <v>97</v>
      </c>
      <c r="G12" s="919">
        <v>86</v>
      </c>
      <c r="H12" s="919">
        <v>82</v>
      </c>
      <c r="I12" s="919">
        <v>72</v>
      </c>
      <c r="J12" s="919">
        <v>80</v>
      </c>
      <c r="K12" s="919">
        <v>106</v>
      </c>
      <c r="L12" s="919">
        <v>99</v>
      </c>
      <c r="M12" s="919">
        <v>108</v>
      </c>
      <c r="N12" s="919">
        <v>112</v>
      </c>
      <c r="O12" s="919">
        <v>118</v>
      </c>
      <c r="P12" s="919">
        <v>102</v>
      </c>
      <c r="Q12" s="919">
        <v>95</v>
      </c>
      <c r="R12" s="235"/>
      <c r="S12" s="137"/>
    </row>
    <row r="13" spans="1:19" s="160" customFormat="1" ht="18.75" customHeight="1" x14ac:dyDescent="0.2">
      <c r="A13" s="163"/>
      <c r="B13" s="172"/>
      <c r="C13" s="614"/>
      <c r="D13" s="236"/>
      <c r="E13" s="165"/>
      <c r="F13" s="165"/>
      <c r="G13" s="165"/>
      <c r="H13" s="165"/>
      <c r="I13" s="165"/>
      <c r="J13" s="165"/>
      <c r="K13" s="165"/>
      <c r="L13" s="165"/>
      <c r="M13" s="165"/>
      <c r="N13" s="165"/>
      <c r="O13" s="165"/>
      <c r="P13" s="165"/>
      <c r="Q13" s="165"/>
      <c r="R13" s="235"/>
      <c r="S13" s="137"/>
    </row>
    <row r="14" spans="1:19" s="160" customFormat="1" ht="13.5" customHeight="1" x14ac:dyDescent="0.2">
      <c r="A14" s="163"/>
      <c r="B14" s="172"/>
      <c r="C14" s="1516" t="s">
        <v>147</v>
      </c>
      <c r="D14" s="1517"/>
      <c r="E14" s="165"/>
      <c r="F14" s="165"/>
      <c r="G14" s="165"/>
      <c r="H14" s="165"/>
      <c r="I14" s="165"/>
      <c r="J14" s="165"/>
      <c r="K14" s="165"/>
      <c r="L14" s="165"/>
      <c r="M14" s="165"/>
      <c r="N14" s="165"/>
      <c r="O14" s="165"/>
      <c r="P14" s="165"/>
      <c r="Q14" s="165"/>
      <c r="R14" s="235"/>
      <c r="S14" s="137"/>
    </row>
    <row r="15" spans="1:19" s="167" customFormat="1" ht="13.5" customHeight="1" x14ac:dyDescent="0.2">
      <c r="A15" s="163"/>
      <c r="B15" s="172"/>
      <c r="D15" s="964" t="s">
        <v>68</v>
      </c>
      <c r="E15" s="952">
        <v>827</v>
      </c>
      <c r="F15" s="952">
        <v>819</v>
      </c>
      <c r="G15" s="952">
        <v>740</v>
      </c>
      <c r="H15" s="952">
        <v>815</v>
      </c>
      <c r="I15" s="952">
        <v>789</v>
      </c>
      <c r="J15" s="952">
        <v>881</v>
      </c>
      <c r="K15" s="952">
        <v>1537</v>
      </c>
      <c r="L15" s="952">
        <v>1692</v>
      </c>
      <c r="M15" s="952">
        <v>1473</v>
      </c>
      <c r="N15" s="952">
        <v>1555</v>
      </c>
      <c r="O15" s="952">
        <v>1581</v>
      </c>
      <c r="P15" s="952">
        <v>1528</v>
      </c>
      <c r="Q15" s="952">
        <v>1089</v>
      </c>
      <c r="R15" s="238"/>
      <c r="S15" s="161"/>
    </row>
    <row r="16" spans="1:19" s="141" customFormat="1" ht="26.25" customHeight="1" x14ac:dyDescent="0.2">
      <c r="A16" s="980"/>
      <c r="B16" s="140"/>
      <c r="C16" s="981"/>
      <c r="D16" s="982" t="s">
        <v>588</v>
      </c>
      <c r="E16" s="983">
        <v>462</v>
      </c>
      <c r="F16" s="983">
        <v>399</v>
      </c>
      <c r="G16" s="983">
        <v>335</v>
      </c>
      <c r="H16" s="983">
        <v>490</v>
      </c>
      <c r="I16" s="983">
        <v>529</v>
      </c>
      <c r="J16" s="983">
        <v>646</v>
      </c>
      <c r="K16" s="983">
        <v>1036</v>
      </c>
      <c r="L16" s="983">
        <v>927</v>
      </c>
      <c r="M16" s="983">
        <v>986</v>
      </c>
      <c r="N16" s="983">
        <v>1087</v>
      </c>
      <c r="O16" s="983">
        <v>1130</v>
      </c>
      <c r="P16" s="983">
        <v>1145</v>
      </c>
      <c r="Q16" s="983">
        <v>854</v>
      </c>
      <c r="R16" s="978"/>
      <c r="S16" s="140"/>
    </row>
    <row r="17" spans="1:19" s="160" customFormat="1" ht="18.75" customHeight="1" x14ac:dyDescent="0.2">
      <c r="A17" s="163"/>
      <c r="B17" s="159"/>
      <c r="C17" s="614" t="s">
        <v>240</v>
      </c>
      <c r="D17" s="984" t="s">
        <v>589</v>
      </c>
      <c r="E17" s="973">
        <v>365</v>
      </c>
      <c r="F17" s="973">
        <v>420</v>
      </c>
      <c r="G17" s="973">
        <v>405</v>
      </c>
      <c r="H17" s="973">
        <v>325</v>
      </c>
      <c r="I17" s="973">
        <v>260</v>
      </c>
      <c r="J17" s="973">
        <v>235</v>
      </c>
      <c r="K17" s="973">
        <v>501</v>
      </c>
      <c r="L17" s="973">
        <v>765</v>
      </c>
      <c r="M17" s="973">
        <v>487</v>
      </c>
      <c r="N17" s="973">
        <v>468</v>
      </c>
      <c r="O17" s="973">
        <v>451</v>
      </c>
      <c r="P17" s="973">
        <v>383</v>
      </c>
      <c r="Q17" s="973">
        <v>235</v>
      </c>
      <c r="R17" s="235"/>
      <c r="S17" s="137"/>
    </row>
    <row r="18" spans="1:19" s="160" customFormat="1" x14ac:dyDescent="0.2">
      <c r="A18" s="163"/>
      <c r="B18" s="159"/>
      <c r="C18" s="614"/>
      <c r="D18" s="239"/>
      <c r="E18" s="165"/>
      <c r="F18" s="165"/>
      <c r="G18" s="165"/>
      <c r="H18" s="165"/>
      <c r="I18" s="165"/>
      <c r="J18" s="165"/>
      <c r="K18" s="165"/>
      <c r="L18" s="165"/>
      <c r="M18" s="165"/>
      <c r="N18" s="165"/>
      <c r="O18" s="165"/>
      <c r="P18" s="165"/>
      <c r="Q18" s="165"/>
      <c r="R18" s="235"/>
      <c r="S18" s="137"/>
    </row>
    <row r="19" spans="1:19" s="160" customFormat="1" ht="13.5" customHeight="1" x14ac:dyDescent="0.2">
      <c r="A19" s="163"/>
      <c r="B19" s="159"/>
      <c r="C19" s="614"/>
      <c r="D19" s="239"/>
      <c r="E19" s="155"/>
      <c r="F19" s="155"/>
      <c r="G19" s="155"/>
      <c r="H19" s="155"/>
      <c r="I19" s="155"/>
      <c r="J19" s="155"/>
      <c r="K19" s="155"/>
      <c r="L19" s="155"/>
      <c r="M19" s="155"/>
      <c r="N19" s="155"/>
      <c r="O19" s="155"/>
      <c r="P19" s="155"/>
      <c r="Q19" s="155"/>
      <c r="R19" s="235"/>
      <c r="S19" s="137"/>
    </row>
    <row r="20" spans="1:19" s="160" customFormat="1" ht="13.5" customHeight="1" x14ac:dyDescent="0.2">
      <c r="A20" s="163"/>
      <c r="B20" s="159"/>
      <c r="C20" s="614"/>
      <c r="D20" s="494"/>
      <c r="E20" s="166"/>
      <c r="F20" s="166"/>
      <c r="G20" s="166"/>
      <c r="H20" s="166"/>
      <c r="I20" s="166"/>
      <c r="J20" s="166"/>
      <c r="K20" s="166"/>
      <c r="L20" s="166"/>
      <c r="M20" s="166"/>
      <c r="N20" s="166"/>
      <c r="O20" s="166"/>
      <c r="P20" s="166"/>
      <c r="Q20" s="166"/>
      <c r="R20" s="235"/>
      <c r="S20" s="137"/>
    </row>
    <row r="21" spans="1:19" s="160" customFormat="1" ht="13.5" customHeight="1" x14ac:dyDescent="0.2">
      <c r="A21" s="163"/>
      <c r="B21" s="159"/>
      <c r="C21" s="614"/>
      <c r="D21" s="494"/>
      <c r="E21" s="166"/>
      <c r="F21" s="166"/>
      <c r="G21" s="166"/>
      <c r="H21" s="166"/>
      <c r="I21" s="166"/>
      <c r="J21" s="166"/>
      <c r="K21" s="166"/>
      <c r="L21" s="166"/>
      <c r="M21" s="166"/>
      <c r="N21" s="166"/>
      <c r="O21" s="166"/>
      <c r="P21" s="166"/>
      <c r="Q21" s="166"/>
      <c r="R21" s="235"/>
      <c r="S21" s="137"/>
    </row>
    <row r="22" spans="1:19" s="160" customFormat="1" ht="13.5" customHeight="1" x14ac:dyDescent="0.2">
      <c r="A22" s="158"/>
      <c r="B22" s="159"/>
      <c r="C22" s="614"/>
      <c r="D22" s="494"/>
      <c r="E22" s="166"/>
      <c r="F22" s="166"/>
      <c r="G22" s="166"/>
      <c r="H22" s="166"/>
      <c r="I22" s="166"/>
      <c r="J22" s="166"/>
      <c r="K22" s="166"/>
      <c r="L22" s="166"/>
      <c r="M22" s="166"/>
      <c r="N22" s="166"/>
      <c r="O22" s="166"/>
      <c r="P22" s="166"/>
      <c r="Q22" s="166"/>
      <c r="R22" s="235"/>
      <c r="S22" s="137"/>
    </row>
    <row r="23" spans="1:19" s="160" customFormat="1" ht="13.5" customHeight="1" x14ac:dyDescent="0.2">
      <c r="A23" s="158"/>
      <c r="B23" s="159"/>
      <c r="C23" s="614"/>
      <c r="D23" s="494"/>
      <c r="E23" s="166"/>
      <c r="F23" s="166"/>
      <c r="G23" s="166"/>
      <c r="H23" s="166"/>
      <c r="I23" s="166"/>
      <c r="J23" s="166"/>
      <c r="K23" s="166"/>
      <c r="L23" s="166"/>
      <c r="M23" s="166"/>
      <c r="N23" s="166"/>
      <c r="O23" s="166"/>
      <c r="P23" s="166"/>
      <c r="Q23" s="166"/>
      <c r="R23" s="235"/>
      <c r="S23" s="137"/>
    </row>
    <row r="24" spans="1:19" s="160" customFormat="1" ht="13.5" customHeight="1" x14ac:dyDescent="0.2">
      <c r="A24" s="158"/>
      <c r="B24" s="159"/>
      <c r="C24" s="614"/>
      <c r="D24" s="494"/>
      <c r="E24" s="166"/>
      <c r="F24" s="166"/>
      <c r="G24" s="166"/>
      <c r="H24" s="166"/>
      <c r="I24" s="166"/>
      <c r="J24" s="166"/>
      <c r="K24" s="166"/>
      <c r="L24" s="166"/>
      <c r="M24" s="166"/>
      <c r="N24" s="166"/>
      <c r="O24" s="166"/>
      <c r="P24" s="166"/>
      <c r="Q24" s="166"/>
      <c r="R24" s="235"/>
      <c r="S24" s="137"/>
    </row>
    <row r="25" spans="1:19" s="160" customFormat="1" ht="13.5" customHeight="1" x14ac:dyDescent="0.2">
      <c r="A25" s="158"/>
      <c r="B25" s="159"/>
      <c r="C25" s="614"/>
      <c r="D25" s="494"/>
      <c r="E25" s="166"/>
      <c r="F25" s="166"/>
      <c r="G25" s="166"/>
      <c r="H25" s="166"/>
      <c r="I25" s="166"/>
      <c r="J25" s="166"/>
      <c r="K25" s="166"/>
      <c r="L25" s="166"/>
      <c r="M25" s="166"/>
      <c r="N25" s="166"/>
      <c r="O25" s="166"/>
      <c r="P25" s="166"/>
      <c r="Q25" s="166"/>
      <c r="R25" s="235"/>
      <c r="S25" s="137"/>
    </row>
    <row r="26" spans="1:19" s="167" customFormat="1" ht="13.5" customHeight="1" x14ac:dyDescent="0.2">
      <c r="A26" s="168"/>
      <c r="B26" s="169"/>
      <c r="C26" s="495"/>
      <c r="D26" s="237"/>
      <c r="E26" s="170"/>
      <c r="F26" s="170"/>
      <c r="G26" s="170"/>
      <c r="H26" s="170"/>
      <c r="I26" s="170"/>
      <c r="J26" s="170"/>
      <c r="K26" s="170"/>
      <c r="L26" s="170"/>
      <c r="M26" s="170"/>
      <c r="N26" s="170"/>
      <c r="O26" s="170"/>
      <c r="P26" s="170"/>
      <c r="Q26" s="170"/>
      <c r="R26" s="238"/>
      <c r="S26" s="161"/>
    </row>
    <row r="27" spans="1:19" ht="13.5" customHeight="1" x14ac:dyDescent="0.2">
      <c r="A27" s="135"/>
      <c r="B27" s="137"/>
      <c r="C27" s="614"/>
      <c r="D27" s="138"/>
      <c r="E27" s="166"/>
      <c r="F27" s="166"/>
      <c r="G27" s="166"/>
      <c r="H27" s="166"/>
      <c r="I27" s="166"/>
      <c r="J27" s="166"/>
      <c r="K27" s="166"/>
      <c r="L27" s="166"/>
      <c r="M27" s="166"/>
      <c r="N27" s="166"/>
      <c r="O27" s="166"/>
      <c r="P27" s="166"/>
      <c r="Q27" s="166"/>
      <c r="R27" s="235"/>
      <c r="S27" s="137"/>
    </row>
    <row r="28" spans="1:19" s="160" customFormat="1" ht="13.5" customHeight="1" x14ac:dyDescent="0.2">
      <c r="A28" s="158"/>
      <c r="B28" s="159"/>
      <c r="C28" s="614"/>
      <c r="D28" s="138"/>
      <c r="E28" s="166"/>
      <c r="F28" s="166"/>
      <c r="G28" s="166"/>
      <c r="H28" s="166"/>
      <c r="I28" s="166"/>
      <c r="J28" s="166"/>
      <c r="K28" s="166"/>
      <c r="L28" s="166"/>
      <c r="M28" s="166"/>
      <c r="N28" s="166"/>
      <c r="O28" s="166"/>
      <c r="P28" s="166"/>
      <c r="Q28" s="166"/>
      <c r="R28" s="235"/>
      <c r="S28" s="137"/>
    </row>
    <row r="29" spans="1:19" s="160" customFormat="1" ht="13.5" customHeight="1" x14ac:dyDescent="0.2">
      <c r="A29" s="158"/>
      <c r="B29" s="159"/>
      <c r="C29" s="614"/>
      <c r="D29" s="239"/>
      <c r="E29" s="166"/>
      <c r="F29" s="166"/>
      <c r="G29" s="166"/>
      <c r="H29" s="166"/>
      <c r="I29" s="166"/>
      <c r="J29" s="166"/>
      <c r="K29" s="166"/>
      <c r="L29" s="166"/>
      <c r="M29" s="166"/>
      <c r="N29" s="166"/>
      <c r="O29" s="166"/>
      <c r="P29" s="166"/>
      <c r="Q29" s="166"/>
      <c r="R29" s="235"/>
      <c r="S29" s="137"/>
    </row>
    <row r="30" spans="1:19" s="160" customFormat="1" ht="13.5" customHeight="1" x14ac:dyDescent="0.2">
      <c r="A30" s="158"/>
      <c r="B30" s="159"/>
      <c r="C30" s="614"/>
      <c r="D30" s="750"/>
      <c r="E30" s="751"/>
      <c r="F30" s="751"/>
      <c r="G30" s="751"/>
      <c r="H30" s="751"/>
      <c r="I30" s="751"/>
      <c r="J30" s="751"/>
      <c r="K30" s="751"/>
      <c r="L30" s="751"/>
      <c r="M30" s="751"/>
      <c r="N30" s="751"/>
      <c r="O30" s="751"/>
      <c r="P30" s="751"/>
      <c r="Q30" s="751"/>
      <c r="R30" s="235"/>
      <c r="S30" s="137"/>
    </row>
    <row r="31" spans="1:19" s="167" customFormat="1" ht="13.5" customHeight="1" x14ac:dyDescent="0.2">
      <c r="A31" s="168"/>
      <c r="B31" s="169"/>
      <c r="C31" s="495"/>
      <c r="D31" s="752"/>
      <c r="E31" s="752"/>
      <c r="F31" s="752"/>
      <c r="G31" s="752"/>
      <c r="H31" s="752"/>
      <c r="I31" s="752"/>
      <c r="J31" s="752"/>
      <c r="K31" s="752"/>
      <c r="L31" s="752"/>
      <c r="M31" s="752"/>
      <c r="N31" s="752"/>
      <c r="O31" s="752"/>
      <c r="P31" s="752"/>
      <c r="Q31" s="752"/>
      <c r="R31" s="238"/>
      <c r="S31" s="161"/>
    </row>
    <row r="32" spans="1:19" ht="35.25" customHeight="1" x14ac:dyDescent="0.2">
      <c r="A32" s="135"/>
      <c r="B32" s="137"/>
      <c r="C32" s="614"/>
      <c r="D32" s="753"/>
      <c r="E32" s="751"/>
      <c r="F32" s="751"/>
      <c r="G32" s="751"/>
      <c r="H32" s="751"/>
      <c r="I32" s="751"/>
      <c r="J32" s="751"/>
      <c r="K32" s="751"/>
      <c r="L32" s="751"/>
      <c r="M32" s="751"/>
      <c r="N32" s="751"/>
      <c r="O32" s="751"/>
      <c r="P32" s="751"/>
      <c r="Q32" s="751"/>
      <c r="R32" s="235"/>
      <c r="S32" s="137"/>
    </row>
    <row r="33" spans="1:19" ht="13.5" customHeight="1" x14ac:dyDescent="0.2">
      <c r="A33" s="135"/>
      <c r="B33" s="137"/>
      <c r="C33" s="965" t="s">
        <v>183</v>
      </c>
      <c r="D33" s="966"/>
      <c r="E33" s="966"/>
      <c r="F33" s="966"/>
      <c r="G33" s="966"/>
      <c r="H33" s="966"/>
      <c r="I33" s="966"/>
      <c r="J33" s="966"/>
      <c r="K33" s="966"/>
      <c r="L33" s="966"/>
      <c r="M33" s="966"/>
      <c r="N33" s="966"/>
      <c r="O33" s="966"/>
      <c r="P33" s="966"/>
      <c r="Q33" s="967"/>
      <c r="R33" s="235"/>
      <c r="S33" s="164"/>
    </row>
    <row r="34" spans="1:19" s="160" customFormat="1" ht="3.75" customHeight="1" x14ac:dyDescent="0.2">
      <c r="A34" s="158"/>
      <c r="B34" s="159"/>
      <c r="C34" s="614"/>
      <c r="D34" s="239"/>
      <c r="E34" s="166"/>
      <c r="F34" s="166"/>
      <c r="G34" s="166"/>
      <c r="H34" s="166"/>
      <c r="I34" s="166"/>
      <c r="J34" s="166"/>
      <c r="K34" s="166"/>
      <c r="L34" s="166"/>
      <c r="M34" s="166"/>
      <c r="N34" s="166"/>
      <c r="O34" s="166"/>
      <c r="P34" s="166"/>
      <c r="Q34" s="166"/>
      <c r="R34" s="235"/>
      <c r="S34" s="137"/>
    </row>
    <row r="35" spans="1:19" ht="12.75" customHeight="1" x14ac:dyDescent="0.2">
      <c r="A35" s="135"/>
      <c r="B35" s="137"/>
      <c r="C35" s="1513"/>
      <c r="D35" s="1513"/>
      <c r="E35" s="951">
        <v>2002</v>
      </c>
      <c r="F35" s="951">
        <v>2003</v>
      </c>
      <c r="G35" s="951">
        <v>2004</v>
      </c>
      <c r="H35" s="953" t="s">
        <v>590</v>
      </c>
      <c r="I35" s="951" t="s">
        <v>591</v>
      </c>
      <c r="J35" s="951" t="s">
        <v>592</v>
      </c>
      <c r="K35" s="951" t="s">
        <v>593</v>
      </c>
      <c r="L35" s="944" t="s">
        <v>594</v>
      </c>
      <c r="M35" s="947" t="s">
        <v>595</v>
      </c>
      <c r="N35" s="961" t="s">
        <v>596</v>
      </c>
      <c r="O35" s="961" t="s">
        <v>597</v>
      </c>
      <c r="P35" s="961">
        <v>2013</v>
      </c>
      <c r="Q35" s="961">
        <v>2014</v>
      </c>
      <c r="R35" s="235"/>
      <c r="S35" s="137"/>
    </row>
    <row r="36" spans="1:19" ht="3.75" customHeight="1" x14ac:dyDescent="0.2">
      <c r="A36" s="135"/>
      <c r="B36" s="137"/>
      <c r="C36" s="918"/>
      <c r="D36" s="918"/>
      <c r="E36" s="905"/>
      <c r="F36" s="905"/>
      <c r="G36" s="939"/>
      <c r="H36" s="954"/>
      <c r="I36" s="1053"/>
      <c r="J36" s="1053"/>
      <c r="K36" s="1053"/>
      <c r="L36" s="939"/>
      <c r="M36" s="939"/>
      <c r="N36" s="962"/>
      <c r="O36" s="962"/>
      <c r="P36" s="962"/>
      <c r="Q36" s="962"/>
      <c r="R36" s="235"/>
      <c r="S36" s="137"/>
    </row>
    <row r="37" spans="1:19" ht="13.5" customHeight="1" x14ac:dyDescent="0.2">
      <c r="A37" s="135"/>
      <c r="B37" s="137"/>
      <c r="C37" s="1516" t="s">
        <v>411</v>
      </c>
      <c r="D37" s="1517"/>
      <c r="E37" s="905"/>
      <c r="F37" s="905"/>
      <c r="G37" s="939"/>
      <c r="H37" s="954"/>
      <c r="I37" s="1053"/>
      <c r="J37" s="1053"/>
      <c r="K37" s="1053"/>
      <c r="L37" s="939"/>
      <c r="M37" s="939"/>
      <c r="N37" s="962"/>
      <c r="O37" s="962"/>
      <c r="P37" s="962"/>
      <c r="Q37" s="962"/>
      <c r="R37" s="235"/>
      <c r="S37" s="137"/>
    </row>
    <row r="38" spans="1:19" s="171" customFormat="1" ht="13.5" customHeight="1" x14ac:dyDescent="0.2">
      <c r="A38" s="163"/>
      <c r="B38" s="172"/>
      <c r="D38" s="964" t="s">
        <v>68</v>
      </c>
      <c r="E38" s="963" t="s">
        <v>412</v>
      </c>
      <c r="F38" s="963" t="s">
        <v>412</v>
      </c>
      <c r="G38" s="963" t="s">
        <v>412</v>
      </c>
      <c r="H38" s="919">
        <v>34</v>
      </c>
      <c r="I38" s="936">
        <v>49</v>
      </c>
      <c r="J38" s="936">
        <v>28</v>
      </c>
      <c r="K38" s="936">
        <v>54</v>
      </c>
      <c r="L38" s="945">
        <v>423</v>
      </c>
      <c r="M38" s="948">
        <v>324</v>
      </c>
      <c r="N38" s="940">
        <v>266</v>
      </c>
      <c r="O38" s="940">
        <v>550</v>
      </c>
      <c r="P38" s="940">
        <v>547</v>
      </c>
      <c r="Q38" s="940">
        <v>344</v>
      </c>
      <c r="R38" s="235"/>
      <c r="S38" s="137"/>
    </row>
    <row r="39" spans="1:19" s="160" customFormat="1" ht="18.75" customHeight="1" x14ac:dyDescent="0.2">
      <c r="A39" s="158"/>
      <c r="B39" s="159"/>
      <c r="C39" s="614"/>
      <c r="D39" s="236"/>
      <c r="E39" s="906"/>
      <c r="F39" s="906"/>
      <c r="G39" s="949"/>
      <c r="H39" s="165"/>
      <c r="I39" s="938"/>
      <c r="J39" s="938"/>
      <c r="K39" s="938"/>
      <c r="L39" s="941"/>
      <c r="M39" s="949"/>
      <c r="N39" s="943"/>
      <c r="O39" s="943"/>
      <c r="P39" s="943"/>
      <c r="Q39" s="943"/>
      <c r="R39" s="235"/>
      <c r="S39" s="137"/>
    </row>
    <row r="40" spans="1:19" s="160" customFormat="1" ht="13.5" customHeight="1" x14ac:dyDescent="0.2">
      <c r="A40" s="158"/>
      <c r="B40" s="159"/>
      <c r="C40" s="1516" t="s">
        <v>147</v>
      </c>
      <c r="D40" s="1517"/>
      <c r="E40" s="906"/>
      <c r="F40" s="906"/>
      <c r="G40" s="949"/>
      <c r="H40" s="165"/>
      <c r="I40" s="938"/>
      <c r="J40" s="938"/>
      <c r="K40" s="938"/>
      <c r="L40" s="941"/>
      <c r="M40" s="949"/>
      <c r="N40" s="943"/>
      <c r="O40" s="943"/>
      <c r="P40" s="943"/>
      <c r="Q40" s="943"/>
      <c r="R40" s="235"/>
      <c r="S40" s="137"/>
    </row>
    <row r="41" spans="1:19" s="167" customFormat="1" ht="13.5" customHeight="1" x14ac:dyDescent="0.2">
      <c r="A41" s="168"/>
      <c r="B41" s="169"/>
      <c r="D41" s="964" t="s">
        <v>68</v>
      </c>
      <c r="E41" s="963" t="s">
        <v>412</v>
      </c>
      <c r="F41" s="963" t="s">
        <v>412</v>
      </c>
      <c r="G41" s="963" t="s">
        <v>412</v>
      </c>
      <c r="H41" s="920">
        <v>588</v>
      </c>
      <c r="I41" s="937">
        <v>664</v>
      </c>
      <c r="J41" s="937">
        <v>891</v>
      </c>
      <c r="K41" s="937">
        <v>1422</v>
      </c>
      <c r="L41" s="946">
        <v>19278</v>
      </c>
      <c r="M41" s="950">
        <v>6145</v>
      </c>
      <c r="N41" s="942">
        <v>3601</v>
      </c>
      <c r="O41" s="942">
        <v>8703</v>
      </c>
      <c r="P41" s="942">
        <v>7434</v>
      </c>
      <c r="Q41" s="942">
        <v>4460</v>
      </c>
      <c r="R41" s="238"/>
      <c r="S41" s="161"/>
    </row>
    <row r="42" spans="1:19" s="141" customFormat="1" ht="26.25" customHeight="1" x14ac:dyDescent="0.2">
      <c r="A42" s="139"/>
      <c r="B42" s="140"/>
      <c r="C42" s="981"/>
      <c r="D42" s="982" t="s">
        <v>588</v>
      </c>
      <c r="E42" s="985" t="s">
        <v>412</v>
      </c>
      <c r="F42" s="985" t="s">
        <v>412</v>
      </c>
      <c r="G42" s="985" t="s">
        <v>412</v>
      </c>
      <c r="H42" s="987">
        <v>186</v>
      </c>
      <c r="I42" s="986">
        <v>101</v>
      </c>
      <c r="J42" s="986">
        <v>116</v>
      </c>
      <c r="K42" s="986">
        <v>122</v>
      </c>
      <c r="L42" s="988">
        <v>9492</v>
      </c>
      <c r="M42" s="989">
        <v>3334</v>
      </c>
      <c r="N42" s="990">
        <v>2266</v>
      </c>
      <c r="O42" s="990">
        <v>4718</v>
      </c>
      <c r="P42" s="990">
        <v>3439</v>
      </c>
      <c r="Q42" s="990">
        <v>2281</v>
      </c>
      <c r="R42" s="978"/>
      <c r="S42" s="140"/>
    </row>
    <row r="43" spans="1:19" s="160" customFormat="1" ht="18.75" customHeight="1" x14ac:dyDescent="0.2">
      <c r="A43" s="158"/>
      <c r="B43" s="159"/>
      <c r="C43" s="614" t="s">
        <v>240</v>
      </c>
      <c r="D43" s="984" t="s">
        <v>589</v>
      </c>
      <c r="E43" s="963" t="s">
        <v>412</v>
      </c>
      <c r="F43" s="963" t="s">
        <v>412</v>
      </c>
      <c r="G43" s="963" t="s">
        <v>412</v>
      </c>
      <c r="H43" s="969">
        <v>402</v>
      </c>
      <c r="I43" s="968">
        <v>563</v>
      </c>
      <c r="J43" s="968">
        <v>775</v>
      </c>
      <c r="K43" s="968">
        <v>1300</v>
      </c>
      <c r="L43" s="970">
        <v>9786</v>
      </c>
      <c r="M43" s="971">
        <v>2811</v>
      </c>
      <c r="N43" s="972">
        <v>1335</v>
      </c>
      <c r="O43" s="972">
        <v>3985</v>
      </c>
      <c r="P43" s="972">
        <v>3995</v>
      </c>
      <c r="Q43" s="972">
        <v>2179</v>
      </c>
      <c r="R43" s="235"/>
      <c r="S43" s="137"/>
    </row>
    <row r="44" spans="1:19" s="160" customFormat="1" ht="13.5" customHeight="1" x14ac:dyDescent="0.2">
      <c r="A44" s="158"/>
      <c r="B44" s="159"/>
      <c r="C44" s="614"/>
      <c r="D44" s="239"/>
      <c r="E44" s="166"/>
      <c r="F44" s="166"/>
      <c r="G44" s="166"/>
      <c r="H44" s="166"/>
      <c r="I44" s="166"/>
      <c r="J44" s="166"/>
      <c r="K44" s="166"/>
      <c r="L44" s="166"/>
      <c r="M44" s="166"/>
      <c r="N44" s="166"/>
      <c r="O44" s="166"/>
      <c r="P44" s="166"/>
      <c r="Q44" s="166"/>
      <c r="R44" s="235"/>
      <c r="S44" s="137"/>
    </row>
    <row r="45" spans="1:19" s="921" customFormat="1" ht="13.5" customHeight="1" x14ac:dyDescent="0.2">
      <c r="A45" s="923"/>
      <c r="B45" s="923"/>
      <c r="C45" s="924"/>
      <c r="D45" s="750"/>
      <c r="E45" s="751"/>
      <c r="F45" s="751"/>
      <c r="G45" s="751"/>
      <c r="H45" s="751"/>
      <c r="I45" s="751"/>
      <c r="J45" s="751"/>
      <c r="K45" s="751"/>
      <c r="L45" s="751"/>
      <c r="M45" s="751"/>
      <c r="N45" s="751"/>
      <c r="O45" s="751"/>
      <c r="P45" s="751"/>
      <c r="Q45" s="751"/>
      <c r="R45" s="235"/>
      <c r="S45" s="137"/>
    </row>
    <row r="46" spans="1:19" s="922" customFormat="1" ht="13.5" customHeight="1" x14ac:dyDescent="0.2">
      <c r="A46" s="752"/>
      <c r="B46" s="752"/>
      <c r="C46" s="926"/>
      <c r="D46" s="752"/>
      <c r="E46" s="927"/>
      <c r="F46" s="927"/>
      <c r="G46" s="927"/>
      <c r="H46" s="927"/>
      <c r="I46" s="927"/>
      <c r="J46" s="927"/>
      <c r="K46" s="927"/>
      <c r="L46" s="927"/>
      <c r="M46" s="927"/>
      <c r="N46" s="927"/>
      <c r="O46" s="927"/>
      <c r="P46" s="927"/>
      <c r="Q46" s="927"/>
      <c r="R46" s="235"/>
      <c r="S46" s="137"/>
    </row>
    <row r="47" spans="1:19" s="618" customFormat="1" ht="13.5" customHeight="1" x14ac:dyDescent="0.2">
      <c r="A47" s="925"/>
      <c r="B47" s="925"/>
      <c r="C47" s="924"/>
      <c r="D47" s="753"/>
      <c r="E47" s="751"/>
      <c r="F47" s="751"/>
      <c r="G47" s="751"/>
      <c r="H47" s="751"/>
      <c r="I47" s="751"/>
      <c r="J47" s="751"/>
      <c r="K47" s="751"/>
      <c r="L47" s="751"/>
      <c r="M47" s="751"/>
      <c r="N47" s="751"/>
      <c r="O47" s="751"/>
      <c r="P47" s="751"/>
      <c r="Q47" s="751"/>
      <c r="R47" s="235"/>
      <c r="S47" s="137"/>
    </row>
    <row r="48" spans="1:19" s="921" customFormat="1" ht="13.5" customHeight="1" x14ac:dyDescent="0.2">
      <c r="A48" s="923"/>
      <c r="B48" s="923"/>
      <c r="C48" s="924"/>
      <c r="D48" s="753"/>
      <c r="E48" s="751"/>
      <c r="F48" s="751"/>
      <c r="G48" s="751"/>
      <c r="H48" s="751"/>
      <c r="I48" s="751"/>
      <c r="J48" s="751"/>
      <c r="K48" s="751"/>
      <c r="L48" s="751"/>
      <c r="M48" s="751"/>
      <c r="N48" s="751"/>
      <c r="O48" s="751"/>
      <c r="P48" s="751"/>
      <c r="Q48" s="751"/>
      <c r="R48" s="235"/>
      <c r="S48" s="137"/>
    </row>
    <row r="49" spans="1:19" s="921" customFormat="1" ht="13.5" customHeight="1" x14ac:dyDescent="0.2">
      <c r="A49" s="923"/>
      <c r="B49" s="923"/>
      <c r="C49" s="924"/>
      <c r="D49" s="750"/>
      <c r="E49" s="751"/>
      <c r="F49" s="751"/>
      <c r="G49" s="751"/>
      <c r="H49" s="751"/>
      <c r="I49" s="751"/>
      <c r="J49" s="751"/>
      <c r="K49" s="751"/>
      <c r="L49" s="751"/>
      <c r="M49" s="751"/>
      <c r="N49" s="751"/>
      <c r="O49" s="751"/>
      <c r="P49" s="751"/>
      <c r="Q49" s="751"/>
      <c r="R49" s="235"/>
      <c r="S49" s="137"/>
    </row>
    <row r="50" spans="1:19" s="921" customFormat="1" ht="13.5" customHeight="1" x14ac:dyDescent="0.2">
      <c r="A50" s="923"/>
      <c r="B50" s="923"/>
      <c r="C50" s="924"/>
      <c r="D50" s="750"/>
      <c r="E50" s="751"/>
      <c r="F50" s="751"/>
      <c r="G50" s="751"/>
      <c r="H50" s="751"/>
      <c r="I50" s="751"/>
      <c r="J50" s="751"/>
      <c r="K50" s="751"/>
      <c r="L50" s="751"/>
      <c r="M50" s="751"/>
      <c r="N50" s="751"/>
      <c r="O50" s="751"/>
      <c r="P50" s="751"/>
      <c r="Q50" s="751"/>
      <c r="R50" s="235"/>
      <c r="S50" s="137"/>
    </row>
    <row r="51" spans="1:19" s="618" customFormat="1" ht="13.5" customHeight="1" x14ac:dyDescent="0.2">
      <c r="A51" s="925"/>
      <c r="B51" s="925"/>
      <c r="C51" s="928"/>
      <c r="D51" s="1515"/>
      <c r="E51" s="1515"/>
      <c r="F51" s="1515"/>
      <c r="G51" s="1515"/>
      <c r="H51" s="929"/>
      <c r="I51" s="929"/>
      <c r="J51" s="929"/>
      <c r="K51" s="929"/>
      <c r="L51" s="929"/>
      <c r="M51" s="929"/>
      <c r="N51" s="929"/>
      <c r="O51" s="929"/>
      <c r="P51" s="929"/>
      <c r="Q51" s="929"/>
      <c r="R51" s="235"/>
      <c r="S51" s="137"/>
    </row>
    <row r="52" spans="1:19" s="618" customFormat="1" ht="13.5" customHeight="1" x14ac:dyDescent="0.2">
      <c r="A52" s="925"/>
      <c r="B52" s="925"/>
      <c r="C52" s="925"/>
      <c r="D52" s="925"/>
      <c r="E52" s="925"/>
      <c r="F52" s="925"/>
      <c r="G52" s="925"/>
      <c r="H52" s="925"/>
      <c r="I52" s="925"/>
      <c r="J52" s="925"/>
      <c r="K52" s="925"/>
      <c r="L52" s="925"/>
      <c r="M52" s="925"/>
      <c r="N52" s="925"/>
      <c r="O52" s="925"/>
      <c r="P52" s="925"/>
      <c r="Q52" s="925"/>
      <c r="R52" s="235"/>
      <c r="S52" s="137"/>
    </row>
    <row r="53" spans="1:19" s="618" customFormat="1" ht="13.5" customHeight="1" x14ac:dyDescent="0.2">
      <c r="A53" s="925"/>
      <c r="B53" s="925"/>
      <c r="C53" s="930"/>
      <c r="D53" s="931"/>
      <c r="E53" s="932"/>
      <c r="F53" s="932"/>
      <c r="G53" s="932"/>
      <c r="H53" s="932"/>
      <c r="I53" s="932"/>
      <c r="J53" s="932"/>
      <c r="K53" s="932"/>
      <c r="L53" s="932"/>
      <c r="M53" s="932"/>
      <c r="N53" s="932"/>
      <c r="O53" s="932"/>
      <c r="P53" s="932"/>
      <c r="Q53" s="932"/>
      <c r="R53" s="235"/>
      <c r="S53" s="137"/>
    </row>
    <row r="54" spans="1:19" s="618" customFormat="1" ht="13.5" customHeight="1" x14ac:dyDescent="0.2">
      <c r="A54" s="925"/>
      <c r="B54" s="925"/>
      <c r="C54" s="1513"/>
      <c r="D54" s="1513"/>
      <c r="E54" s="933"/>
      <c r="F54" s="933"/>
      <c r="G54" s="933"/>
      <c r="H54" s="933"/>
      <c r="I54" s="933"/>
      <c r="J54" s="933"/>
      <c r="K54" s="933"/>
      <c r="L54" s="933"/>
      <c r="M54" s="933"/>
      <c r="N54" s="933"/>
      <c r="O54" s="933"/>
      <c r="P54" s="933"/>
      <c r="Q54" s="933"/>
      <c r="R54" s="235"/>
      <c r="S54" s="137"/>
    </row>
    <row r="55" spans="1:19" s="618" customFormat="1" ht="13.5" customHeight="1" x14ac:dyDescent="0.2">
      <c r="A55" s="925"/>
      <c r="B55" s="925"/>
      <c r="C55" s="1514"/>
      <c r="D55" s="1514"/>
      <c r="E55" s="934"/>
      <c r="F55" s="934"/>
      <c r="G55" s="934"/>
      <c r="H55" s="934"/>
      <c r="I55" s="934"/>
      <c r="J55" s="934"/>
      <c r="K55" s="934"/>
      <c r="L55" s="934"/>
      <c r="M55" s="934"/>
      <c r="N55" s="934"/>
      <c r="O55" s="934"/>
      <c r="P55" s="934"/>
      <c r="Q55" s="934"/>
      <c r="R55" s="235"/>
      <c r="S55" s="137"/>
    </row>
    <row r="56" spans="1:19" s="618" customFormat="1" ht="13.5" customHeight="1" x14ac:dyDescent="0.2">
      <c r="A56" s="925"/>
      <c r="B56" s="925"/>
      <c r="C56" s="926"/>
      <c r="D56" s="935"/>
      <c r="E56" s="934"/>
      <c r="F56" s="934"/>
      <c r="G56" s="934"/>
      <c r="H56" s="934"/>
      <c r="I56" s="934"/>
      <c r="J56" s="934"/>
      <c r="K56" s="934"/>
      <c r="L56" s="934"/>
      <c r="M56" s="934"/>
      <c r="N56" s="934"/>
      <c r="O56" s="934"/>
      <c r="P56" s="934"/>
      <c r="Q56" s="934"/>
      <c r="R56" s="235"/>
      <c r="S56" s="137"/>
    </row>
    <row r="57" spans="1:19" s="618" customFormat="1" ht="13.5" customHeight="1" x14ac:dyDescent="0.2">
      <c r="A57" s="925"/>
      <c r="B57" s="925"/>
      <c r="C57" s="924"/>
      <c r="D57" s="753"/>
      <c r="E57" s="934"/>
      <c r="F57" s="934"/>
      <c r="G57" s="934"/>
      <c r="H57" s="934"/>
      <c r="I57" s="934"/>
      <c r="J57" s="934"/>
      <c r="K57" s="934"/>
      <c r="L57" s="934"/>
      <c r="M57" s="934"/>
      <c r="N57" s="934"/>
      <c r="O57" s="934"/>
      <c r="P57" s="934"/>
      <c r="Q57" s="934"/>
      <c r="R57" s="235"/>
      <c r="S57" s="137"/>
    </row>
    <row r="58" spans="1:19" s="979" customFormat="1" ht="13.5" customHeight="1" x14ac:dyDescent="0.2">
      <c r="A58" s="977"/>
      <c r="B58" s="977"/>
      <c r="C58" s="1512" t="s">
        <v>598</v>
      </c>
      <c r="D58" s="1512"/>
      <c r="E58" s="1512"/>
      <c r="F58" s="1512"/>
      <c r="G58" s="1512"/>
      <c r="H58" s="1512"/>
      <c r="I58" s="1512"/>
      <c r="J58" s="1512"/>
      <c r="K58" s="1512"/>
      <c r="L58" s="1512"/>
      <c r="M58" s="1512"/>
      <c r="N58" s="1512"/>
      <c r="O58" s="1512"/>
      <c r="P58" s="1512"/>
      <c r="Q58" s="1512"/>
      <c r="R58" s="978"/>
      <c r="S58" s="140"/>
    </row>
    <row r="59" spans="1:19" s="141" customFormat="1" ht="13.5" customHeight="1" x14ac:dyDescent="0.2">
      <c r="A59" s="977"/>
      <c r="B59" s="977"/>
      <c r="C59" s="1512" t="s">
        <v>435</v>
      </c>
      <c r="D59" s="1512"/>
      <c r="E59" s="1512"/>
      <c r="F59" s="1512"/>
      <c r="G59" s="1512"/>
      <c r="H59" s="1512"/>
      <c r="I59" s="1512"/>
      <c r="J59" s="1512"/>
      <c r="K59" s="1512"/>
      <c r="L59" s="1512"/>
      <c r="M59" s="1512"/>
      <c r="N59" s="1512"/>
      <c r="O59" s="1512"/>
      <c r="P59" s="1512"/>
      <c r="Q59" s="1512"/>
      <c r="R59" s="978"/>
      <c r="S59" s="140"/>
    </row>
    <row r="60" spans="1:19" s="420" customFormat="1" ht="13.5" customHeight="1" x14ac:dyDescent="0.2">
      <c r="A60" s="925"/>
      <c r="B60" s="925"/>
      <c r="C60" s="490" t="s">
        <v>388</v>
      </c>
      <c r="D60" s="444"/>
      <c r="E60" s="955"/>
      <c r="F60" s="955"/>
      <c r="G60" s="955"/>
      <c r="H60" s="955"/>
      <c r="I60" s="956" t="s">
        <v>136</v>
      </c>
      <c r="J60" s="957"/>
      <c r="K60" s="957"/>
      <c r="L60" s="957"/>
      <c r="M60" s="522"/>
      <c r="N60" s="594"/>
      <c r="O60" s="594"/>
      <c r="P60" s="594"/>
      <c r="Q60" s="594"/>
      <c r="R60" s="235"/>
    </row>
    <row r="61" spans="1:19" ht="13.5" customHeight="1" x14ac:dyDescent="0.2">
      <c r="A61" s="135"/>
      <c r="B61" s="137"/>
      <c r="C61" s="467"/>
      <c r="D61" s="137"/>
      <c r="E61" s="174"/>
      <c r="F61" s="1456">
        <v>42309</v>
      </c>
      <c r="G61" s="1456"/>
      <c r="H61" s="1456"/>
      <c r="I61" s="1456"/>
      <c r="J61" s="1456"/>
      <c r="K61" s="1456"/>
      <c r="L61" s="1456"/>
      <c r="M61" s="1456"/>
      <c r="N61" s="1456"/>
      <c r="O61" s="1456"/>
      <c r="P61" s="1456"/>
      <c r="Q61" s="1456"/>
      <c r="R61" s="409">
        <v>9</v>
      </c>
      <c r="S61" s="137"/>
    </row>
    <row r="62" spans="1:19" ht="15" customHeight="1" x14ac:dyDescent="0.2">
      <c r="B62" s="467"/>
    </row>
  </sheetData>
  <dataConsolidate/>
  <mergeCells count="16">
    <mergeCell ref="C6:Q6"/>
    <mergeCell ref="C11:D11"/>
    <mergeCell ref="C14:D14"/>
    <mergeCell ref="B1:D1"/>
    <mergeCell ref="C35:D35"/>
    <mergeCell ref="E8:K8"/>
    <mergeCell ref="L8:Q8"/>
    <mergeCell ref="C59:Q59"/>
    <mergeCell ref="F61:Q61"/>
    <mergeCell ref="C54:D54"/>
    <mergeCell ref="C55:D55"/>
    <mergeCell ref="C9:D9"/>
    <mergeCell ref="D51:G51"/>
    <mergeCell ref="C37:D37"/>
    <mergeCell ref="C40:D40"/>
    <mergeCell ref="C58:Q58"/>
  </mergeCells>
  <conditionalFormatting sqref="E9:Q11 E8 E35:G35 H35:Q37">
    <cfRule type="cellIs" dxfId="13"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S76"/>
  <sheetViews>
    <sheetView showRuler="0" zoomScaleNormal="100" workbookViewId="0"/>
  </sheetViews>
  <sheetFormatPr defaultRowHeight="12.75" x14ac:dyDescent="0.2"/>
  <cols>
    <col min="1" max="1" width="1" style="96" customWidth="1"/>
    <col min="2" max="2" width="2.5703125" style="96" customWidth="1"/>
    <col min="3" max="3" width="1" style="96" customWidth="1"/>
    <col min="4" max="4" width="30.42578125" style="96" customWidth="1"/>
    <col min="5" max="17" width="5" style="96" customWidth="1"/>
    <col min="18" max="18" width="2.5703125" style="96" customWidth="1"/>
    <col min="19" max="19" width="1" style="96" customWidth="1"/>
    <col min="20" max="16384" width="9.140625" style="96"/>
  </cols>
  <sheetData>
    <row r="1" spans="1:19" ht="13.5" customHeight="1" x14ac:dyDescent="0.2">
      <c r="A1" s="2"/>
      <c r="B1" s="4"/>
      <c r="C1" s="4"/>
      <c r="D1" s="1523" t="s">
        <v>334</v>
      </c>
      <c r="E1" s="1523"/>
      <c r="F1" s="1523"/>
      <c r="G1" s="1523"/>
      <c r="H1" s="1523"/>
      <c r="I1" s="1523"/>
      <c r="J1" s="1523"/>
      <c r="K1" s="1523"/>
      <c r="L1" s="1523"/>
      <c r="M1" s="1523"/>
      <c r="N1" s="1523"/>
      <c r="O1" s="1523"/>
      <c r="P1" s="1523"/>
      <c r="Q1" s="1523"/>
      <c r="R1" s="1523"/>
      <c r="S1" s="2"/>
    </row>
    <row r="2" spans="1:19" ht="6" customHeight="1" x14ac:dyDescent="0.2">
      <c r="A2" s="2"/>
      <c r="B2" s="1524"/>
      <c r="C2" s="1525"/>
      <c r="D2" s="1526"/>
      <c r="E2" s="4"/>
      <c r="F2" s="4"/>
      <c r="G2" s="4"/>
      <c r="H2" s="4"/>
      <c r="I2" s="4"/>
      <c r="J2" s="4"/>
      <c r="K2" s="4"/>
      <c r="L2" s="4"/>
      <c r="M2" s="4"/>
      <c r="N2" s="4"/>
      <c r="O2" s="4"/>
      <c r="P2" s="4"/>
      <c r="Q2" s="4"/>
      <c r="R2" s="4"/>
      <c r="S2" s="2"/>
    </row>
    <row r="3" spans="1:19" ht="13.5" customHeight="1" thickBot="1" x14ac:dyDescent="0.25">
      <c r="A3" s="2"/>
      <c r="B3" s="228"/>
      <c r="C3" s="4"/>
      <c r="D3" s="4"/>
      <c r="E3" s="631"/>
      <c r="F3" s="631"/>
      <c r="G3" s="631"/>
      <c r="H3" s="631"/>
      <c r="I3" s="554"/>
      <c r="J3" s="631"/>
      <c r="K3" s="631"/>
      <c r="L3" s="631"/>
      <c r="M3" s="631"/>
      <c r="N3" s="631"/>
      <c r="O3" s="631"/>
      <c r="P3" s="631"/>
      <c r="Q3" s="631" t="s">
        <v>73</v>
      </c>
      <c r="R3" s="4"/>
      <c r="S3" s="2"/>
    </row>
    <row r="4" spans="1:19" s="7" customFormat="1" ht="13.5" customHeight="1" thickBot="1" x14ac:dyDescent="0.25">
      <c r="A4" s="6"/>
      <c r="B4" s="227"/>
      <c r="C4" s="405" t="s">
        <v>218</v>
      </c>
      <c r="D4" s="555"/>
      <c r="E4" s="555"/>
      <c r="F4" s="555"/>
      <c r="G4" s="555"/>
      <c r="H4" s="555"/>
      <c r="I4" s="555"/>
      <c r="J4" s="555"/>
      <c r="K4" s="555"/>
      <c r="L4" s="555"/>
      <c r="M4" s="555"/>
      <c r="N4" s="555"/>
      <c r="O4" s="555"/>
      <c r="P4" s="555"/>
      <c r="Q4" s="556"/>
      <c r="R4" s="4"/>
      <c r="S4" s="6"/>
    </row>
    <row r="5" spans="1:19" ht="4.5" customHeight="1" x14ac:dyDescent="0.2">
      <c r="A5" s="2"/>
      <c r="B5" s="228"/>
      <c r="C5" s="1527" t="s">
        <v>78</v>
      </c>
      <c r="D5" s="1527"/>
      <c r="E5" s="1528"/>
      <c r="F5" s="1528"/>
      <c r="G5" s="1528"/>
      <c r="H5" s="1528"/>
      <c r="I5" s="1528"/>
      <c r="J5" s="1528"/>
      <c r="K5" s="1528"/>
      <c r="L5" s="1528"/>
      <c r="M5" s="1528"/>
      <c r="N5" s="1528"/>
      <c r="O5" s="635"/>
      <c r="P5" s="635"/>
      <c r="Q5" s="635"/>
      <c r="R5" s="4"/>
      <c r="S5" s="2"/>
    </row>
    <row r="6" spans="1:19" ht="12" customHeight="1" x14ac:dyDescent="0.2">
      <c r="A6" s="2"/>
      <c r="B6" s="228"/>
      <c r="C6" s="1527"/>
      <c r="D6" s="1527"/>
      <c r="E6" s="1529" t="str">
        <f>+'11desemprego_IEFP'!E6:O6</f>
        <v>2014</v>
      </c>
      <c r="F6" s="1529"/>
      <c r="G6" s="1529"/>
      <c r="H6" s="1529" t="str">
        <f>+'11desemprego_IEFP'!H6</f>
        <v>2015</v>
      </c>
      <c r="I6" s="1529"/>
      <c r="J6" s="1529"/>
      <c r="K6" s="1529"/>
      <c r="L6" s="1529"/>
      <c r="M6" s="1529"/>
      <c r="N6" s="1529"/>
      <c r="O6" s="1529"/>
      <c r="P6" s="1529"/>
      <c r="Q6" s="1529"/>
      <c r="R6" s="4"/>
      <c r="S6" s="2"/>
    </row>
    <row r="7" spans="1:19" x14ac:dyDescent="0.2">
      <c r="A7" s="2"/>
      <c r="B7" s="228"/>
      <c r="C7" s="638"/>
      <c r="D7" s="638"/>
      <c r="E7" s="632" t="s">
        <v>96</v>
      </c>
      <c r="F7" s="747" t="s">
        <v>95</v>
      </c>
      <c r="G7" s="747" t="s">
        <v>94</v>
      </c>
      <c r="H7" s="747" t="s">
        <v>93</v>
      </c>
      <c r="I7" s="747" t="s">
        <v>104</v>
      </c>
      <c r="J7" s="747" t="s">
        <v>103</v>
      </c>
      <c r="K7" s="747" t="s">
        <v>102</v>
      </c>
      <c r="L7" s="747" t="s">
        <v>101</v>
      </c>
      <c r="M7" s="747" t="s">
        <v>100</v>
      </c>
      <c r="N7" s="747" t="s">
        <v>99</v>
      </c>
      <c r="O7" s="747" t="s">
        <v>98</v>
      </c>
      <c r="P7" s="747" t="s">
        <v>97</v>
      </c>
      <c r="Q7" s="747" t="s">
        <v>96</v>
      </c>
      <c r="R7" s="635"/>
      <c r="S7" s="2"/>
    </row>
    <row r="8" spans="1:19" s="543" customFormat="1" ht="15" customHeight="1" x14ac:dyDescent="0.2">
      <c r="A8" s="95"/>
      <c r="B8" s="229"/>
      <c r="C8" s="1530" t="s">
        <v>68</v>
      </c>
      <c r="D8" s="1530"/>
      <c r="E8" s="557">
        <v>73375</v>
      </c>
      <c r="F8" s="558">
        <v>62788</v>
      </c>
      <c r="G8" s="558">
        <v>56648</v>
      </c>
      <c r="H8" s="558">
        <v>68881</v>
      </c>
      <c r="I8" s="558">
        <v>55675</v>
      </c>
      <c r="J8" s="558">
        <v>60610</v>
      </c>
      <c r="K8" s="558">
        <v>53765</v>
      </c>
      <c r="L8" s="558">
        <v>48152</v>
      </c>
      <c r="M8" s="558">
        <v>53650</v>
      </c>
      <c r="N8" s="558">
        <v>56697</v>
      </c>
      <c r="O8" s="558">
        <v>52955</v>
      </c>
      <c r="P8" s="558">
        <v>74412</v>
      </c>
      <c r="Q8" s="558">
        <v>70194</v>
      </c>
      <c r="R8" s="544"/>
      <c r="S8" s="95"/>
    </row>
    <row r="9" spans="1:19" s="552" customFormat="1" ht="11.25" customHeight="1" x14ac:dyDescent="0.2">
      <c r="A9" s="559"/>
      <c r="B9" s="560"/>
      <c r="C9" s="561"/>
      <c r="D9" s="480" t="s">
        <v>192</v>
      </c>
      <c r="E9" s="152">
        <v>24362</v>
      </c>
      <c r="F9" s="162">
        <v>19926</v>
      </c>
      <c r="G9" s="162">
        <v>19448</v>
      </c>
      <c r="H9" s="162">
        <v>23211</v>
      </c>
      <c r="I9" s="162">
        <v>19091</v>
      </c>
      <c r="J9" s="162">
        <v>21181</v>
      </c>
      <c r="K9" s="162">
        <v>19122</v>
      </c>
      <c r="L9" s="162">
        <v>16956</v>
      </c>
      <c r="M9" s="162">
        <v>19315</v>
      </c>
      <c r="N9" s="162">
        <v>20496</v>
      </c>
      <c r="O9" s="162">
        <v>19259</v>
      </c>
      <c r="P9" s="162">
        <v>26907</v>
      </c>
      <c r="Q9" s="162">
        <v>23514</v>
      </c>
      <c r="R9" s="562"/>
      <c r="S9" s="559"/>
    </row>
    <row r="10" spans="1:19" s="552" customFormat="1" ht="11.25" customHeight="1" x14ac:dyDescent="0.2">
      <c r="A10" s="559"/>
      <c r="B10" s="560"/>
      <c r="C10" s="561"/>
      <c r="D10" s="480" t="s">
        <v>193</v>
      </c>
      <c r="E10" s="152">
        <v>14447</v>
      </c>
      <c r="F10" s="162">
        <v>11485</v>
      </c>
      <c r="G10" s="162">
        <v>11464</v>
      </c>
      <c r="H10" s="162">
        <v>13530</v>
      </c>
      <c r="I10" s="162">
        <v>10397</v>
      </c>
      <c r="J10" s="162">
        <v>11569</v>
      </c>
      <c r="K10" s="162">
        <v>10641</v>
      </c>
      <c r="L10" s="162">
        <v>9749</v>
      </c>
      <c r="M10" s="162">
        <v>11007</v>
      </c>
      <c r="N10" s="162">
        <v>11525</v>
      </c>
      <c r="O10" s="162">
        <v>11173</v>
      </c>
      <c r="P10" s="162">
        <v>15403</v>
      </c>
      <c r="Q10" s="162">
        <v>14200</v>
      </c>
      <c r="R10" s="562"/>
      <c r="S10" s="559"/>
    </row>
    <row r="11" spans="1:19" s="552" customFormat="1" ht="11.25" customHeight="1" x14ac:dyDescent="0.2">
      <c r="A11" s="559"/>
      <c r="B11" s="560"/>
      <c r="C11" s="561"/>
      <c r="D11" s="480" t="s">
        <v>194</v>
      </c>
      <c r="E11" s="152">
        <v>18665</v>
      </c>
      <c r="F11" s="162">
        <v>14677</v>
      </c>
      <c r="G11" s="162">
        <v>14221</v>
      </c>
      <c r="H11" s="162">
        <v>18607</v>
      </c>
      <c r="I11" s="162">
        <v>16148</v>
      </c>
      <c r="J11" s="162">
        <v>17176</v>
      </c>
      <c r="K11" s="162">
        <v>15236</v>
      </c>
      <c r="L11" s="162">
        <v>13681</v>
      </c>
      <c r="M11" s="162">
        <v>14606</v>
      </c>
      <c r="N11" s="162">
        <v>15319</v>
      </c>
      <c r="O11" s="162">
        <v>14278</v>
      </c>
      <c r="P11" s="162">
        <v>19180</v>
      </c>
      <c r="Q11" s="162">
        <v>17600</v>
      </c>
      <c r="R11" s="562"/>
      <c r="S11" s="559"/>
    </row>
    <row r="12" spans="1:19" s="552" customFormat="1" ht="11.25" customHeight="1" x14ac:dyDescent="0.2">
      <c r="A12" s="559"/>
      <c r="B12" s="560"/>
      <c r="C12" s="561"/>
      <c r="D12" s="480" t="s">
        <v>195</v>
      </c>
      <c r="E12" s="152">
        <v>6606</v>
      </c>
      <c r="F12" s="162">
        <v>4910</v>
      </c>
      <c r="G12" s="162">
        <v>4791</v>
      </c>
      <c r="H12" s="162">
        <v>5669</v>
      </c>
      <c r="I12" s="162">
        <v>4384</v>
      </c>
      <c r="J12" s="162">
        <v>4917</v>
      </c>
      <c r="K12" s="162">
        <v>4047</v>
      </c>
      <c r="L12" s="162">
        <v>3604</v>
      </c>
      <c r="M12" s="162">
        <v>4177</v>
      </c>
      <c r="N12" s="162">
        <v>4872</v>
      </c>
      <c r="O12" s="162">
        <v>4176</v>
      </c>
      <c r="P12" s="162">
        <v>6098</v>
      </c>
      <c r="Q12" s="162">
        <v>6388</v>
      </c>
      <c r="R12" s="562"/>
      <c r="S12" s="559"/>
    </row>
    <row r="13" spans="1:19" s="552" customFormat="1" ht="11.25" customHeight="1" x14ac:dyDescent="0.2">
      <c r="A13" s="559"/>
      <c r="B13" s="560"/>
      <c r="C13" s="561"/>
      <c r="D13" s="480" t="s">
        <v>196</v>
      </c>
      <c r="E13" s="152">
        <v>5625</v>
      </c>
      <c r="F13" s="162">
        <v>8755</v>
      </c>
      <c r="G13" s="162">
        <v>4511</v>
      </c>
      <c r="H13" s="162">
        <v>4456</v>
      </c>
      <c r="I13" s="162">
        <v>3012</v>
      </c>
      <c r="J13" s="162">
        <v>2984</v>
      </c>
      <c r="K13" s="162">
        <v>2419</v>
      </c>
      <c r="L13" s="162">
        <v>2198</v>
      </c>
      <c r="M13" s="162">
        <v>2204</v>
      </c>
      <c r="N13" s="162">
        <v>2127</v>
      </c>
      <c r="O13" s="162">
        <v>1806</v>
      </c>
      <c r="P13" s="162">
        <v>3520</v>
      </c>
      <c r="Q13" s="162">
        <v>5293</v>
      </c>
      <c r="R13" s="562"/>
      <c r="S13" s="559"/>
    </row>
    <row r="14" spans="1:19" s="552" customFormat="1" ht="11.25" customHeight="1" x14ac:dyDescent="0.2">
      <c r="A14" s="559"/>
      <c r="B14" s="560"/>
      <c r="C14" s="561"/>
      <c r="D14" s="480" t="s">
        <v>132</v>
      </c>
      <c r="E14" s="152">
        <v>1862</v>
      </c>
      <c r="F14" s="162">
        <v>1507</v>
      </c>
      <c r="G14" s="162">
        <v>1155</v>
      </c>
      <c r="H14" s="162">
        <v>1697</v>
      </c>
      <c r="I14" s="162">
        <v>1398</v>
      </c>
      <c r="J14" s="162">
        <v>1474</v>
      </c>
      <c r="K14" s="162">
        <v>1209</v>
      </c>
      <c r="L14" s="162">
        <v>929</v>
      </c>
      <c r="M14" s="162">
        <v>1206</v>
      </c>
      <c r="N14" s="162">
        <v>1032</v>
      </c>
      <c r="O14" s="162">
        <v>1133</v>
      </c>
      <c r="P14" s="162">
        <v>1629</v>
      </c>
      <c r="Q14" s="162">
        <v>1654</v>
      </c>
      <c r="R14" s="562"/>
      <c r="S14" s="559"/>
    </row>
    <row r="15" spans="1:19" s="552" customFormat="1" ht="11.25" customHeight="1" x14ac:dyDescent="0.2">
      <c r="A15" s="559"/>
      <c r="B15" s="560"/>
      <c r="C15" s="561"/>
      <c r="D15" s="480" t="s">
        <v>133</v>
      </c>
      <c r="E15" s="152">
        <v>1808</v>
      </c>
      <c r="F15" s="162">
        <v>1528</v>
      </c>
      <c r="G15" s="162">
        <v>1058</v>
      </c>
      <c r="H15" s="162">
        <v>1711</v>
      </c>
      <c r="I15" s="162">
        <v>1245</v>
      </c>
      <c r="J15" s="162">
        <v>1309</v>
      </c>
      <c r="K15" s="162">
        <v>1091</v>
      </c>
      <c r="L15" s="162">
        <v>1035</v>
      </c>
      <c r="M15" s="162">
        <v>1135</v>
      </c>
      <c r="N15" s="162">
        <v>1326</v>
      </c>
      <c r="O15" s="162">
        <v>1130</v>
      </c>
      <c r="P15" s="162">
        <v>1675</v>
      </c>
      <c r="Q15" s="162">
        <v>1545</v>
      </c>
      <c r="R15" s="562"/>
      <c r="S15" s="559"/>
    </row>
    <row r="16" spans="1:19" s="568" customFormat="1" ht="15" customHeight="1" x14ac:dyDescent="0.2">
      <c r="A16" s="563"/>
      <c r="B16" s="564"/>
      <c r="C16" s="1530" t="s">
        <v>301</v>
      </c>
      <c r="D16" s="1530"/>
      <c r="E16" s="565"/>
      <c r="F16" s="566"/>
      <c r="G16" s="566"/>
      <c r="H16" s="566"/>
      <c r="I16" s="566"/>
      <c r="J16" s="566"/>
      <c r="K16" s="566"/>
      <c r="L16" s="566"/>
      <c r="M16" s="566"/>
      <c r="N16" s="566"/>
      <c r="O16" s="566"/>
      <c r="P16" s="566"/>
      <c r="Q16" s="566"/>
      <c r="R16" s="567"/>
      <c r="S16" s="563"/>
    </row>
    <row r="17" spans="1:19" s="552" customFormat="1" ht="12" customHeight="1" x14ac:dyDescent="0.2">
      <c r="A17" s="559"/>
      <c r="B17" s="560"/>
      <c r="C17" s="561"/>
      <c r="D17" s="97" t="s">
        <v>615</v>
      </c>
      <c r="E17" s="162">
        <v>8964</v>
      </c>
      <c r="F17" s="162">
        <v>6930</v>
      </c>
      <c r="G17" s="162">
        <v>5221</v>
      </c>
      <c r="H17" s="162">
        <v>8381</v>
      </c>
      <c r="I17" s="162">
        <v>6912</v>
      </c>
      <c r="J17" s="162">
        <v>7464</v>
      </c>
      <c r="K17" s="162">
        <v>6673</v>
      </c>
      <c r="L17" s="162">
        <v>5781</v>
      </c>
      <c r="M17" s="162">
        <v>5900</v>
      </c>
      <c r="N17" s="162">
        <v>6044</v>
      </c>
      <c r="O17" s="162">
        <v>5728</v>
      </c>
      <c r="P17" s="162">
        <v>8005</v>
      </c>
      <c r="Q17" s="162">
        <v>8697</v>
      </c>
      <c r="R17" s="562"/>
      <c r="S17" s="559"/>
    </row>
    <row r="18" spans="1:19" s="552" customFormat="1" ht="12" customHeight="1" x14ac:dyDescent="0.2">
      <c r="A18" s="559"/>
      <c r="B18" s="560"/>
      <c r="C18" s="561"/>
      <c r="D18" s="97" t="s">
        <v>616</v>
      </c>
      <c r="E18" s="162">
        <v>5838</v>
      </c>
      <c r="F18" s="162">
        <v>5080</v>
      </c>
      <c r="G18" s="162">
        <v>5135</v>
      </c>
      <c r="H18" s="162">
        <v>5696</v>
      </c>
      <c r="I18" s="162">
        <v>4808</v>
      </c>
      <c r="J18" s="162">
        <v>5158</v>
      </c>
      <c r="K18" s="162">
        <v>4874</v>
      </c>
      <c r="L18" s="162">
        <v>4429</v>
      </c>
      <c r="M18" s="162">
        <v>4414</v>
      </c>
      <c r="N18" s="162">
        <v>4416</v>
      </c>
      <c r="O18" s="162">
        <v>4502</v>
      </c>
      <c r="P18" s="162">
        <v>5166</v>
      </c>
      <c r="Q18" s="162">
        <v>5628</v>
      </c>
      <c r="R18" s="562"/>
      <c r="S18" s="559"/>
    </row>
    <row r="19" spans="1:19" s="552" customFormat="1" ht="12" customHeight="1" x14ac:dyDescent="0.2">
      <c r="A19" s="559"/>
      <c r="B19" s="560"/>
      <c r="C19" s="561"/>
      <c r="D19" s="97" t="s">
        <v>617</v>
      </c>
      <c r="E19" s="162">
        <v>5233</v>
      </c>
      <c r="F19" s="162">
        <v>5173</v>
      </c>
      <c r="G19" s="162">
        <v>3503</v>
      </c>
      <c r="H19" s="162">
        <v>4425</v>
      </c>
      <c r="I19" s="162">
        <v>3772</v>
      </c>
      <c r="J19" s="162">
        <v>4004</v>
      </c>
      <c r="K19" s="162">
        <v>3635</v>
      </c>
      <c r="L19" s="162">
        <v>3376</v>
      </c>
      <c r="M19" s="162">
        <v>3493</v>
      </c>
      <c r="N19" s="162">
        <v>3100</v>
      </c>
      <c r="O19" s="162">
        <v>2837</v>
      </c>
      <c r="P19" s="162">
        <v>3822</v>
      </c>
      <c r="Q19" s="162">
        <v>4701</v>
      </c>
      <c r="R19" s="562"/>
      <c r="S19" s="559"/>
    </row>
    <row r="20" spans="1:19" s="552" customFormat="1" ht="12" customHeight="1" x14ac:dyDescent="0.2">
      <c r="A20" s="559"/>
      <c r="B20" s="560"/>
      <c r="C20" s="561"/>
      <c r="D20" s="97" t="s">
        <v>618</v>
      </c>
      <c r="E20" s="162">
        <v>4681</v>
      </c>
      <c r="F20" s="162">
        <v>5493</v>
      </c>
      <c r="G20" s="162">
        <v>3702</v>
      </c>
      <c r="H20" s="162">
        <v>4273</v>
      </c>
      <c r="I20" s="162">
        <v>3303</v>
      </c>
      <c r="J20" s="162">
        <v>3524</v>
      </c>
      <c r="K20" s="162">
        <v>3183</v>
      </c>
      <c r="L20" s="162">
        <v>2777</v>
      </c>
      <c r="M20" s="162">
        <v>3234</v>
      </c>
      <c r="N20" s="162">
        <v>2907</v>
      </c>
      <c r="O20" s="162">
        <v>2615</v>
      </c>
      <c r="P20" s="162">
        <v>3703</v>
      </c>
      <c r="Q20" s="162">
        <v>4539</v>
      </c>
      <c r="R20" s="562"/>
      <c r="S20" s="559"/>
    </row>
    <row r="21" spans="1:19" s="552" customFormat="1" ht="11.25" customHeight="1" x14ac:dyDescent="0.2">
      <c r="A21" s="559"/>
      <c r="B21" s="560"/>
      <c r="C21" s="561"/>
      <c r="D21" s="97" t="s">
        <v>619</v>
      </c>
      <c r="E21" s="162">
        <v>4380</v>
      </c>
      <c r="F21" s="162">
        <v>4079</v>
      </c>
      <c r="G21" s="162">
        <v>4687</v>
      </c>
      <c r="H21" s="162">
        <v>4744</v>
      </c>
      <c r="I21" s="162">
        <v>3804</v>
      </c>
      <c r="J21" s="162">
        <v>3868</v>
      </c>
      <c r="K21" s="162">
        <v>3632</v>
      </c>
      <c r="L21" s="162">
        <v>3264</v>
      </c>
      <c r="M21" s="162">
        <v>3249</v>
      </c>
      <c r="N21" s="162">
        <v>3187</v>
      </c>
      <c r="O21" s="162">
        <v>3266</v>
      </c>
      <c r="P21" s="162">
        <v>3293</v>
      </c>
      <c r="Q21" s="162">
        <v>3721</v>
      </c>
      <c r="R21" s="562"/>
      <c r="S21" s="559"/>
    </row>
    <row r="22" spans="1:19" s="552" customFormat="1" ht="15" customHeight="1" x14ac:dyDescent="0.2">
      <c r="A22" s="559"/>
      <c r="B22" s="560"/>
      <c r="C22" s="1530" t="s">
        <v>219</v>
      </c>
      <c r="D22" s="1530"/>
      <c r="E22" s="557">
        <v>12352</v>
      </c>
      <c r="F22" s="558">
        <v>8524</v>
      </c>
      <c r="G22" s="558">
        <v>6386</v>
      </c>
      <c r="H22" s="558">
        <v>9479</v>
      </c>
      <c r="I22" s="558">
        <v>8317</v>
      </c>
      <c r="J22" s="558">
        <v>9121</v>
      </c>
      <c r="K22" s="558">
        <v>6927</v>
      </c>
      <c r="L22" s="558">
        <v>6151</v>
      </c>
      <c r="M22" s="558">
        <v>6640</v>
      </c>
      <c r="N22" s="558">
        <v>9888</v>
      </c>
      <c r="O22" s="558">
        <v>9620</v>
      </c>
      <c r="P22" s="558">
        <v>13639</v>
      </c>
      <c r="Q22" s="558">
        <v>11525</v>
      </c>
      <c r="R22" s="562"/>
      <c r="S22" s="559"/>
    </row>
    <row r="23" spans="1:19" s="568" customFormat="1" ht="12" customHeight="1" x14ac:dyDescent="0.2">
      <c r="A23" s="563"/>
      <c r="B23" s="564"/>
      <c r="C23" s="1530" t="s">
        <v>302</v>
      </c>
      <c r="D23" s="1530"/>
      <c r="E23" s="557">
        <v>61023</v>
      </c>
      <c r="F23" s="558">
        <v>54264</v>
      </c>
      <c r="G23" s="558">
        <v>50262</v>
      </c>
      <c r="H23" s="558">
        <v>59402</v>
      </c>
      <c r="I23" s="558">
        <v>47358</v>
      </c>
      <c r="J23" s="558">
        <v>51489</v>
      </c>
      <c r="K23" s="558">
        <v>46838</v>
      </c>
      <c r="L23" s="558">
        <v>42001</v>
      </c>
      <c r="M23" s="558">
        <v>47010</v>
      </c>
      <c r="N23" s="558">
        <v>46809</v>
      </c>
      <c r="O23" s="558">
        <v>43335</v>
      </c>
      <c r="P23" s="558">
        <v>60773</v>
      </c>
      <c r="Q23" s="558">
        <v>58669</v>
      </c>
      <c r="R23" s="569"/>
      <c r="S23" s="563"/>
    </row>
    <row r="24" spans="1:19" s="552" customFormat="1" ht="12.75" customHeight="1" x14ac:dyDescent="0.2">
      <c r="A24" s="559"/>
      <c r="B24" s="570"/>
      <c r="C24" s="561"/>
      <c r="D24" s="486" t="s">
        <v>354</v>
      </c>
      <c r="E24" s="152">
        <v>4063</v>
      </c>
      <c r="F24" s="162">
        <v>2613</v>
      </c>
      <c r="G24" s="162">
        <v>2509</v>
      </c>
      <c r="H24" s="162">
        <v>2821</v>
      </c>
      <c r="I24" s="162">
        <v>2152</v>
      </c>
      <c r="J24" s="162">
        <v>2260</v>
      </c>
      <c r="K24" s="162">
        <v>1850</v>
      </c>
      <c r="L24" s="162">
        <v>1678</v>
      </c>
      <c r="M24" s="162">
        <v>2122</v>
      </c>
      <c r="N24" s="162">
        <v>2552</v>
      </c>
      <c r="O24" s="162">
        <v>1885</v>
      </c>
      <c r="P24" s="162">
        <v>2542</v>
      </c>
      <c r="Q24" s="162">
        <v>3555</v>
      </c>
      <c r="R24" s="562"/>
      <c r="S24" s="559"/>
    </row>
    <row r="25" spans="1:19" s="552" customFormat="1" ht="11.25" customHeight="1" x14ac:dyDescent="0.2">
      <c r="A25" s="559"/>
      <c r="B25" s="570"/>
      <c r="C25" s="561"/>
      <c r="D25" s="486" t="s">
        <v>220</v>
      </c>
      <c r="E25" s="152">
        <v>13165</v>
      </c>
      <c r="F25" s="162">
        <v>11703</v>
      </c>
      <c r="G25" s="162">
        <v>12690</v>
      </c>
      <c r="H25" s="162">
        <v>14328</v>
      </c>
      <c r="I25" s="162">
        <v>11618</v>
      </c>
      <c r="J25" s="162">
        <v>12451</v>
      </c>
      <c r="K25" s="162">
        <v>11504</v>
      </c>
      <c r="L25" s="162">
        <v>10222</v>
      </c>
      <c r="M25" s="162">
        <v>9954</v>
      </c>
      <c r="N25" s="162">
        <v>10143</v>
      </c>
      <c r="O25" s="162">
        <v>9783</v>
      </c>
      <c r="P25" s="162">
        <v>11490</v>
      </c>
      <c r="Q25" s="162">
        <v>12503</v>
      </c>
      <c r="R25" s="562"/>
      <c r="S25" s="559"/>
    </row>
    <row r="26" spans="1:19" s="552" customFormat="1" ht="11.25" customHeight="1" x14ac:dyDescent="0.2">
      <c r="A26" s="559"/>
      <c r="B26" s="570"/>
      <c r="C26" s="561"/>
      <c r="D26" s="486" t="s">
        <v>168</v>
      </c>
      <c r="E26" s="152">
        <v>43522</v>
      </c>
      <c r="F26" s="162">
        <v>39726</v>
      </c>
      <c r="G26" s="162">
        <v>34866</v>
      </c>
      <c r="H26" s="162">
        <v>42002</v>
      </c>
      <c r="I26" s="162">
        <v>33379</v>
      </c>
      <c r="J26" s="162">
        <v>36568</v>
      </c>
      <c r="K26" s="162">
        <v>33282</v>
      </c>
      <c r="L26" s="162">
        <v>29905</v>
      </c>
      <c r="M26" s="162">
        <v>34744</v>
      </c>
      <c r="N26" s="162">
        <v>33922</v>
      </c>
      <c r="O26" s="162">
        <v>31490</v>
      </c>
      <c r="P26" s="162">
        <v>46470</v>
      </c>
      <c r="Q26" s="162">
        <v>42329</v>
      </c>
      <c r="R26" s="562"/>
      <c r="S26" s="559"/>
    </row>
    <row r="27" spans="1:19" s="552" customFormat="1" ht="11.25" customHeight="1" x14ac:dyDescent="0.2">
      <c r="A27" s="559"/>
      <c r="B27" s="570"/>
      <c r="C27" s="561"/>
      <c r="D27" s="486" t="s">
        <v>221</v>
      </c>
      <c r="E27" s="152">
        <v>273</v>
      </c>
      <c r="F27" s="162">
        <v>222</v>
      </c>
      <c r="G27" s="162">
        <v>197</v>
      </c>
      <c r="H27" s="162">
        <v>251</v>
      </c>
      <c r="I27" s="162">
        <v>209</v>
      </c>
      <c r="J27" s="162">
        <v>210</v>
      </c>
      <c r="K27" s="162">
        <v>202</v>
      </c>
      <c r="L27" s="162">
        <v>196</v>
      </c>
      <c r="M27" s="162">
        <v>190</v>
      </c>
      <c r="N27" s="162">
        <v>192</v>
      </c>
      <c r="O27" s="162">
        <v>177</v>
      </c>
      <c r="P27" s="162">
        <v>271</v>
      </c>
      <c r="Q27" s="162">
        <v>282</v>
      </c>
      <c r="R27" s="562"/>
      <c r="S27" s="559"/>
    </row>
    <row r="28" spans="1:19" ht="10.5" customHeight="1" thickBot="1" x14ac:dyDescent="0.25">
      <c r="A28" s="2"/>
      <c r="B28" s="228"/>
      <c r="C28" s="571"/>
      <c r="D28" s="13"/>
      <c r="E28" s="631"/>
      <c r="F28" s="631"/>
      <c r="G28" s="631"/>
      <c r="H28" s="631"/>
      <c r="I28" s="631"/>
      <c r="J28" s="553"/>
      <c r="K28" s="553"/>
      <c r="L28" s="553"/>
      <c r="M28" s="553"/>
      <c r="N28" s="553"/>
      <c r="O28" s="553"/>
      <c r="P28" s="553"/>
      <c r="Q28" s="553"/>
      <c r="R28" s="635"/>
      <c r="S28" s="2"/>
    </row>
    <row r="29" spans="1:19" ht="13.5" customHeight="1" thickBot="1" x14ac:dyDescent="0.25">
      <c r="A29" s="2"/>
      <c r="B29" s="228"/>
      <c r="C29" s="405" t="s">
        <v>222</v>
      </c>
      <c r="D29" s="555"/>
      <c r="E29" s="573"/>
      <c r="F29" s="573"/>
      <c r="G29" s="573"/>
      <c r="H29" s="573"/>
      <c r="I29" s="573"/>
      <c r="J29" s="573"/>
      <c r="K29" s="573"/>
      <c r="L29" s="573"/>
      <c r="M29" s="573"/>
      <c r="N29" s="573"/>
      <c r="O29" s="573"/>
      <c r="P29" s="573"/>
      <c r="Q29" s="574"/>
      <c r="R29" s="635"/>
      <c r="S29" s="2"/>
    </row>
    <row r="30" spans="1:19" ht="9.75" customHeight="1" x14ac:dyDescent="0.2">
      <c r="A30" s="2"/>
      <c r="B30" s="228"/>
      <c r="C30" s="634" t="s">
        <v>78</v>
      </c>
      <c r="D30" s="13"/>
      <c r="E30" s="572"/>
      <c r="F30" s="572"/>
      <c r="G30" s="572"/>
      <c r="H30" s="572"/>
      <c r="I30" s="572"/>
      <c r="J30" s="572"/>
      <c r="K30" s="572"/>
      <c r="L30" s="572"/>
      <c r="M30" s="572"/>
      <c r="N30" s="572"/>
      <c r="O30" s="572"/>
      <c r="P30" s="572"/>
      <c r="Q30" s="575"/>
      <c r="R30" s="635"/>
      <c r="S30" s="2"/>
    </row>
    <row r="31" spans="1:19" ht="15" customHeight="1" x14ac:dyDescent="0.2">
      <c r="A31" s="2"/>
      <c r="B31" s="228"/>
      <c r="C31" s="1530" t="s">
        <v>68</v>
      </c>
      <c r="D31" s="1530"/>
      <c r="E31" s="557">
        <v>15261</v>
      </c>
      <c r="F31" s="558">
        <v>12642</v>
      </c>
      <c r="G31" s="558">
        <v>10614</v>
      </c>
      <c r="H31" s="558">
        <v>15839</v>
      </c>
      <c r="I31" s="558">
        <v>13668</v>
      </c>
      <c r="J31" s="558">
        <v>16790</v>
      </c>
      <c r="K31" s="558">
        <v>17645</v>
      </c>
      <c r="L31" s="558">
        <v>16597</v>
      </c>
      <c r="M31" s="558">
        <v>16168</v>
      </c>
      <c r="N31" s="558">
        <v>15365</v>
      </c>
      <c r="O31" s="558">
        <v>13518</v>
      </c>
      <c r="P31" s="558">
        <v>17003</v>
      </c>
      <c r="Q31" s="558">
        <v>16132</v>
      </c>
      <c r="R31" s="635"/>
      <c r="S31" s="2"/>
    </row>
    <row r="32" spans="1:19" ht="12" customHeight="1" x14ac:dyDescent="0.2">
      <c r="A32" s="2"/>
      <c r="B32" s="228"/>
      <c r="C32" s="491"/>
      <c r="D32" s="480" t="s">
        <v>192</v>
      </c>
      <c r="E32" s="152">
        <v>5989</v>
      </c>
      <c r="F32" s="162">
        <v>5235</v>
      </c>
      <c r="G32" s="162">
        <v>4179</v>
      </c>
      <c r="H32" s="162">
        <v>5986</v>
      </c>
      <c r="I32" s="162">
        <v>5614</v>
      </c>
      <c r="J32" s="162">
        <v>5948</v>
      </c>
      <c r="K32" s="162">
        <v>6583</v>
      </c>
      <c r="L32" s="162">
        <v>5864</v>
      </c>
      <c r="M32" s="162">
        <v>5840</v>
      </c>
      <c r="N32" s="162">
        <v>5696</v>
      </c>
      <c r="O32" s="162">
        <v>3931</v>
      </c>
      <c r="P32" s="162">
        <v>6558</v>
      </c>
      <c r="Q32" s="162">
        <v>6382</v>
      </c>
      <c r="R32" s="635"/>
      <c r="S32" s="2"/>
    </row>
    <row r="33" spans="1:19" ht="12" customHeight="1" x14ac:dyDescent="0.2">
      <c r="A33" s="2"/>
      <c r="B33" s="228"/>
      <c r="C33" s="491"/>
      <c r="D33" s="480" t="s">
        <v>193</v>
      </c>
      <c r="E33" s="152">
        <v>4567</v>
      </c>
      <c r="F33" s="162">
        <v>3570</v>
      </c>
      <c r="G33" s="162">
        <v>2944</v>
      </c>
      <c r="H33" s="162">
        <v>5257</v>
      </c>
      <c r="I33" s="162">
        <v>3751</v>
      </c>
      <c r="J33" s="162">
        <v>4460</v>
      </c>
      <c r="K33" s="162">
        <v>4625</v>
      </c>
      <c r="L33" s="162">
        <v>4839</v>
      </c>
      <c r="M33" s="162">
        <v>4893</v>
      </c>
      <c r="N33" s="162">
        <v>4491</v>
      </c>
      <c r="O33" s="162">
        <v>4727</v>
      </c>
      <c r="P33" s="162">
        <v>5375</v>
      </c>
      <c r="Q33" s="162">
        <v>4473</v>
      </c>
      <c r="R33" s="635"/>
      <c r="S33" s="2"/>
    </row>
    <row r="34" spans="1:19" ht="12" customHeight="1" x14ac:dyDescent="0.2">
      <c r="A34" s="2"/>
      <c r="B34" s="228"/>
      <c r="C34" s="491"/>
      <c r="D34" s="480" t="s">
        <v>59</v>
      </c>
      <c r="E34" s="152">
        <v>2273</v>
      </c>
      <c r="F34" s="162">
        <v>1857</v>
      </c>
      <c r="G34" s="162">
        <v>1850</v>
      </c>
      <c r="H34" s="162">
        <v>2275</v>
      </c>
      <c r="I34" s="162">
        <v>1897</v>
      </c>
      <c r="J34" s="162">
        <v>2437</v>
      </c>
      <c r="K34" s="162">
        <v>2407</v>
      </c>
      <c r="L34" s="162">
        <v>2465</v>
      </c>
      <c r="M34" s="162">
        <v>2248</v>
      </c>
      <c r="N34" s="162">
        <v>2214</v>
      </c>
      <c r="O34" s="162">
        <v>2010</v>
      </c>
      <c r="P34" s="162">
        <v>2663</v>
      </c>
      <c r="Q34" s="162">
        <v>2542</v>
      </c>
      <c r="R34" s="635"/>
      <c r="S34" s="2"/>
    </row>
    <row r="35" spans="1:19" ht="12" customHeight="1" x14ac:dyDescent="0.2">
      <c r="A35" s="2"/>
      <c r="B35" s="228"/>
      <c r="C35" s="491"/>
      <c r="D35" s="480" t="s">
        <v>195</v>
      </c>
      <c r="E35" s="152">
        <v>1492</v>
      </c>
      <c r="F35" s="162">
        <v>1246</v>
      </c>
      <c r="G35" s="162">
        <v>1035</v>
      </c>
      <c r="H35" s="162">
        <v>1435</v>
      </c>
      <c r="I35" s="162">
        <v>1220</v>
      </c>
      <c r="J35" s="162">
        <v>1735</v>
      </c>
      <c r="K35" s="162">
        <v>1800</v>
      </c>
      <c r="L35" s="162">
        <v>1577</v>
      </c>
      <c r="M35" s="162">
        <v>1598</v>
      </c>
      <c r="N35" s="162">
        <v>1745</v>
      </c>
      <c r="O35" s="162">
        <v>1614</v>
      </c>
      <c r="P35" s="162">
        <v>1481</v>
      </c>
      <c r="Q35" s="162">
        <v>1813</v>
      </c>
      <c r="R35" s="635"/>
      <c r="S35" s="2"/>
    </row>
    <row r="36" spans="1:19" ht="12" customHeight="1" x14ac:dyDescent="0.2">
      <c r="A36" s="2"/>
      <c r="B36" s="228"/>
      <c r="C36" s="491"/>
      <c r="D36" s="480" t="s">
        <v>196</v>
      </c>
      <c r="E36" s="152">
        <v>546</v>
      </c>
      <c r="F36" s="162">
        <v>405</v>
      </c>
      <c r="G36" s="162">
        <v>402</v>
      </c>
      <c r="H36" s="162">
        <v>547</v>
      </c>
      <c r="I36" s="162">
        <v>885</v>
      </c>
      <c r="J36" s="162">
        <v>1706</v>
      </c>
      <c r="K36" s="162">
        <v>1772</v>
      </c>
      <c r="L36" s="162">
        <v>1459</v>
      </c>
      <c r="M36" s="162">
        <v>1117</v>
      </c>
      <c r="N36" s="162">
        <v>789</v>
      </c>
      <c r="O36" s="162">
        <v>901</v>
      </c>
      <c r="P36" s="162">
        <v>582</v>
      </c>
      <c r="Q36" s="162">
        <v>542</v>
      </c>
      <c r="R36" s="635"/>
      <c r="S36" s="2"/>
    </row>
    <row r="37" spans="1:19" ht="12" customHeight="1" x14ac:dyDescent="0.2">
      <c r="A37" s="2"/>
      <c r="B37" s="228"/>
      <c r="C37" s="491"/>
      <c r="D37" s="480" t="s">
        <v>132</v>
      </c>
      <c r="E37" s="152">
        <v>163</v>
      </c>
      <c r="F37" s="162">
        <v>137</v>
      </c>
      <c r="G37" s="162">
        <v>78</v>
      </c>
      <c r="H37" s="162">
        <v>123</v>
      </c>
      <c r="I37" s="162">
        <v>136</v>
      </c>
      <c r="J37" s="162">
        <v>222</v>
      </c>
      <c r="K37" s="162">
        <v>217</v>
      </c>
      <c r="L37" s="162">
        <v>206</v>
      </c>
      <c r="M37" s="162">
        <v>230</v>
      </c>
      <c r="N37" s="162">
        <v>209</v>
      </c>
      <c r="O37" s="162">
        <v>133</v>
      </c>
      <c r="P37" s="162">
        <v>168</v>
      </c>
      <c r="Q37" s="162">
        <v>171</v>
      </c>
      <c r="R37" s="635"/>
      <c r="S37" s="2"/>
    </row>
    <row r="38" spans="1:19" ht="12" customHeight="1" x14ac:dyDescent="0.2">
      <c r="A38" s="2"/>
      <c r="B38" s="228"/>
      <c r="C38" s="491"/>
      <c r="D38" s="480" t="s">
        <v>133</v>
      </c>
      <c r="E38" s="152">
        <v>231</v>
      </c>
      <c r="F38" s="162">
        <v>192</v>
      </c>
      <c r="G38" s="162">
        <v>126</v>
      </c>
      <c r="H38" s="162">
        <v>216</v>
      </c>
      <c r="I38" s="162">
        <v>165</v>
      </c>
      <c r="J38" s="162">
        <v>282</v>
      </c>
      <c r="K38" s="162">
        <v>241</v>
      </c>
      <c r="L38" s="162">
        <v>187</v>
      </c>
      <c r="M38" s="162">
        <v>242</v>
      </c>
      <c r="N38" s="162">
        <v>221</v>
      </c>
      <c r="O38" s="162">
        <v>202</v>
      </c>
      <c r="P38" s="162">
        <v>176</v>
      </c>
      <c r="Q38" s="162">
        <v>209</v>
      </c>
      <c r="R38" s="635"/>
      <c r="S38" s="2"/>
    </row>
    <row r="39" spans="1:19" ht="15" customHeight="1" x14ac:dyDescent="0.2">
      <c r="A39" s="2"/>
      <c r="B39" s="228"/>
      <c r="C39" s="491"/>
      <c r="D39" s="486" t="s">
        <v>354</v>
      </c>
      <c r="E39" s="162">
        <v>626</v>
      </c>
      <c r="F39" s="162">
        <v>635</v>
      </c>
      <c r="G39" s="162">
        <v>612</v>
      </c>
      <c r="H39" s="162">
        <v>908</v>
      </c>
      <c r="I39" s="162">
        <v>633</v>
      </c>
      <c r="J39" s="162">
        <v>1051</v>
      </c>
      <c r="K39" s="162">
        <v>1426</v>
      </c>
      <c r="L39" s="162">
        <v>833</v>
      </c>
      <c r="M39" s="162">
        <v>574</v>
      </c>
      <c r="N39" s="162">
        <v>742</v>
      </c>
      <c r="O39" s="162">
        <v>1024</v>
      </c>
      <c r="P39" s="162">
        <v>598</v>
      </c>
      <c r="Q39" s="162">
        <v>971</v>
      </c>
      <c r="R39" s="635"/>
      <c r="S39" s="2"/>
    </row>
    <row r="40" spans="1:19" ht="12" customHeight="1" x14ac:dyDescent="0.2">
      <c r="A40" s="2"/>
      <c r="B40" s="228"/>
      <c r="C40" s="491"/>
      <c r="D40" s="486" t="s">
        <v>220</v>
      </c>
      <c r="E40" s="162">
        <v>4451</v>
      </c>
      <c r="F40" s="162">
        <v>3486</v>
      </c>
      <c r="G40" s="162">
        <v>2830</v>
      </c>
      <c r="H40" s="162">
        <v>4260</v>
      </c>
      <c r="I40" s="162">
        <v>3877</v>
      </c>
      <c r="J40" s="162">
        <v>4167</v>
      </c>
      <c r="K40" s="162">
        <v>4008</v>
      </c>
      <c r="L40" s="162">
        <v>4395</v>
      </c>
      <c r="M40" s="162">
        <v>3947</v>
      </c>
      <c r="N40" s="162">
        <v>4050</v>
      </c>
      <c r="O40" s="162">
        <v>3002</v>
      </c>
      <c r="P40" s="162">
        <v>4409</v>
      </c>
      <c r="Q40" s="162">
        <v>4221</v>
      </c>
      <c r="R40" s="635"/>
      <c r="S40" s="2"/>
    </row>
    <row r="41" spans="1:19" ht="12" customHeight="1" x14ac:dyDescent="0.2">
      <c r="A41" s="2"/>
      <c r="B41" s="228"/>
      <c r="C41" s="491"/>
      <c r="D41" s="486" t="s">
        <v>168</v>
      </c>
      <c r="E41" s="162">
        <v>10184</v>
      </c>
      <c r="F41" s="162">
        <v>8521</v>
      </c>
      <c r="G41" s="162">
        <v>7172</v>
      </c>
      <c r="H41" s="162">
        <v>10670</v>
      </c>
      <c r="I41" s="162">
        <v>9157</v>
      </c>
      <c r="J41" s="162">
        <v>11569</v>
      </c>
      <c r="K41" s="162">
        <v>12205</v>
      </c>
      <c r="L41" s="162">
        <v>11369</v>
      </c>
      <c r="M41" s="162">
        <v>11646</v>
      </c>
      <c r="N41" s="162">
        <v>10570</v>
      </c>
      <c r="O41" s="162">
        <v>9492</v>
      </c>
      <c r="P41" s="162">
        <v>11995</v>
      </c>
      <c r="Q41" s="162">
        <v>10930</v>
      </c>
      <c r="R41" s="635"/>
      <c r="S41" s="2"/>
    </row>
    <row r="42" spans="1:19" ht="11.25" customHeight="1" x14ac:dyDescent="0.2">
      <c r="A42" s="2"/>
      <c r="B42" s="228"/>
      <c r="C42" s="491"/>
      <c r="D42" s="486" t="s">
        <v>221</v>
      </c>
      <c r="E42" s="804">
        <v>0</v>
      </c>
      <c r="F42" s="803">
        <v>0</v>
      </c>
      <c r="G42" s="803">
        <v>0</v>
      </c>
      <c r="H42" s="803">
        <v>1</v>
      </c>
      <c r="I42" s="803">
        <v>1</v>
      </c>
      <c r="J42" s="803">
        <v>3</v>
      </c>
      <c r="K42" s="803">
        <v>6</v>
      </c>
      <c r="L42" s="803">
        <v>0</v>
      </c>
      <c r="M42" s="803">
        <v>1</v>
      </c>
      <c r="N42" s="803">
        <v>3</v>
      </c>
      <c r="O42" s="803">
        <v>0</v>
      </c>
      <c r="P42" s="803">
        <v>1</v>
      </c>
      <c r="Q42" s="803">
        <v>10</v>
      </c>
      <c r="R42" s="635"/>
      <c r="S42" s="2"/>
    </row>
    <row r="43" spans="1:19" ht="15" customHeight="1" x14ac:dyDescent="0.2">
      <c r="A43" s="2"/>
      <c r="B43" s="228"/>
      <c r="C43" s="633" t="s">
        <v>303</v>
      </c>
      <c r="D43" s="633"/>
      <c r="E43" s="152"/>
      <c r="F43" s="152"/>
      <c r="G43" s="162"/>
      <c r="H43" s="162"/>
      <c r="I43" s="162"/>
      <c r="J43" s="162"/>
      <c r="K43" s="162"/>
      <c r="L43" s="162"/>
      <c r="M43" s="162"/>
      <c r="N43" s="162"/>
      <c r="O43" s="162"/>
      <c r="P43" s="162"/>
      <c r="Q43" s="162"/>
      <c r="R43" s="635"/>
      <c r="S43" s="2"/>
    </row>
    <row r="44" spans="1:19" ht="12" customHeight="1" x14ac:dyDescent="0.2">
      <c r="A44" s="2"/>
      <c r="B44" s="228"/>
      <c r="C44" s="491"/>
      <c r="D44" s="754" t="s">
        <v>618</v>
      </c>
      <c r="E44" s="162">
        <v>1374</v>
      </c>
      <c r="F44" s="162">
        <v>1039</v>
      </c>
      <c r="G44" s="162">
        <v>1008</v>
      </c>
      <c r="H44" s="162">
        <v>1197</v>
      </c>
      <c r="I44" s="162">
        <v>1422</v>
      </c>
      <c r="J44" s="162">
        <v>1959</v>
      </c>
      <c r="K44" s="162">
        <v>2157</v>
      </c>
      <c r="L44" s="162">
        <v>2003</v>
      </c>
      <c r="M44" s="162">
        <v>1856</v>
      </c>
      <c r="N44" s="162">
        <v>1611</v>
      </c>
      <c r="O44" s="162">
        <v>1172</v>
      </c>
      <c r="P44" s="162">
        <v>1551</v>
      </c>
      <c r="Q44" s="162">
        <v>1439</v>
      </c>
      <c r="R44" s="635"/>
      <c r="S44" s="2"/>
    </row>
    <row r="45" spans="1:19" ht="12" customHeight="1" x14ac:dyDescent="0.2">
      <c r="A45" s="2"/>
      <c r="B45" s="228"/>
      <c r="C45" s="491"/>
      <c r="D45" s="754" t="s">
        <v>616</v>
      </c>
      <c r="E45" s="162">
        <v>1356</v>
      </c>
      <c r="F45" s="162">
        <v>1104</v>
      </c>
      <c r="G45" s="162">
        <v>779</v>
      </c>
      <c r="H45" s="162">
        <v>1552</v>
      </c>
      <c r="I45" s="162">
        <v>988</v>
      </c>
      <c r="J45" s="162">
        <v>1316</v>
      </c>
      <c r="K45" s="162">
        <v>1179</v>
      </c>
      <c r="L45" s="162">
        <v>1365</v>
      </c>
      <c r="M45" s="162">
        <v>1404</v>
      </c>
      <c r="N45" s="162">
        <v>1362</v>
      </c>
      <c r="O45" s="162">
        <v>1868</v>
      </c>
      <c r="P45" s="162">
        <v>1479</v>
      </c>
      <c r="Q45" s="162">
        <v>1298</v>
      </c>
      <c r="R45" s="635"/>
      <c r="S45" s="2"/>
    </row>
    <row r="46" spans="1:19" ht="12" customHeight="1" x14ac:dyDescent="0.2">
      <c r="A46" s="2"/>
      <c r="B46" s="228"/>
      <c r="C46" s="491"/>
      <c r="D46" s="754" t="s">
        <v>615</v>
      </c>
      <c r="E46" s="162">
        <v>1270</v>
      </c>
      <c r="F46" s="162">
        <v>1081</v>
      </c>
      <c r="G46" s="162">
        <v>781</v>
      </c>
      <c r="H46" s="162">
        <v>1079</v>
      </c>
      <c r="I46" s="162">
        <v>1147</v>
      </c>
      <c r="J46" s="162">
        <v>1299</v>
      </c>
      <c r="K46" s="162">
        <v>1462</v>
      </c>
      <c r="L46" s="162">
        <v>1307</v>
      </c>
      <c r="M46" s="162">
        <v>1244</v>
      </c>
      <c r="N46" s="162">
        <v>1400</v>
      </c>
      <c r="O46" s="162">
        <v>1011</v>
      </c>
      <c r="P46" s="162">
        <v>1057</v>
      </c>
      <c r="Q46" s="162">
        <v>1232</v>
      </c>
      <c r="R46" s="635"/>
      <c r="S46" s="2"/>
    </row>
    <row r="47" spans="1:19" ht="12" customHeight="1" x14ac:dyDescent="0.2">
      <c r="A47" s="2"/>
      <c r="B47" s="228"/>
      <c r="C47" s="491"/>
      <c r="D47" s="754" t="s">
        <v>620</v>
      </c>
      <c r="E47" s="162">
        <v>860</v>
      </c>
      <c r="F47" s="162">
        <v>628</v>
      </c>
      <c r="G47" s="162">
        <v>598</v>
      </c>
      <c r="H47" s="162">
        <v>885</v>
      </c>
      <c r="I47" s="162">
        <v>713</v>
      </c>
      <c r="J47" s="162">
        <v>915</v>
      </c>
      <c r="K47" s="162">
        <v>801</v>
      </c>
      <c r="L47" s="162">
        <v>891</v>
      </c>
      <c r="M47" s="162">
        <v>769</v>
      </c>
      <c r="N47" s="162">
        <v>739</v>
      </c>
      <c r="O47" s="162">
        <v>540</v>
      </c>
      <c r="P47" s="162">
        <v>778</v>
      </c>
      <c r="Q47" s="162">
        <v>925</v>
      </c>
      <c r="R47" s="635"/>
      <c r="S47" s="2"/>
    </row>
    <row r="48" spans="1:19" ht="12" customHeight="1" x14ac:dyDescent="0.2">
      <c r="A48" s="2"/>
      <c r="B48" s="228"/>
      <c r="C48" s="491"/>
      <c r="D48" s="754" t="s">
        <v>621</v>
      </c>
      <c r="E48" s="162">
        <v>842</v>
      </c>
      <c r="F48" s="162">
        <v>646</v>
      </c>
      <c r="G48" s="162">
        <v>544</v>
      </c>
      <c r="H48" s="162">
        <v>801</v>
      </c>
      <c r="I48" s="162">
        <v>740</v>
      </c>
      <c r="J48" s="162">
        <v>886</v>
      </c>
      <c r="K48" s="162">
        <v>836</v>
      </c>
      <c r="L48" s="162">
        <v>889</v>
      </c>
      <c r="M48" s="162">
        <v>818</v>
      </c>
      <c r="N48" s="162">
        <v>788</v>
      </c>
      <c r="O48" s="162">
        <v>737</v>
      </c>
      <c r="P48" s="162">
        <v>874</v>
      </c>
      <c r="Q48" s="162">
        <v>921</v>
      </c>
      <c r="R48" s="635"/>
      <c r="S48" s="2"/>
    </row>
    <row r="49" spans="1:19" ht="15" customHeight="1" x14ac:dyDescent="0.2">
      <c r="A49" s="2"/>
      <c r="B49" s="228"/>
      <c r="C49" s="1530" t="s">
        <v>223</v>
      </c>
      <c r="D49" s="1530"/>
      <c r="E49" s="489">
        <f t="shared" ref="E49:P49" si="0">+E31/E8*100</f>
        <v>20.798637137989779</v>
      </c>
      <c r="F49" s="489">
        <f t="shared" si="0"/>
        <v>20.134420589921643</v>
      </c>
      <c r="G49" s="489">
        <f t="shared" si="0"/>
        <v>18.736760344584098</v>
      </c>
      <c r="H49" s="489">
        <f t="shared" si="0"/>
        <v>22.994730041666063</v>
      </c>
      <c r="I49" s="489">
        <f t="shared" si="0"/>
        <v>24.549618320610687</v>
      </c>
      <c r="J49" s="489">
        <f t="shared" si="0"/>
        <v>27.70169938953968</v>
      </c>
      <c r="K49" s="489">
        <f t="shared" si="0"/>
        <v>32.818748256300566</v>
      </c>
      <c r="L49" s="489">
        <f t="shared" si="0"/>
        <v>34.467934872902475</v>
      </c>
      <c r="M49" s="489">
        <f t="shared" si="0"/>
        <v>30.136067101584342</v>
      </c>
      <c r="N49" s="489">
        <f t="shared" si="0"/>
        <v>27.100199305077872</v>
      </c>
      <c r="O49" s="489">
        <f t="shared" si="0"/>
        <v>25.527334529317347</v>
      </c>
      <c r="P49" s="489">
        <f t="shared" si="0"/>
        <v>22.849809170563887</v>
      </c>
      <c r="Q49" s="489">
        <f>+Q31/Q8*100</f>
        <v>22.982021255377951</v>
      </c>
      <c r="R49" s="635"/>
      <c r="S49" s="2"/>
    </row>
    <row r="50" spans="1:19" ht="11.25" customHeight="1" thickBot="1" x14ac:dyDescent="0.25">
      <c r="A50" s="2"/>
      <c r="B50" s="228"/>
      <c r="C50" s="576"/>
      <c r="D50" s="635"/>
      <c r="E50" s="631"/>
      <c r="F50" s="631"/>
      <c r="G50" s="631"/>
      <c r="H50" s="631"/>
      <c r="I50" s="631"/>
      <c r="J50" s="631"/>
      <c r="K50" s="631"/>
      <c r="L50" s="631"/>
      <c r="M50" s="631"/>
      <c r="N50" s="631"/>
      <c r="O50" s="631"/>
      <c r="P50" s="631"/>
      <c r="Q50" s="553"/>
      <c r="R50" s="635"/>
      <c r="S50" s="2"/>
    </row>
    <row r="51" spans="1:19" s="7" customFormat="1" ht="13.5" customHeight="1" thickBot="1" x14ac:dyDescent="0.25">
      <c r="A51" s="6"/>
      <c r="B51" s="227"/>
      <c r="C51" s="405" t="s">
        <v>224</v>
      </c>
      <c r="D51" s="555"/>
      <c r="E51" s="573"/>
      <c r="F51" s="573"/>
      <c r="G51" s="573"/>
      <c r="H51" s="573"/>
      <c r="I51" s="573"/>
      <c r="J51" s="573"/>
      <c r="K51" s="573"/>
      <c r="L51" s="573"/>
      <c r="M51" s="573"/>
      <c r="N51" s="573"/>
      <c r="O51" s="573"/>
      <c r="P51" s="573"/>
      <c r="Q51" s="574"/>
      <c r="R51" s="635"/>
      <c r="S51" s="6"/>
    </row>
    <row r="52" spans="1:19" ht="9.75" customHeight="1" x14ac:dyDescent="0.2">
      <c r="A52" s="2"/>
      <c r="B52" s="228"/>
      <c r="C52" s="634" t="s">
        <v>78</v>
      </c>
      <c r="D52" s="577"/>
      <c r="E52" s="572"/>
      <c r="F52" s="572"/>
      <c r="G52" s="572"/>
      <c r="H52" s="572"/>
      <c r="I52" s="572"/>
      <c r="J52" s="572"/>
      <c r="K52" s="572"/>
      <c r="L52" s="572"/>
      <c r="M52" s="572"/>
      <c r="N52" s="572"/>
      <c r="O52" s="572"/>
      <c r="P52" s="572"/>
      <c r="Q52" s="575"/>
      <c r="R52" s="635"/>
      <c r="S52" s="2"/>
    </row>
    <row r="53" spans="1:19" ht="15" customHeight="1" x14ac:dyDescent="0.2">
      <c r="A53" s="2"/>
      <c r="B53" s="228"/>
      <c r="C53" s="1530" t="s">
        <v>68</v>
      </c>
      <c r="D53" s="1530"/>
      <c r="E53" s="557">
        <v>10408</v>
      </c>
      <c r="F53" s="558">
        <v>9294</v>
      </c>
      <c r="G53" s="558">
        <v>7026</v>
      </c>
      <c r="H53" s="558">
        <v>10703</v>
      </c>
      <c r="I53" s="558">
        <v>8759</v>
      </c>
      <c r="J53" s="558">
        <v>10350</v>
      </c>
      <c r="K53" s="558">
        <v>12130</v>
      </c>
      <c r="L53" s="558">
        <v>11605</v>
      </c>
      <c r="M53" s="558">
        <v>11018</v>
      </c>
      <c r="N53" s="558">
        <v>10058</v>
      </c>
      <c r="O53" s="558">
        <v>9572</v>
      </c>
      <c r="P53" s="558">
        <v>11743</v>
      </c>
      <c r="Q53" s="558">
        <v>11439</v>
      </c>
      <c r="R53" s="635"/>
      <c r="S53" s="2"/>
    </row>
    <row r="54" spans="1:19" ht="11.25" customHeight="1" x14ac:dyDescent="0.2">
      <c r="A54" s="2"/>
      <c r="B54" s="228"/>
      <c r="C54" s="491"/>
      <c r="D54" s="97" t="s">
        <v>354</v>
      </c>
      <c r="E54" s="153">
        <v>411</v>
      </c>
      <c r="F54" s="181">
        <v>483</v>
      </c>
      <c r="G54" s="181">
        <v>246</v>
      </c>
      <c r="H54" s="181">
        <v>350</v>
      </c>
      <c r="I54" s="162">
        <v>275</v>
      </c>
      <c r="J54" s="162">
        <v>530</v>
      </c>
      <c r="K54" s="162">
        <v>1185</v>
      </c>
      <c r="L54" s="162">
        <v>601</v>
      </c>
      <c r="M54" s="162">
        <v>353</v>
      </c>
      <c r="N54" s="162">
        <v>392</v>
      </c>
      <c r="O54" s="162">
        <v>492</v>
      </c>
      <c r="P54" s="162">
        <v>332</v>
      </c>
      <c r="Q54" s="162">
        <v>387</v>
      </c>
      <c r="R54" s="635"/>
      <c r="S54" s="2"/>
    </row>
    <row r="55" spans="1:19" ht="11.25" customHeight="1" x14ac:dyDescent="0.2">
      <c r="A55" s="2"/>
      <c r="B55" s="228"/>
      <c r="C55" s="491"/>
      <c r="D55" s="97" t="s">
        <v>220</v>
      </c>
      <c r="E55" s="153">
        <v>3011</v>
      </c>
      <c r="F55" s="181">
        <v>2560</v>
      </c>
      <c r="G55" s="181">
        <v>1815</v>
      </c>
      <c r="H55" s="181">
        <v>2630</v>
      </c>
      <c r="I55" s="162">
        <v>2446</v>
      </c>
      <c r="J55" s="162">
        <v>2675</v>
      </c>
      <c r="K55" s="162">
        <v>2561</v>
      </c>
      <c r="L55" s="162">
        <v>2894</v>
      </c>
      <c r="M55" s="162">
        <v>2625</v>
      </c>
      <c r="N55" s="162">
        <v>2507</v>
      </c>
      <c r="O55" s="162">
        <v>1874</v>
      </c>
      <c r="P55" s="162">
        <v>2721</v>
      </c>
      <c r="Q55" s="162">
        <v>3074</v>
      </c>
      <c r="R55" s="635"/>
      <c r="S55" s="2"/>
    </row>
    <row r="56" spans="1:19" ht="11.25" customHeight="1" x14ac:dyDescent="0.2">
      <c r="A56" s="2"/>
      <c r="B56" s="228"/>
      <c r="C56" s="491"/>
      <c r="D56" s="97" t="s">
        <v>168</v>
      </c>
      <c r="E56" s="153">
        <v>6973</v>
      </c>
      <c r="F56" s="181">
        <v>6251</v>
      </c>
      <c r="G56" s="181">
        <v>4965</v>
      </c>
      <c r="H56" s="181">
        <v>7723</v>
      </c>
      <c r="I56" s="162">
        <v>6038</v>
      </c>
      <c r="J56" s="162">
        <v>7142</v>
      </c>
      <c r="K56" s="162">
        <v>8383</v>
      </c>
      <c r="L56" s="162">
        <v>8110</v>
      </c>
      <c r="M56" s="162">
        <v>8040</v>
      </c>
      <c r="N56" s="162">
        <v>7158</v>
      </c>
      <c r="O56" s="162">
        <v>7206</v>
      </c>
      <c r="P56" s="162">
        <v>8689</v>
      </c>
      <c r="Q56" s="162">
        <v>7978</v>
      </c>
      <c r="R56" s="635"/>
      <c r="S56" s="2"/>
    </row>
    <row r="57" spans="1:19" ht="11.25" customHeight="1" x14ac:dyDescent="0.2">
      <c r="A57" s="2"/>
      <c r="B57" s="228"/>
      <c r="C57" s="491"/>
      <c r="D57" s="97" t="s">
        <v>221</v>
      </c>
      <c r="E57" s="804">
        <v>13</v>
      </c>
      <c r="F57" s="803">
        <v>0</v>
      </c>
      <c r="G57" s="803">
        <v>0</v>
      </c>
      <c r="H57" s="803">
        <v>0</v>
      </c>
      <c r="I57" s="803">
        <v>0</v>
      </c>
      <c r="J57" s="803">
        <v>3</v>
      </c>
      <c r="K57" s="803">
        <v>1</v>
      </c>
      <c r="L57" s="803">
        <v>0</v>
      </c>
      <c r="M57" s="803">
        <v>0</v>
      </c>
      <c r="N57" s="803">
        <v>1</v>
      </c>
      <c r="O57" s="803">
        <v>0</v>
      </c>
      <c r="P57" s="803">
        <v>1</v>
      </c>
      <c r="Q57" s="803">
        <v>0</v>
      </c>
      <c r="R57" s="635"/>
      <c r="S57" s="2"/>
    </row>
    <row r="58" spans="1:19" ht="12.75" hidden="1" customHeight="1" x14ac:dyDescent="0.2">
      <c r="A58" s="2"/>
      <c r="B58" s="228"/>
      <c r="C58" s="491"/>
      <c r="D58" s="207" t="s">
        <v>192</v>
      </c>
      <c r="E58" s="152">
        <v>3894</v>
      </c>
      <c r="F58" s="162">
        <v>3386</v>
      </c>
      <c r="G58" s="162">
        <v>2467</v>
      </c>
      <c r="H58" s="162">
        <v>3723</v>
      </c>
      <c r="I58" s="162">
        <v>3240</v>
      </c>
      <c r="J58" s="162">
        <v>3337</v>
      </c>
      <c r="K58" s="162">
        <v>3812</v>
      </c>
      <c r="L58" s="162">
        <v>3922</v>
      </c>
      <c r="M58" s="162">
        <v>3608</v>
      </c>
      <c r="N58" s="162">
        <v>3241</v>
      </c>
      <c r="O58" s="162">
        <v>2616</v>
      </c>
      <c r="P58" s="162">
        <v>4231</v>
      </c>
      <c r="Q58" s="162">
        <v>4515</v>
      </c>
      <c r="R58" s="635"/>
      <c r="S58" s="2"/>
    </row>
    <row r="59" spans="1:19" ht="12.75" hidden="1" customHeight="1" x14ac:dyDescent="0.2">
      <c r="A59" s="2"/>
      <c r="B59" s="228"/>
      <c r="C59" s="491"/>
      <c r="D59" s="207" t="s">
        <v>193</v>
      </c>
      <c r="E59" s="152">
        <v>3552</v>
      </c>
      <c r="F59" s="162">
        <v>2974</v>
      </c>
      <c r="G59" s="162">
        <v>2260</v>
      </c>
      <c r="H59" s="162">
        <v>4116</v>
      </c>
      <c r="I59" s="162">
        <v>2828</v>
      </c>
      <c r="J59" s="162">
        <v>3271</v>
      </c>
      <c r="K59" s="162">
        <v>3508</v>
      </c>
      <c r="L59" s="162">
        <v>3464</v>
      </c>
      <c r="M59" s="162">
        <v>3662</v>
      </c>
      <c r="N59" s="162">
        <v>3283</v>
      </c>
      <c r="O59" s="162">
        <v>3870</v>
      </c>
      <c r="P59" s="162">
        <v>4161</v>
      </c>
      <c r="Q59" s="162">
        <v>3557</v>
      </c>
      <c r="R59" s="635"/>
      <c r="S59" s="2"/>
    </row>
    <row r="60" spans="1:19" ht="12.75" hidden="1" customHeight="1" x14ac:dyDescent="0.2">
      <c r="A60" s="2"/>
      <c r="B60" s="228"/>
      <c r="C60" s="491"/>
      <c r="D60" s="207" t="s">
        <v>59</v>
      </c>
      <c r="E60" s="152">
        <v>1440</v>
      </c>
      <c r="F60" s="162">
        <v>1388</v>
      </c>
      <c r="G60" s="162">
        <v>1231</v>
      </c>
      <c r="H60" s="162">
        <v>1429</v>
      </c>
      <c r="I60" s="162">
        <v>1277</v>
      </c>
      <c r="J60" s="162">
        <v>1437</v>
      </c>
      <c r="K60" s="162">
        <v>1708</v>
      </c>
      <c r="L60" s="162">
        <v>1535</v>
      </c>
      <c r="M60" s="162">
        <v>1454</v>
      </c>
      <c r="N60" s="162">
        <v>1421</v>
      </c>
      <c r="O60" s="162">
        <v>1266</v>
      </c>
      <c r="P60" s="162">
        <v>1782</v>
      </c>
      <c r="Q60" s="162">
        <v>1783</v>
      </c>
      <c r="R60" s="635"/>
      <c r="S60" s="2"/>
    </row>
    <row r="61" spans="1:19" ht="12.75" hidden="1" customHeight="1" x14ac:dyDescent="0.2">
      <c r="A61" s="2"/>
      <c r="B61" s="228"/>
      <c r="C61" s="491"/>
      <c r="D61" s="207" t="s">
        <v>195</v>
      </c>
      <c r="E61" s="152">
        <v>853</v>
      </c>
      <c r="F61" s="162">
        <v>1018</v>
      </c>
      <c r="G61" s="162">
        <v>656</v>
      </c>
      <c r="H61" s="162">
        <v>972</v>
      </c>
      <c r="I61" s="162">
        <v>723</v>
      </c>
      <c r="J61" s="162">
        <v>1036</v>
      </c>
      <c r="K61" s="162">
        <v>1348</v>
      </c>
      <c r="L61" s="162">
        <v>1284</v>
      </c>
      <c r="M61" s="162">
        <v>1204</v>
      </c>
      <c r="N61" s="162">
        <v>1221</v>
      </c>
      <c r="O61" s="162">
        <v>1245</v>
      </c>
      <c r="P61" s="162">
        <v>1079</v>
      </c>
      <c r="Q61" s="162">
        <v>996</v>
      </c>
      <c r="R61" s="635"/>
      <c r="S61" s="2"/>
    </row>
    <row r="62" spans="1:19" ht="12.75" hidden="1" customHeight="1" x14ac:dyDescent="0.2">
      <c r="A62" s="2"/>
      <c r="B62" s="228"/>
      <c r="C62" s="491"/>
      <c r="D62" s="207" t="s">
        <v>196</v>
      </c>
      <c r="E62" s="152">
        <v>339</v>
      </c>
      <c r="F62" s="162">
        <v>304</v>
      </c>
      <c r="G62" s="162">
        <v>251</v>
      </c>
      <c r="H62" s="162">
        <v>282</v>
      </c>
      <c r="I62" s="162">
        <v>471</v>
      </c>
      <c r="J62" s="162">
        <v>953</v>
      </c>
      <c r="K62" s="162">
        <v>1448</v>
      </c>
      <c r="L62" s="162">
        <v>1117</v>
      </c>
      <c r="M62" s="162">
        <v>796</v>
      </c>
      <c r="N62" s="162">
        <v>610</v>
      </c>
      <c r="O62" s="162">
        <v>328</v>
      </c>
      <c r="P62" s="162">
        <v>321</v>
      </c>
      <c r="Q62" s="162">
        <v>328</v>
      </c>
      <c r="R62" s="635"/>
      <c r="S62" s="2"/>
    </row>
    <row r="63" spans="1:19" ht="12.75" hidden="1" customHeight="1" x14ac:dyDescent="0.2">
      <c r="A63" s="2"/>
      <c r="B63" s="228"/>
      <c r="C63" s="491"/>
      <c r="D63" s="207" t="s">
        <v>132</v>
      </c>
      <c r="E63" s="152">
        <v>117</v>
      </c>
      <c r="F63" s="162">
        <v>94</v>
      </c>
      <c r="G63" s="162">
        <v>62</v>
      </c>
      <c r="H63" s="162">
        <v>81</v>
      </c>
      <c r="I63" s="162">
        <v>96</v>
      </c>
      <c r="J63" s="162">
        <v>158</v>
      </c>
      <c r="K63" s="162">
        <v>158</v>
      </c>
      <c r="L63" s="162">
        <v>170</v>
      </c>
      <c r="M63" s="162">
        <v>173</v>
      </c>
      <c r="N63" s="162">
        <v>162</v>
      </c>
      <c r="O63" s="162">
        <v>123</v>
      </c>
      <c r="P63" s="162">
        <v>82</v>
      </c>
      <c r="Q63" s="162">
        <v>117</v>
      </c>
      <c r="R63" s="635"/>
      <c r="S63" s="2"/>
    </row>
    <row r="64" spans="1:19" ht="12.75" hidden="1" customHeight="1" x14ac:dyDescent="0.2">
      <c r="A64" s="2"/>
      <c r="B64" s="228"/>
      <c r="C64" s="491"/>
      <c r="D64" s="207" t="s">
        <v>133</v>
      </c>
      <c r="E64" s="152">
        <v>213</v>
      </c>
      <c r="F64" s="162">
        <v>130</v>
      </c>
      <c r="G64" s="162">
        <v>99</v>
      </c>
      <c r="H64" s="162">
        <v>100</v>
      </c>
      <c r="I64" s="162">
        <v>125</v>
      </c>
      <c r="J64" s="162">
        <v>158</v>
      </c>
      <c r="K64" s="162">
        <v>148</v>
      </c>
      <c r="L64" s="162">
        <v>113</v>
      </c>
      <c r="M64" s="162">
        <v>121</v>
      </c>
      <c r="N64" s="162">
        <v>121</v>
      </c>
      <c r="O64" s="162">
        <v>124</v>
      </c>
      <c r="P64" s="162">
        <v>87</v>
      </c>
      <c r="Q64" s="162">
        <v>143</v>
      </c>
      <c r="R64" s="635"/>
      <c r="S64" s="2"/>
    </row>
    <row r="65" spans="1:19" ht="15" customHeight="1" x14ac:dyDescent="0.2">
      <c r="A65" s="2"/>
      <c r="B65" s="228"/>
      <c r="C65" s="1530" t="s">
        <v>225</v>
      </c>
      <c r="D65" s="1530"/>
      <c r="E65" s="489">
        <f t="shared" ref="E65:P65" si="1">+E53/E31*100</f>
        <v>68.19998689469891</v>
      </c>
      <c r="F65" s="489">
        <f t="shared" si="1"/>
        <v>73.516848599905089</v>
      </c>
      <c r="G65" s="489">
        <f t="shared" si="1"/>
        <v>66.195590729225557</v>
      </c>
      <c r="H65" s="489">
        <f t="shared" si="1"/>
        <v>67.573710461519028</v>
      </c>
      <c r="I65" s="489">
        <f t="shared" si="1"/>
        <v>64.083991805677499</v>
      </c>
      <c r="J65" s="489">
        <f t="shared" si="1"/>
        <v>61.643835616438359</v>
      </c>
      <c r="K65" s="489">
        <f t="shared" si="1"/>
        <v>68.744686880136015</v>
      </c>
      <c r="L65" s="489">
        <f t="shared" si="1"/>
        <v>69.922275109959628</v>
      </c>
      <c r="M65" s="489">
        <f t="shared" si="1"/>
        <v>68.146956952003961</v>
      </c>
      <c r="N65" s="489">
        <f t="shared" si="1"/>
        <v>65.460462089163684</v>
      </c>
      <c r="O65" s="489">
        <f t="shared" si="1"/>
        <v>70.809291315283332</v>
      </c>
      <c r="P65" s="489">
        <f t="shared" si="1"/>
        <v>69.064282773628179</v>
      </c>
      <c r="Q65" s="489">
        <f>+Q53/Q31*100</f>
        <v>70.908752789486741</v>
      </c>
      <c r="R65" s="635"/>
      <c r="S65" s="2"/>
    </row>
    <row r="66" spans="1:19" ht="11.25" customHeight="1" x14ac:dyDescent="0.2">
      <c r="A66" s="2"/>
      <c r="B66" s="228"/>
      <c r="C66" s="491"/>
      <c r="D66" s="480" t="s">
        <v>192</v>
      </c>
      <c r="E66" s="182">
        <f t="shared" ref="E66:P72" si="2">+E58/E32*100</f>
        <v>65.019201870095173</v>
      </c>
      <c r="F66" s="182">
        <f t="shared" si="2"/>
        <v>64.680038204393512</v>
      </c>
      <c r="G66" s="182">
        <f t="shared" si="2"/>
        <v>59.033261545824359</v>
      </c>
      <c r="H66" s="182">
        <f t="shared" si="2"/>
        <v>62.195121951219512</v>
      </c>
      <c r="I66" s="182">
        <f t="shared" si="2"/>
        <v>57.712860705379413</v>
      </c>
      <c r="J66" s="182">
        <f t="shared" si="2"/>
        <v>56.102891728312045</v>
      </c>
      <c r="K66" s="182">
        <f t="shared" si="2"/>
        <v>57.906729454655938</v>
      </c>
      <c r="L66" s="182">
        <f t="shared" si="2"/>
        <v>66.882673942701231</v>
      </c>
      <c r="M66" s="182">
        <f t="shared" si="2"/>
        <v>61.780821917808218</v>
      </c>
      <c r="N66" s="182">
        <f t="shared" si="2"/>
        <v>56.899578651685388</v>
      </c>
      <c r="O66" s="182">
        <f t="shared" si="2"/>
        <v>66.547952175019077</v>
      </c>
      <c r="P66" s="182">
        <f t="shared" si="2"/>
        <v>64.516620921012503</v>
      </c>
      <c r="Q66" s="182">
        <f>+Q58/Q32*100</f>
        <v>70.74584769664682</v>
      </c>
      <c r="R66" s="635"/>
      <c r="S66" s="154"/>
    </row>
    <row r="67" spans="1:19" ht="11.25" customHeight="1" x14ac:dyDescent="0.2">
      <c r="A67" s="2"/>
      <c r="B67" s="228"/>
      <c r="C67" s="491"/>
      <c r="D67" s="480" t="s">
        <v>193</v>
      </c>
      <c r="E67" s="182">
        <f t="shared" si="2"/>
        <v>77.775344865338297</v>
      </c>
      <c r="F67" s="182">
        <f t="shared" si="2"/>
        <v>83.305322128851543</v>
      </c>
      <c r="G67" s="182">
        <f t="shared" si="2"/>
        <v>76.766304347826093</v>
      </c>
      <c r="H67" s="182">
        <f t="shared" si="2"/>
        <v>78.295605858854856</v>
      </c>
      <c r="I67" s="182">
        <f t="shared" si="2"/>
        <v>75.393228472407358</v>
      </c>
      <c r="J67" s="182">
        <f t="shared" si="2"/>
        <v>73.340807174887885</v>
      </c>
      <c r="K67" s="182">
        <f t="shared" si="2"/>
        <v>75.848648648648648</v>
      </c>
      <c r="L67" s="182">
        <f t="shared" si="2"/>
        <v>71.585038231039462</v>
      </c>
      <c r="M67" s="182">
        <f t="shared" si="2"/>
        <v>74.841610463928063</v>
      </c>
      <c r="N67" s="182">
        <f t="shared" si="2"/>
        <v>73.101759073702965</v>
      </c>
      <c r="O67" s="182">
        <f t="shared" si="2"/>
        <v>81.870107890839861</v>
      </c>
      <c r="P67" s="182">
        <f t="shared" si="2"/>
        <v>77.413953488372087</v>
      </c>
      <c r="Q67" s="182">
        <f t="shared" ref="Q67:Q72" si="3">+Q59/Q33*100</f>
        <v>79.521573887771069</v>
      </c>
      <c r="R67" s="635"/>
      <c r="S67" s="154"/>
    </row>
    <row r="68" spans="1:19" ht="11.25" customHeight="1" x14ac:dyDescent="0.2">
      <c r="A68" s="2"/>
      <c r="B68" s="228"/>
      <c r="C68" s="491"/>
      <c r="D68" s="480" t="s">
        <v>59</v>
      </c>
      <c r="E68" s="182">
        <f t="shared" si="2"/>
        <v>63.352397712274524</v>
      </c>
      <c r="F68" s="182">
        <f t="shared" si="2"/>
        <v>74.744211093161013</v>
      </c>
      <c r="G68" s="182">
        <f t="shared" si="2"/>
        <v>66.540540540540533</v>
      </c>
      <c r="H68" s="182">
        <f t="shared" si="2"/>
        <v>62.813186813186817</v>
      </c>
      <c r="I68" s="182">
        <f t="shared" si="2"/>
        <v>67.316816025303112</v>
      </c>
      <c r="J68" s="182">
        <f t="shared" si="2"/>
        <v>58.965941731637258</v>
      </c>
      <c r="K68" s="182">
        <f t="shared" si="2"/>
        <v>70.959700872455329</v>
      </c>
      <c r="L68" s="182">
        <f t="shared" si="2"/>
        <v>62.271805273833671</v>
      </c>
      <c r="M68" s="182">
        <f t="shared" si="2"/>
        <v>64.679715302491104</v>
      </c>
      <c r="N68" s="182">
        <f t="shared" si="2"/>
        <v>64.182475158084912</v>
      </c>
      <c r="O68" s="182">
        <f t="shared" si="2"/>
        <v>62.985074626865668</v>
      </c>
      <c r="P68" s="182">
        <f t="shared" si="2"/>
        <v>66.91701088997371</v>
      </c>
      <c r="Q68" s="182">
        <f t="shared" si="3"/>
        <v>70.141620771046419</v>
      </c>
      <c r="R68" s="635"/>
      <c r="S68" s="154"/>
    </row>
    <row r="69" spans="1:19" ht="11.25" customHeight="1" x14ac:dyDescent="0.2">
      <c r="A69" s="2"/>
      <c r="B69" s="228"/>
      <c r="C69" s="491"/>
      <c r="D69" s="480" t="s">
        <v>195</v>
      </c>
      <c r="E69" s="182">
        <f t="shared" si="2"/>
        <v>57.171581769436997</v>
      </c>
      <c r="F69" s="182">
        <f t="shared" si="2"/>
        <v>81.701444622792934</v>
      </c>
      <c r="G69" s="182">
        <f t="shared" si="2"/>
        <v>63.381642512077299</v>
      </c>
      <c r="H69" s="182">
        <f t="shared" si="2"/>
        <v>67.735191637630663</v>
      </c>
      <c r="I69" s="182">
        <f t="shared" si="2"/>
        <v>59.26229508196721</v>
      </c>
      <c r="J69" s="182">
        <f t="shared" si="2"/>
        <v>59.711815561959661</v>
      </c>
      <c r="K69" s="182">
        <f t="shared" si="2"/>
        <v>74.8888888888889</v>
      </c>
      <c r="L69" s="182">
        <f t="shared" si="2"/>
        <v>81.420418516169946</v>
      </c>
      <c r="M69" s="182">
        <f t="shared" si="2"/>
        <v>75.344180225281605</v>
      </c>
      <c r="N69" s="182">
        <f t="shared" si="2"/>
        <v>69.971346704871067</v>
      </c>
      <c r="O69" s="182">
        <f t="shared" si="2"/>
        <v>77.137546468401482</v>
      </c>
      <c r="P69" s="182">
        <f t="shared" si="2"/>
        <v>72.85617825793382</v>
      </c>
      <c r="Q69" s="182">
        <f t="shared" si="3"/>
        <v>54.936569222283502</v>
      </c>
      <c r="R69" s="635"/>
      <c r="S69" s="154"/>
    </row>
    <row r="70" spans="1:19" ht="11.25" customHeight="1" x14ac:dyDescent="0.2">
      <c r="A70" s="2"/>
      <c r="B70" s="228"/>
      <c r="C70" s="491"/>
      <c r="D70" s="480" t="s">
        <v>196</v>
      </c>
      <c r="E70" s="182">
        <f t="shared" si="2"/>
        <v>62.087912087912088</v>
      </c>
      <c r="F70" s="182">
        <f t="shared" si="2"/>
        <v>75.061728395061735</v>
      </c>
      <c r="G70" s="182">
        <f t="shared" si="2"/>
        <v>62.437810945273633</v>
      </c>
      <c r="H70" s="182">
        <f t="shared" si="2"/>
        <v>51.553930530164536</v>
      </c>
      <c r="I70" s="182">
        <f>+I62/I36*100</f>
        <v>53.220338983050851</v>
      </c>
      <c r="J70" s="182">
        <f t="shared" si="2"/>
        <v>55.861664712778428</v>
      </c>
      <c r="K70" s="182">
        <f t="shared" si="2"/>
        <v>81.715575620767495</v>
      </c>
      <c r="L70" s="182">
        <f t="shared" si="2"/>
        <v>76.559287183002056</v>
      </c>
      <c r="M70" s="182">
        <f t="shared" si="2"/>
        <v>71.262309758281106</v>
      </c>
      <c r="N70" s="182">
        <f t="shared" si="2"/>
        <v>77.313054499366288</v>
      </c>
      <c r="O70" s="182">
        <f t="shared" si="2"/>
        <v>36.403995560488347</v>
      </c>
      <c r="P70" s="182">
        <f t="shared" si="2"/>
        <v>55.154639175257735</v>
      </c>
      <c r="Q70" s="182">
        <f t="shared" si="3"/>
        <v>60.516605166051662</v>
      </c>
      <c r="R70" s="635"/>
      <c r="S70" s="154"/>
    </row>
    <row r="71" spans="1:19" ht="11.25" customHeight="1" x14ac:dyDescent="0.2">
      <c r="A71" s="2"/>
      <c r="B71" s="228"/>
      <c r="C71" s="491"/>
      <c r="D71" s="480" t="s">
        <v>132</v>
      </c>
      <c r="E71" s="182">
        <f t="shared" si="2"/>
        <v>71.779141104294482</v>
      </c>
      <c r="F71" s="182">
        <f t="shared" si="2"/>
        <v>68.613138686131393</v>
      </c>
      <c r="G71" s="182">
        <f t="shared" si="2"/>
        <v>79.487179487179489</v>
      </c>
      <c r="H71" s="182">
        <f t="shared" si="2"/>
        <v>65.853658536585371</v>
      </c>
      <c r="I71" s="182">
        <f t="shared" si="2"/>
        <v>70.588235294117652</v>
      </c>
      <c r="J71" s="182">
        <f t="shared" si="2"/>
        <v>71.171171171171167</v>
      </c>
      <c r="K71" s="182">
        <f t="shared" si="2"/>
        <v>72.811059907834093</v>
      </c>
      <c r="L71" s="182">
        <f t="shared" si="2"/>
        <v>82.524271844660191</v>
      </c>
      <c r="M71" s="182">
        <f t="shared" si="2"/>
        <v>75.217391304347828</v>
      </c>
      <c r="N71" s="182">
        <f t="shared" si="2"/>
        <v>77.511961722488039</v>
      </c>
      <c r="O71" s="182">
        <f t="shared" si="2"/>
        <v>92.481203007518801</v>
      </c>
      <c r="P71" s="182">
        <f t="shared" si="2"/>
        <v>48.80952380952381</v>
      </c>
      <c r="Q71" s="182">
        <f t="shared" si="3"/>
        <v>68.421052631578945</v>
      </c>
      <c r="R71" s="635"/>
      <c r="S71" s="154"/>
    </row>
    <row r="72" spans="1:19" ht="11.25" customHeight="1" x14ac:dyDescent="0.2">
      <c r="A72" s="2"/>
      <c r="B72" s="228"/>
      <c r="C72" s="491"/>
      <c r="D72" s="480" t="s">
        <v>133</v>
      </c>
      <c r="E72" s="182">
        <f t="shared" si="2"/>
        <v>92.20779220779221</v>
      </c>
      <c r="F72" s="182">
        <f t="shared" si="2"/>
        <v>67.708333333333343</v>
      </c>
      <c r="G72" s="182">
        <f t="shared" si="2"/>
        <v>78.571428571428569</v>
      </c>
      <c r="H72" s="182">
        <f t="shared" si="2"/>
        <v>46.296296296296298</v>
      </c>
      <c r="I72" s="182">
        <f t="shared" si="2"/>
        <v>75.757575757575751</v>
      </c>
      <c r="J72" s="182">
        <f t="shared" si="2"/>
        <v>56.028368794326241</v>
      </c>
      <c r="K72" s="182">
        <f t="shared" si="2"/>
        <v>61.410788381742741</v>
      </c>
      <c r="L72" s="182">
        <f t="shared" si="2"/>
        <v>60.427807486631011</v>
      </c>
      <c r="M72" s="182">
        <f t="shared" si="2"/>
        <v>50</v>
      </c>
      <c r="N72" s="182">
        <f t="shared" si="2"/>
        <v>54.751131221719461</v>
      </c>
      <c r="O72" s="182">
        <f t="shared" si="2"/>
        <v>61.386138613861384</v>
      </c>
      <c r="P72" s="182">
        <f t="shared" si="2"/>
        <v>49.43181818181818</v>
      </c>
      <c r="Q72" s="182">
        <f t="shared" si="3"/>
        <v>68.421052631578945</v>
      </c>
      <c r="R72" s="635"/>
      <c r="S72" s="154"/>
    </row>
    <row r="73" spans="1:19" ht="22.5" customHeight="1" x14ac:dyDescent="0.2">
      <c r="A73" s="2"/>
      <c r="B73" s="228"/>
      <c r="C73" s="1531" t="s">
        <v>298</v>
      </c>
      <c r="D73" s="1532"/>
      <c r="E73" s="1532"/>
      <c r="F73" s="1532"/>
      <c r="G73" s="1532"/>
      <c r="H73" s="1532"/>
      <c r="I73" s="1532"/>
      <c r="J73" s="1532"/>
      <c r="K73" s="1532"/>
      <c r="L73" s="1532"/>
      <c r="M73" s="1532"/>
      <c r="N73" s="1532"/>
      <c r="O73" s="1532"/>
      <c r="P73" s="1532"/>
      <c r="Q73" s="1532"/>
      <c r="R73" s="635"/>
      <c r="S73" s="154"/>
    </row>
    <row r="74" spans="1:19" ht="13.5" customHeight="1" x14ac:dyDescent="0.2">
      <c r="A74" s="2"/>
      <c r="B74" s="228"/>
      <c r="C74" s="42" t="s">
        <v>449</v>
      </c>
      <c r="D74" s="4"/>
      <c r="E74" s="1"/>
      <c r="F74" s="1"/>
      <c r="G74" s="4"/>
      <c r="H74" s="1"/>
      <c r="I74" s="913"/>
      <c r="J74" s="4"/>
      <c r="K74" s="1"/>
      <c r="L74" s="4"/>
      <c r="M74" s="4"/>
      <c r="N74" s="4"/>
      <c r="O74" s="4"/>
      <c r="P74" s="4"/>
      <c r="Q74" s="4"/>
      <c r="R74" s="1044"/>
      <c r="S74" s="2"/>
    </row>
    <row r="75" spans="1:19" ht="10.5" customHeight="1" x14ac:dyDescent="0.2">
      <c r="A75" s="2"/>
      <c r="B75" s="228"/>
      <c r="C75" s="1533" t="s">
        <v>414</v>
      </c>
      <c r="D75" s="1533"/>
      <c r="E75" s="1533"/>
      <c r="F75" s="1533"/>
      <c r="G75" s="1533"/>
      <c r="H75" s="1533"/>
      <c r="I75" s="1533"/>
      <c r="J75" s="1533"/>
      <c r="K75" s="1533"/>
      <c r="L75" s="1533"/>
      <c r="M75" s="1533"/>
      <c r="N75" s="1533"/>
      <c r="O75" s="1533"/>
      <c r="P75" s="1533"/>
      <c r="Q75" s="1533"/>
      <c r="R75" s="635"/>
      <c r="S75" s="2"/>
    </row>
    <row r="76" spans="1:19" ht="13.5" customHeight="1" x14ac:dyDescent="0.2">
      <c r="A76" s="2"/>
      <c r="B76" s="222">
        <v>10</v>
      </c>
      <c r="C76" s="1443">
        <v>42309</v>
      </c>
      <c r="D76" s="1443"/>
      <c r="E76" s="578"/>
      <c r="F76" s="578"/>
      <c r="G76" s="578"/>
      <c r="H76" s="578"/>
      <c r="I76" s="578"/>
      <c r="J76" s="154"/>
      <c r="K76" s="154"/>
      <c r="L76" s="636"/>
      <c r="M76" s="184"/>
      <c r="N76" s="184"/>
      <c r="O76" s="184"/>
      <c r="P76" s="636"/>
      <c r="Q76" s="1"/>
      <c r="R76" s="4"/>
      <c r="S76" s="2"/>
    </row>
  </sheetData>
  <mergeCells count="17">
    <mergeCell ref="C73:Q73"/>
    <mergeCell ref="C75:Q75"/>
    <mergeCell ref="C76:D76"/>
    <mergeCell ref="C49:D49"/>
    <mergeCell ref="C53:D53"/>
    <mergeCell ref="C65:D65"/>
    <mergeCell ref="C8:D8"/>
    <mergeCell ref="C16:D16"/>
    <mergeCell ref="C22:D22"/>
    <mergeCell ref="C23:D23"/>
    <mergeCell ref="C31:D31"/>
    <mergeCell ref="D1:R1"/>
    <mergeCell ref="B2:D2"/>
    <mergeCell ref="C5:D6"/>
    <mergeCell ref="E5:N5"/>
    <mergeCell ref="E6:G6"/>
    <mergeCell ref="H6:Q6"/>
  </mergeCells>
  <conditionalFormatting sqref="E7:Q7">
    <cfRule type="cellIs" dxfId="12"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x14ac:dyDescent="0.2"/>
  <cols>
    <col min="1" max="1" width="1" style="420" customWidth="1"/>
    <col min="2" max="2" width="2.5703125" style="420" customWidth="1"/>
    <col min="3" max="3" width="1" style="420" customWidth="1"/>
    <col min="4" max="4" width="23.42578125" style="420" customWidth="1"/>
    <col min="5" max="5" width="5.42578125" style="420" customWidth="1"/>
    <col min="6" max="6" width="5.42578125" style="415" customWidth="1"/>
    <col min="7" max="17" width="5.42578125" style="420" customWidth="1"/>
    <col min="18" max="18" width="2.5703125" style="420" customWidth="1"/>
    <col min="19" max="19" width="1" style="420" customWidth="1"/>
    <col min="20" max="16384" width="9.140625" style="420"/>
  </cols>
  <sheetData>
    <row r="1" spans="1:24" ht="13.5" customHeight="1" x14ac:dyDescent="0.2">
      <c r="A1" s="415"/>
      <c r="B1" s="1537" t="s">
        <v>330</v>
      </c>
      <c r="C1" s="1538"/>
      <c r="D1" s="1538"/>
      <c r="E1" s="1538"/>
      <c r="F1" s="1538"/>
      <c r="G1" s="1538"/>
      <c r="H1" s="1538"/>
      <c r="I1" s="452"/>
      <c r="J1" s="452"/>
      <c r="K1" s="452"/>
      <c r="L1" s="452"/>
      <c r="M1" s="452"/>
      <c r="N1" s="452"/>
      <c r="O1" s="452"/>
      <c r="P1" s="452"/>
      <c r="Q1" s="425"/>
      <c r="R1" s="425"/>
      <c r="S1" s="415"/>
    </row>
    <row r="2" spans="1:24" ht="6" customHeight="1" x14ac:dyDescent="0.2">
      <c r="A2" s="415"/>
      <c r="B2" s="637"/>
      <c r="C2" s="541"/>
      <c r="D2" s="541"/>
      <c r="E2" s="472"/>
      <c r="F2" s="472"/>
      <c r="G2" s="472"/>
      <c r="H2" s="472"/>
      <c r="I2" s="472"/>
      <c r="J2" s="472"/>
      <c r="K2" s="472"/>
      <c r="L2" s="472"/>
      <c r="M2" s="472"/>
      <c r="N2" s="472"/>
      <c r="O2" s="472"/>
      <c r="P2" s="472"/>
      <c r="Q2" s="472"/>
      <c r="R2" s="424"/>
      <c r="S2" s="415"/>
    </row>
    <row r="3" spans="1:24" ht="13.5" customHeight="1" thickBot="1" x14ac:dyDescent="0.25">
      <c r="A3" s="415"/>
      <c r="B3" s="425"/>
      <c r="C3" s="425"/>
      <c r="D3" s="425"/>
      <c r="E3" s="595"/>
      <c r="F3" s="595"/>
      <c r="G3" s="595"/>
      <c r="H3" s="595"/>
      <c r="I3" s="595"/>
      <c r="J3" s="595"/>
      <c r="K3" s="595"/>
      <c r="L3" s="595"/>
      <c r="M3" s="595"/>
      <c r="N3" s="595"/>
      <c r="O3" s="595"/>
      <c r="P3" s="595"/>
      <c r="Q3" s="595" t="s">
        <v>73</v>
      </c>
      <c r="R3" s="639"/>
      <c r="S3" s="415"/>
    </row>
    <row r="4" spans="1:24" s="429" customFormat="1" ht="13.5" customHeight="1" thickBot="1" x14ac:dyDescent="0.25">
      <c r="A4" s="427"/>
      <c r="B4" s="428"/>
      <c r="C4" s="640" t="s">
        <v>226</v>
      </c>
      <c r="D4" s="641"/>
      <c r="E4" s="641"/>
      <c r="F4" s="641"/>
      <c r="G4" s="641"/>
      <c r="H4" s="641"/>
      <c r="I4" s="641"/>
      <c r="J4" s="641"/>
      <c r="K4" s="641"/>
      <c r="L4" s="641"/>
      <c r="M4" s="641"/>
      <c r="N4" s="641"/>
      <c r="O4" s="641"/>
      <c r="P4" s="641"/>
      <c r="Q4" s="642"/>
      <c r="R4" s="639"/>
      <c r="S4" s="427"/>
      <c r="T4" s="773"/>
      <c r="U4" s="773"/>
      <c r="V4" s="775"/>
      <c r="W4" s="775"/>
      <c r="X4" s="775"/>
    </row>
    <row r="5" spans="1:24" ht="4.5" customHeight="1" x14ac:dyDescent="0.2">
      <c r="A5" s="415"/>
      <c r="B5" s="425"/>
      <c r="C5" s="1539" t="s">
        <v>78</v>
      </c>
      <c r="D5" s="1539"/>
      <c r="E5" s="542"/>
      <c r="F5" s="542"/>
      <c r="G5" s="542"/>
      <c r="H5" s="542"/>
      <c r="I5" s="542"/>
      <c r="J5" s="542"/>
      <c r="K5" s="542"/>
      <c r="L5" s="542"/>
      <c r="M5" s="542"/>
      <c r="N5" s="542"/>
      <c r="O5" s="542"/>
      <c r="P5" s="542"/>
      <c r="Q5" s="542"/>
      <c r="R5" s="639"/>
      <c r="S5" s="415"/>
      <c r="T5" s="445"/>
      <c r="U5" s="445"/>
      <c r="V5" s="1396"/>
      <c r="W5" s="1396"/>
      <c r="X5" s="1396"/>
    </row>
    <row r="6" spans="1:24" ht="13.5" customHeight="1" x14ac:dyDescent="0.2">
      <c r="A6" s="415"/>
      <c r="B6" s="425"/>
      <c r="C6" s="1539"/>
      <c r="D6" s="1539"/>
      <c r="E6" s="1541" t="s">
        <v>582</v>
      </c>
      <c r="F6" s="1541"/>
      <c r="G6" s="1541"/>
      <c r="H6" s="1541" t="s">
        <v>583</v>
      </c>
      <c r="I6" s="1541"/>
      <c r="J6" s="1541"/>
      <c r="K6" s="1541"/>
      <c r="L6" s="1541"/>
      <c r="M6" s="1541"/>
      <c r="N6" s="1541"/>
      <c r="O6" s="1541"/>
      <c r="P6" s="1541"/>
      <c r="Q6" s="1541"/>
      <c r="R6" s="639"/>
      <c r="S6" s="415"/>
      <c r="T6" s="445"/>
      <c r="U6" s="445"/>
      <c r="V6" s="1396"/>
      <c r="W6" s="1396"/>
      <c r="X6" s="1396"/>
    </row>
    <row r="7" spans="1:24" x14ac:dyDescent="0.2">
      <c r="A7" s="415"/>
      <c r="B7" s="425"/>
      <c r="C7" s="430"/>
      <c r="D7" s="430"/>
      <c r="E7" s="747" t="s">
        <v>96</v>
      </c>
      <c r="F7" s="747" t="s">
        <v>95</v>
      </c>
      <c r="G7" s="747" t="s">
        <v>94</v>
      </c>
      <c r="H7" s="747" t="s">
        <v>93</v>
      </c>
      <c r="I7" s="747" t="s">
        <v>104</v>
      </c>
      <c r="J7" s="747" t="s">
        <v>103</v>
      </c>
      <c r="K7" s="747" t="s">
        <v>102</v>
      </c>
      <c r="L7" s="747" t="s">
        <v>101</v>
      </c>
      <c r="M7" s="747" t="s">
        <v>100</v>
      </c>
      <c r="N7" s="747" t="s">
        <v>99</v>
      </c>
      <c r="O7" s="747" t="s">
        <v>98</v>
      </c>
      <c r="P7" s="747" t="s">
        <v>97</v>
      </c>
      <c r="Q7" s="747" t="s">
        <v>96</v>
      </c>
      <c r="R7" s="426"/>
      <c r="S7" s="415"/>
      <c r="T7" s="445"/>
      <c r="U7" s="445"/>
      <c r="V7" s="1397"/>
      <c r="W7" s="1396"/>
      <c r="X7" s="1396"/>
    </row>
    <row r="8" spans="1:24" s="646" customFormat="1" ht="22.5" customHeight="1" x14ac:dyDescent="0.2">
      <c r="A8" s="643"/>
      <c r="B8" s="644"/>
      <c r="C8" s="1540" t="s">
        <v>68</v>
      </c>
      <c r="D8" s="1540"/>
      <c r="E8" s="411">
        <v>855242</v>
      </c>
      <c r="F8" s="412">
        <v>855704</v>
      </c>
      <c r="G8" s="412">
        <v>849175</v>
      </c>
      <c r="H8" s="412">
        <v>856536</v>
      </c>
      <c r="I8" s="412">
        <v>845126</v>
      </c>
      <c r="J8" s="412">
        <v>835626</v>
      </c>
      <c r="K8" s="412">
        <v>818822</v>
      </c>
      <c r="L8" s="412">
        <v>796466</v>
      </c>
      <c r="M8" s="412">
        <v>776883</v>
      </c>
      <c r="N8" s="412">
        <v>764836</v>
      </c>
      <c r="O8" s="412">
        <v>757282</v>
      </c>
      <c r="P8" s="412">
        <v>759019</v>
      </c>
      <c r="Q8" s="412">
        <v>763098</v>
      </c>
      <c r="R8" s="645"/>
      <c r="S8" s="643"/>
      <c r="T8" s="445"/>
      <c r="U8" s="445"/>
      <c r="V8" s="1398"/>
      <c r="W8" s="1396"/>
      <c r="X8" s="1396"/>
    </row>
    <row r="9" spans="1:24" s="429" customFormat="1" ht="18.75" customHeight="1" x14ac:dyDescent="0.2">
      <c r="A9" s="427"/>
      <c r="B9" s="428"/>
      <c r="C9" s="434"/>
      <c r="D9" s="474" t="s">
        <v>340</v>
      </c>
      <c r="E9" s="475">
        <v>605516</v>
      </c>
      <c r="F9" s="476">
        <v>598083</v>
      </c>
      <c r="G9" s="476">
        <v>598581</v>
      </c>
      <c r="H9" s="476">
        <v>615654</v>
      </c>
      <c r="I9" s="476">
        <v>604314</v>
      </c>
      <c r="J9" s="476">
        <v>590605</v>
      </c>
      <c r="K9" s="476">
        <v>573382</v>
      </c>
      <c r="L9" s="476">
        <v>554070</v>
      </c>
      <c r="M9" s="476">
        <v>536656</v>
      </c>
      <c r="N9" s="476">
        <v>532698</v>
      </c>
      <c r="O9" s="476">
        <v>536581</v>
      </c>
      <c r="P9" s="476">
        <v>538713</v>
      </c>
      <c r="Q9" s="476">
        <v>542030</v>
      </c>
      <c r="R9" s="458"/>
      <c r="S9" s="427"/>
      <c r="T9" s="773"/>
      <c r="U9" s="839"/>
      <c r="V9" s="1398"/>
      <c r="W9" s="775"/>
      <c r="X9" s="775"/>
    </row>
    <row r="10" spans="1:24" s="429" customFormat="1" ht="18.75" customHeight="1" x14ac:dyDescent="0.2">
      <c r="A10" s="427"/>
      <c r="B10" s="428"/>
      <c r="C10" s="434"/>
      <c r="D10" s="474" t="s">
        <v>227</v>
      </c>
      <c r="E10" s="475">
        <v>65194</v>
      </c>
      <c r="F10" s="476">
        <v>65720</v>
      </c>
      <c r="G10" s="476">
        <v>63950</v>
      </c>
      <c r="H10" s="476">
        <v>64153</v>
      </c>
      <c r="I10" s="476">
        <v>62270</v>
      </c>
      <c r="J10" s="476">
        <v>61790</v>
      </c>
      <c r="K10" s="476">
        <v>62352</v>
      </c>
      <c r="L10" s="476">
        <v>62548</v>
      </c>
      <c r="M10" s="476">
        <v>61512</v>
      </c>
      <c r="N10" s="476">
        <v>61827</v>
      </c>
      <c r="O10" s="476">
        <v>62274</v>
      </c>
      <c r="P10" s="476">
        <v>62435</v>
      </c>
      <c r="Q10" s="476">
        <v>64281</v>
      </c>
      <c r="R10" s="458"/>
      <c r="S10" s="427"/>
      <c r="T10" s="773"/>
      <c r="U10" s="773"/>
      <c r="V10" s="1398"/>
      <c r="W10" s="775"/>
      <c r="X10" s="775"/>
    </row>
    <row r="11" spans="1:24" s="429" customFormat="1" ht="18.75" customHeight="1" x14ac:dyDescent="0.2">
      <c r="A11" s="427"/>
      <c r="B11" s="428"/>
      <c r="C11" s="434"/>
      <c r="D11" s="474" t="s">
        <v>228</v>
      </c>
      <c r="E11" s="475">
        <v>162181</v>
      </c>
      <c r="F11" s="476">
        <v>170789</v>
      </c>
      <c r="G11" s="476">
        <v>165708</v>
      </c>
      <c r="H11" s="476">
        <v>155570</v>
      </c>
      <c r="I11" s="476">
        <v>156701</v>
      </c>
      <c r="J11" s="476">
        <v>160963</v>
      </c>
      <c r="K11" s="476">
        <v>160168</v>
      </c>
      <c r="L11" s="476">
        <v>158051</v>
      </c>
      <c r="M11" s="476">
        <v>155892</v>
      </c>
      <c r="N11" s="476">
        <v>146321</v>
      </c>
      <c r="O11" s="476">
        <v>135308</v>
      </c>
      <c r="P11" s="476">
        <v>134594</v>
      </c>
      <c r="Q11" s="476">
        <v>133858</v>
      </c>
      <c r="R11" s="458"/>
      <c r="S11" s="427"/>
      <c r="T11" s="773"/>
      <c r="U11" s="773"/>
      <c r="V11" s="838"/>
      <c r="W11" s="773"/>
      <c r="X11" s="773"/>
    </row>
    <row r="12" spans="1:24" s="429" customFormat="1" ht="22.5" customHeight="1" x14ac:dyDescent="0.2">
      <c r="A12" s="427"/>
      <c r="B12" s="428"/>
      <c r="C12" s="434"/>
      <c r="D12" s="477" t="s">
        <v>341</v>
      </c>
      <c r="E12" s="475">
        <v>22351</v>
      </c>
      <c r="F12" s="476">
        <v>21112</v>
      </c>
      <c r="G12" s="476">
        <v>20936</v>
      </c>
      <c r="H12" s="476">
        <v>21159</v>
      </c>
      <c r="I12" s="476">
        <v>21841</v>
      </c>
      <c r="J12" s="476">
        <v>22268</v>
      </c>
      <c r="K12" s="476">
        <v>22920</v>
      </c>
      <c r="L12" s="476">
        <v>21797</v>
      </c>
      <c r="M12" s="476">
        <v>22823</v>
      </c>
      <c r="N12" s="476">
        <v>23990</v>
      </c>
      <c r="O12" s="476">
        <v>23119</v>
      </c>
      <c r="P12" s="476">
        <v>23277</v>
      </c>
      <c r="Q12" s="476">
        <v>22929</v>
      </c>
      <c r="R12" s="458"/>
      <c r="S12" s="427"/>
      <c r="T12" s="773"/>
      <c r="U12" s="773"/>
      <c r="V12" s="838"/>
      <c r="W12" s="773"/>
      <c r="X12" s="773"/>
    </row>
    <row r="13" spans="1:24" ht="15.75" customHeight="1" thickBot="1" x14ac:dyDescent="0.25">
      <c r="A13" s="415"/>
      <c r="B13" s="425"/>
      <c r="C13" s="430"/>
      <c r="D13" s="430"/>
      <c r="E13" s="595"/>
      <c r="F13" s="595"/>
      <c r="G13" s="595"/>
      <c r="H13" s="595"/>
      <c r="I13" s="595"/>
      <c r="J13" s="595"/>
      <c r="K13" s="595"/>
      <c r="L13" s="595"/>
      <c r="M13" s="595"/>
      <c r="N13" s="595"/>
      <c r="O13" s="595"/>
      <c r="P13" s="595"/>
      <c r="Q13" s="488"/>
      <c r="R13" s="426"/>
      <c r="S13" s="415"/>
      <c r="T13" s="445"/>
      <c r="U13" s="445"/>
      <c r="V13" s="838"/>
      <c r="W13" s="445"/>
      <c r="X13" s="445"/>
    </row>
    <row r="14" spans="1:24" ht="13.5" customHeight="1" thickBot="1" x14ac:dyDescent="0.25">
      <c r="A14" s="415"/>
      <c r="B14" s="425"/>
      <c r="C14" s="640" t="s">
        <v>25</v>
      </c>
      <c r="D14" s="641"/>
      <c r="E14" s="641"/>
      <c r="F14" s="641"/>
      <c r="G14" s="641"/>
      <c r="H14" s="641"/>
      <c r="I14" s="641"/>
      <c r="J14" s="641"/>
      <c r="K14" s="641"/>
      <c r="L14" s="641"/>
      <c r="M14" s="641"/>
      <c r="N14" s="641"/>
      <c r="O14" s="641"/>
      <c r="P14" s="641"/>
      <c r="Q14" s="642"/>
      <c r="R14" s="426"/>
      <c r="S14" s="415"/>
      <c r="T14" s="445"/>
      <c r="U14" s="445"/>
      <c r="V14" s="838"/>
      <c r="W14" s="445"/>
      <c r="X14" s="445"/>
    </row>
    <row r="15" spans="1:24" ht="9.75" customHeight="1" x14ac:dyDescent="0.2">
      <c r="A15" s="415"/>
      <c r="B15" s="425"/>
      <c r="C15" s="1539" t="s">
        <v>78</v>
      </c>
      <c r="D15" s="1539"/>
      <c r="E15" s="433"/>
      <c r="F15" s="433"/>
      <c r="G15" s="433"/>
      <c r="H15" s="433"/>
      <c r="I15" s="433"/>
      <c r="J15" s="433"/>
      <c r="K15" s="433"/>
      <c r="L15" s="433"/>
      <c r="M15" s="433"/>
      <c r="N15" s="433"/>
      <c r="O15" s="433"/>
      <c r="P15" s="433"/>
      <c r="Q15" s="524"/>
      <c r="R15" s="426"/>
      <c r="S15" s="415"/>
      <c r="T15" s="445"/>
      <c r="U15" s="445"/>
      <c r="V15" s="838"/>
      <c r="W15" s="445"/>
      <c r="X15" s="445"/>
    </row>
    <row r="16" spans="1:24" s="646" customFormat="1" ht="22.5" customHeight="1" x14ac:dyDescent="0.2">
      <c r="A16" s="643"/>
      <c r="B16" s="644"/>
      <c r="C16" s="1540" t="s">
        <v>68</v>
      </c>
      <c r="D16" s="1540"/>
      <c r="E16" s="411">
        <f t="shared" ref="E16:P16" si="0">+E9</f>
        <v>605516</v>
      </c>
      <c r="F16" s="412">
        <f t="shared" si="0"/>
        <v>598083</v>
      </c>
      <c r="G16" s="412">
        <f t="shared" si="0"/>
        <v>598581</v>
      </c>
      <c r="H16" s="412">
        <f t="shared" si="0"/>
        <v>615654</v>
      </c>
      <c r="I16" s="412">
        <f t="shared" si="0"/>
        <v>604314</v>
      </c>
      <c r="J16" s="412">
        <f t="shared" si="0"/>
        <v>590605</v>
      </c>
      <c r="K16" s="412">
        <f t="shared" si="0"/>
        <v>573382</v>
      </c>
      <c r="L16" s="412">
        <f t="shared" si="0"/>
        <v>554070</v>
      </c>
      <c r="M16" s="412">
        <f t="shared" si="0"/>
        <v>536656</v>
      </c>
      <c r="N16" s="412">
        <f t="shared" si="0"/>
        <v>532698</v>
      </c>
      <c r="O16" s="412">
        <f t="shared" si="0"/>
        <v>536581</v>
      </c>
      <c r="P16" s="412">
        <f t="shared" si="0"/>
        <v>538713</v>
      </c>
      <c r="Q16" s="412">
        <f>+Q9</f>
        <v>542030</v>
      </c>
      <c r="R16" s="645"/>
      <c r="S16" s="643"/>
      <c r="T16" s="840"/>
      <c r="U16" s="873"/>
      <c r="V16" s="838"/>
      <c r="W16" s="1040"/>
      <c r="X16" s="840"/>
    </row>
    <row r="17" spans="1:24" ht="22.5" customHeight="1" x14ac:dyDescent="0.2">
      <c r="A17" s="415"/>
      <c r="B17" s="425"/>
      <c r="C17" s="594"/>
      <c r="D17" s="480" t="s">
        <v>72</v>
      </c>
      <c r="E17" s="152">
        <v>291147</v>
      </c>
      <c r="F17" s="162">
        <v>289668</v>
      </c>
      <c r="G17" s="162">
        <v>291462</v>
      </c>
      <c r="H17" s="162">
        <v>299432</v>
      </c>
      <c r="I17" s="162">
        <v>294294</v>
      </c>
      <c r="J17" s="162">
        <v>287168</v>
      </c>
      <c r="K17" s="162">
        <v>278654</v>
      </c>
      <c r="L17" s="162">
        <v>268637</v>
      </c>
      <c r="M17" s="162">
        <v>256915</v>
      </c>
      <c r="N17" s="162">
        <v>252539</v>
      </c>
      <c r="O17" s="162">
        <v>252227</v>
      </c>
      <c r="P17" s="162">
        <v>253291</v>
      </c>
      <c r="Q17" s="162">
        <v>256753</v>
      </c>
      <c r="R17" s="426"/>
      <c r="S17" s="415"/>
      <c r="T17" s="445"/>
      <c r="U17" s="445"/>
      <c r="V17" s="1041"/>
      <c r="W17" s="974"/>
      <c r="X17" s="445"/>
    </row>
    <row r="18" spans="1:24" ht="15.75" customHeight="1" x14ac:dyDescent="0.2">
      <c r="A18" s="415"/>
      <c r="B18" s="425"/>
      <c r="C18" s="594"/>
      <c r="D18" s="480" t="s">
        <v>71</v>
      </c>
      <c r="E18" s="152">
        <v>314369</v>
      </c>
      <c r="F18" s="162">
        <v>308415</v>
      </c>
      <c r="G18" s="162">
        <v>307119</v>
      </c>
      <c r="H18" s="162">
        <v>316222</v>
      </c>
      <c r="I18" s="162">
        <v>310020</v>
      </c>
      <c r="J18" s="162">
        <v>303437</v>
      </c>
      <c r="K18" s="162">
        <v>294728</v>
      </c>
      <c r="L18" s="162">
        <v>285433</v>
      </c>
      <c r="M18" s="162">
        <v>279741</v>
      </c>
      <c r="N18" s="162">
        <v>280159</v>
      </c>
      <c r="O18" s="162">
        <v>284354</v>
      </c>
      <c r="P18" s="162">
        <v>285422</v>
      </c>
      <c r="Q18" s="162">
        <v>285277</v>
      </c>
      <c r="R18" s="426"/>
      <c r="S18" s="415"/>
      <c r="T18" s="445"/>
      <c r="U18" s="445"/>
      <c r="V18" s="838"/>
      <c r="W18" s="445"/>
      <c r="X18" s="445"/>
    </row>
    <row r="19" spans="1:24" ht="22.5" customHeight="1" x14ac:dyDescent="0.2">
      <c r="A19" s="415"/>
      <c r="B19" s="425"/>
      <c r="C19" s="594"/>
      <c r="D19" s="480" t="s">
        <v>229</v>
      </c>
      <c r="E19" s="152">
        <v>78557</v>
      </c>
      <c r="F19" s="162">
        <v>76783</v>
      </c>
      <c r="G19" s="162">
        <v>73837</v>
      </c>
      <c r="H19" s="162">
        <v>77891</v>
      </c>
      <c r="I19" s="162">
        <v>76570</v>
      </c>
      <c r="J19" s="162">
        <v>74342</v>
      </c>
      <c r="K19" s="162">
        <v>69680</v>
      </c>
      <c r="L19" s="162">
        <v>65808</v>
      </c>
      <c r="M19" s="162">
        <v>60609</v>
      </c>
      <c r="N19" s="162">
        <v>60832</v>
      </c>
      <c r="O19" s="162">
        <v>63155</v>
      </c>
      <c r="P19" s="162">
        <v>67548</v>
      </c>
      <c r="Q19" s="162">
        <v>71287</v>
      </c>
      <c r="R19" s="426"/>
      <c r="S19" s="415"/>
      <c r="T19" s="445"/>
      <c r="U19" s="445"/>
      <c r="V19" s="838"/>
      <c r="W19" s="445"/>
      <c r="X19" s="445"/>
    </row>
    <row r="20" spans="1:24" ht="15.75" customHeight="1" x14ac:dyDescent="0.2">
      <c r="A20" s="415"/>
      <c r="B20" s="425"/>
      <c r="C20" s="594"/>
      <c r="D20" s="480" t="s">
        <v>230</v>
      </c>
      <c r="E20" s="152">
        <v>526959</v>
      </c>
      <c r="F20" s="162">
        <v>521300</v>
      </c>
      <c r="G20" s="162">
        <v>524744</v>
      </c>
      <c r="H20" s="162">
        <v>537763</v>
      </c>
      <c r="I20" s="162">
        <v>527744</v>
      </c>
      <c r="J20" s="162">
        <v>516263</v>
      </c>
      <c r="K20" s="162">
        <v>503702</v>
      </c>
      <c r="L20" s="162">
        <v>488262</v>
      </c>
      <c r="M20" s="162">
        <v>476047</v>
      </c>
      <c r="N20" s="162">
        <v>471866</v>
      </c>
      <c r="O20" s="162">
        <v>473426</v>
      </c>
      <c r="P20" s="162">
        <v>471165</v>
      </c>
      <c r="Q20" s="162">
        <v>470743</v>
      </c>
      <c r="R20" s="426"/>
      <c r="S20" s="415"/>
      <c r="T20" s="838"/>
      <c r="U20" s="974"/>
      <c r="V20" s="838"/>
      <c r="W20" s="445"/>
      <c r="X20" s="445"/>
    </row>
    <row r="21" spans="1:24" ht="22.5" customHeight="1" x14ac:dyDescent="0.2">
      <c r="A21" s="415"/>
      <c r="B21" s="425"/>
      <c r="C21" s="594"/>
      <c r="D21" s="480" t="s">
        <v>219</v>
      </c>
      <c r="E21" s="152">
        <v>69923</v>
      </c>
      <c r="F21" s="162">
        <v>67624</v>
      </c>
      <c r="G21" s="162">
        <v>64357</v>
      </c>
      <c r="H21" s="162">
        <v>66823</v>
      </c>
      <c r="I21" s="162">
        <v>65435</v>
      </c>
      <c r="J21" s="162">
        <v>64130</v>
      </c>
      <c r="K21" s="162">
        <v>61280</v>
      </c>
      <c r="L21" s="162">
        <v>58854</v>
      </c>
      <c r="M21" s="162">
        <v>55386</v>
      </c>
      <c r="N21" s="162">
        <v>56806</v>
      </c>
      <c r="O21" s="162">
        <v>59466</v>
      </c>
      <c r="P21" s="162">
        <v>62630</v>
      </c>
      <c r="Q21" s="162">
        <v>63545</v>
      </c>
      <c r="R21" s="426"/>
      <c r="S21" s="415"/>
      <c r="T21" s="445"/>
      <c r="U21" s="974"/>
      <c r="V21" s="1033"/>
      <c r="W21" s="838"/>
      <c r="X21" s="445"/>
    </row>
    <row r="22" spans="1:24" ht="15.75" customHeight="1" x14ac:dyDescent="0.2">
      <c r="A22" s="415"/>
      <c r="B22" s="425"/>
      <c r="C22" s="594"/>
      <c r="D22" s="480" t="s">
        <v>231</v>
      </c>
      <c r="E22" s="152">
        <v>535593</v>
      </c>
      <c r="F22" s="162">
        <v>530459</v>
      </c>
      <c r="G22" s="162">
        <v>534224</v>
      </c>
      <c r="H22" s="162">
        <v>548831</v>
      </c>
      <c r="I22" s="162">
        <v>538879</v>
      </c>
      <c r="J22" s="162">
        <v>526475</v>
      </c>
      <c r="K22" s="162">
        <v>512102</v>
      </c>
      <c r="L22" s="162">
        <v>495216</v>
      </c>
      <c r="M22" s="162">
        <v>481270</v>
      </c>
      <c r="N22" s="162">
        <v>475892</v>
      </c>
      <c r="O22" s="162">
        <v>477115</v>
      </c>
      <c r="P22" s="162">
        <v>476083</v>
      </c>
      <c r="Q22" s="162">
        <v>478485</v>
      </c>
      <c r="R22" s="426"/>
      <c r="S22" s="415"/>
      <c r="T22" s="445"/>
      <c r="U22" s="974"/>
      <c r="V22" s="1033"/>
      <c r="W22" s="445"/>
      <c r="X22" s="445"/>
    </row>
    <row r="23" spans="1:24" ht="15" customHeight="1" x14ac:dyDescent="0.2">
      <c r="A23" s="415"/>
      <c r="B23" s="425"/>
      <c r="C23" s="480"/>
      <c r="D23" s="482" t="s">
        <v>344</v>
      </c>
      <c r="E23" s="152">
        <v>20531</v>
      </c>
      <c r="F23" s="162">
        <v>20698</v>
      </c>
      <c r="G23" s="162">
        <v>21184</v>
      </c>
      <c r="H23" s="162">
        <v>21962</v>
      </c>
      <c r="I23" s="162">
        <v>21776</v>
      </c>
      <c r="J23" s="162">
        <v>21245</v>
      </c>
      <c r="K23" s="162">
        <v>19549</v>
      </c>
      <c r="L23" s="162">
        <v>18270</v>
      </c>
      <c r="M23" s="162">
        <v>18011</v>
      </c>
      <c r="N23" s="162">
        <v>18259</v>
      </c>
      <c r="O23" s="162">
        <v>18056</v>
      </c>
      <c r="P23" s="162">
        <v>18258</v>
      </c>
      <c r="Q23" s="162">
        <v>19450</v>
      </c>
      <c r="R23" s="426"/>
      <c r="S23" s="415"/>
      <c r="T23" s="445"/>
      <c r="U23" s="445"/>
      <c r="V23" s="838"/>
      <c r="W23" s="445"/>
      <c r="X23" s="445"/>
    </row>
    <row r="24" spans="1:24" ht="15" customHeight="1" x14ac:dyDescent="0.2">
      <c r="A24" s="415"/>
      <c r="B24" s="425"/>
      <c r="C24" s="207"/>
      <c r="D24" s="98" t="s">
        <v>220</v>
      </c>
      <c r="E24" s="152">
        <v>162733</v>
      </c>
      <c r="F24" s="162">
        <v>159802</v>
      </c>
      <c r="G24" s="162">
        <v>161617</v>
      </c>
      <c r="H24" s="162">
        <v>164328</v>
      </c>
      <c r="I24" s="162">
        <v>160659</v>
      </c>
      <c r="J24" s="162">
        <v>155959</v>
      </c>
      <c r="K24" s="162">
        <v>152477</v>
      </c>
      <c r="L24" s="162">
        <v>147675</v>
      </c>
      <c r="M24" s="162">
        <v>142345</v>
      </c>
      <c r="N24" s="162">
        <v>138860</v>
      </c>
      <c r="O24" s="162">
        <v>138725</v>
      </c>
      <c r="P24" s="162">
        <v>136398</v>
      </c>
      <c r="Q24" s="162">
        <v>135587</v>
      </c>
      <c r="R24" s="426"/>
      <c r="S24" s="415"/>
      <c r="T24" s="445"/>
      <c r="U24" s="445"/>
      <c r="V24" s="838"/>
      <c r="W24" s="445"/>
      <c r="X24" s="445"/>
    </row>
    <row r="25" spans="1:24" ht="15" customHeight="1" x14ac:dyDescent="0.2">
      <c r="A25" s="415"/>
      <c r="B25" s="425"/>
      <c r="C25" s="207"/>
      <c r="D25" s="98" t="s">
        <v>168</v>
      </c>
      <c r="E25" s="152">
        <v>349158</v>
      </c>
      <c r="F25" s="162">
        <v>346944</v>
      </c>
      <c r="G25" s="162">
        <v>348394</v>
      </c>
      <c r="H25" s="162">
        <v>359368</v>
      </c>
      <c r="I25" s="162">
        <v>353415</v>
      </c>
      <c r="J25" s="162">
        <v>346351</v>
      </c>
      <c r="K25" s="162">
        <v>337306</v>
      </c>
      <c r="L25" s="162">
        <v>326554</v>
      </c>
      <c r="M25" s="162">
        <v>318256</v>
      </c>
      <c r="N25" s="162">
        <v>316189</v>
      </c>
      <c r="O25" s="162">
        <v>317806</v>
      </c>
      <c r="P25" s="162">
        <v>318515</v>
      </c>
      <c r="Q25" s="162">
        <v>319559</v>
      </c>
      <c r="R25" s="426"/>
      <c r="S25" s="415"/>
      <c r="T25" s="445"/>
      <c r="U25" s="445"/>
      <c r="V25" s="838"/>
      <c r="W25" s="445"/>
      <c r="X25" s="445"/>
    </row>
    <row r="26" spans="1:24" ht="15" customHeight="1" x14ac:dyDescent="0.2">
      <c r="A26" s="415"/>
      <c r="B26" s="425"/>
      <c r="C26" s="207"/>
      <c r="D26" s="98" t="s">
        <v>221</v>
      </c>
      <c r="E26" s="152">
        <v>3171</v>
      </c>
      <c r="F26" s="162">
        <v>3015</v>
      </c>
      <c r="G26" s="162">
        <v>3029</v>
      </c>
      <c r="H26" s="162">
        <v>3173</v>
      </c>
      <c r="I26" s="162">
        <v>3029</v>
      </c>
      <c r="J26" s="162">
        <v>2920</v>
      </c>
      <c r="K26" s="162">
        <v>2770</v>
      </c>
      <c r="L26" s="162">
        <v>2717</v>
      </c>
      <c r="M26" s="162">
        <v>2658</v>
      </c>
      <c r="N26" s="162">
        <v>2584</v>
      </c>
      <c r="O26" s="162">
        <v>2528</v>
      </c>
      <c r="P26" s="162">
        <v>2912</v>
      </c>
      <c r="Q26" s="162">
        <v>3889</v>
      </c>
      <c r="R26" s="426"/>
      <c r="S26" s="415"/>
      <c r="T26" s="445"/>
      <c r="U26" s="445"/>
      <c r="V26" s="838"/>
      <c r="W26" s="445"/>
      <c r="X26" s="445"/>
    </row>
    <row r="27" spans="1:24" ht="22.5" customHeight="1" x14ac:dyDescent="0.2">
      <c r="A27" s="415"/>
      <c r="B27" s="425"/>
      <c r="C27" s="594"/>
      <c r="D27" s="480" t="s">
        <v>232</v>
      </c>
      <c r="E27" s="152">
        <v>300868</v>
      </c>
      <c r="F27" s="162">
        <v>300772</v>
      </c>
      <c r="G27" s="162">
        <v>303702</v>
      </c>
      <c r="H27" s="162">
        <v>312019</v>
      </c>
      <c r="I27" s="162">
        <v>306211</v>
      </c>
      <c r="J27" s="162">
        <v>299717</v>
      </c>
      <c r="K27" s="162">
        <v>287635</v>
      </c>
      <c r="L27" s="162">
        <v>274700</v>
      </c>
      <c r="M27" s="162">
        <v>263390</v>
      </c>
      <c r="N27" s="162">
        <v>263682</v>
      </c>
      <c r="O27" s="162">
        <v>268234</v>
      </c>
      <c r="P27" s="162">
        <v>272614</v>
      </c>
      <c r="Q27" s="162">
        <v>278941</v>
      </c>
      <c r="R27" s="426"/>
      <c r="S27" s="415"/>
      <c r="T27" s="445"/>
      <c r="U27" s="873"/>
      <c r="V27" s="838"/>
      <c r="W27" s="445"/>
      <c r="X27" s="445"/>
    </row>
    <row r="28" spans="1:24" ht="15.75" customHeight="1" x14ac:dyDescent="0.2">
      <c r="A28" s="415"/>
      <c r="B28" s="425"/>
      <c r="C28" s="594"/>
      <c r="D28" s="480" t="s">
        <v>233</v>
      </c>
      <c r="E28" s="152">
        <v>304648</v>
      </c>
      <c r="F28" s="162">
        <v>297311</v>
      </c>
      <c r="G28" s="162">
        <v>294879</v>
      </c>
      <c r="H28" s="162">
        <v>303635</v>
      </c>
      <c r="I28" s="162">
        <v>298103</v>
      </c>
      <c r="J28" s="162">
        <v>290888</v>
      </c>
      <c r="K28" s="162">
        <v>285747</v>
      </c>
      <c r="L28" s="162">
        <v>279370</v>
      </c>
      <c r="M28" s="162">
        <v>273266</v>
      </c>
      <c r="N28" s="162">
        <v>269016</v>
      </c>
      <c r="O28" s="162">
        <v>268347</v>
      </c>
      <c r="P28" s="162">
        <v>266099</v>
      </c>
      <c r="Q28" s="162">
        <v>263089</v>
      </c>
      <c r="R28" s="426"/>
      <c r="S28" s="415"/>
      <c r="T28" s="445"/>
      <c r="U28" s="873"/>
      <c r="V28" s="838"/>
      <c r="W28" s="445"/>
      <c r="X28" s="445"/>
    </row>
    <row r="29" spans="1:24" ht="22.5" customHeight="1" x14ac:dyDescent="0.2">
      <c r="A29" s="415"/>
      <c r="B29" s="425"/>
      <c r="C29" s="594"/>
      <c r="D29" s="480" t="s">
        <v>234</v>
      </c>
      <c r="E29" s="152">
        <v>33850</v>
      </c>
      <c r="F29" s="162">
        <v>33944</v>
      </c>
      <c r="G29" s="162">
        <v>33925</v>
      </c>
      <c r="H29" s="162">
        <v>34491</v>
      </c>
      <c r="I29" s="162">
        <v>33797</v>
      </c>
      <c r="J29" s="162">
        <v>33607</v>
      </c>
      <c r="K29" s="162">
        <v>33220</v>
      </c>
      <c r="L29" s="162">
        <v>32421</v>
      </c>
      <c r="M29" s="162">
        <v>31794</v>
      </c>
      <c r="N29" s="162">
        <v>31455</v>
      </c>
      <c r="O29" s="162">
        <v>31138</v>
      </c>
      <c r="P29" s="162">
        <v>30953</v>
      </c>
      <c r="Q29" s="162">
        <v>31155</v>
      </c>
      <c r="R29" s="426"/>
      <c r="S29" s="415"/>
      <c r="T29" s="445"/>
      <c r="U29" s="445"/>
      <c r="V29" s="838"/>
      <c r="W29" s="445"/>
      <c r="X29" s="445"/>
    </row>
    <row r="30" spans="1:24" ht="15.75" customHeight="1" x14ac:dyDescent="0.2">
      <c r="A30" s="415"/>
      <c r="B30" s="425"/>
      <c r="C30" s="594"/>
      <c r="D30" s="480" t="s">
        <v>235</v>
      </c>
      <c r="E30" s="152">
        <v>130652</v>
      </c>
      <c r="F30" s="162">
        <v>130437</v>
      </c>
      <c r="G30" s="162">
        <v>130887</v>
      </c>
      <c r="H30" s="162">
        <v>131991</v>
      </c>
      <c r="I30" s="162">
        <v>129126</v>
      </c>
      <c r="J30" s="162">
        <v>126330</v>
      </c>
      <c r="K30" s="162">
        <v>123161</v>
      </c>
      <c r="L30" s="162">
        <v>118841</v>
      </c>
      <c r="M30" s="162">
        <v>116703</v>
      </c>
      <c r="N30" s="162">
        <v>114433</v>
      </c>
      <c r="O30" s="162">
        <v>113829</v>
      </c>
      <c r="P30" s="162">
        <v>111745</v>
      </c>
      <c r="Q30" s="162">
        <v>111607</v>
      </c>
      <c r="R30" s="426"/>
      <c r="S30" s="415"/>
      <c r="T30" s="445"/>
      <c r="U30" s="445"/>
      <c r="V30" s="838"/>
      <c r="W30" s="445"/>
      <c r="X30" s="445"/>
    </row>
    <row r="31" spans="1:24" ht="15.75" customHeight="1" x14ac:dyDescent="0.2">
      <c r="A31" s="415"/>
      <c r="B31" s="425"/>
      <c r="C31" s="594"/>
      <c r="D31" s="480" t="s">
        <v>236</v>
      </c>
      <c r="E31" s="152">
        <v>95726</v>
      </c>
      <c r="F31" s="162">
        <v>95785</v>
      </c>
      <c r="G31" s="162">
        <v>97233</v>
      </c>
      <c r="H31" s="162">
        <v>99324</v>
      </c>
      <c r="I31" s="162">
        <v>97698</v>
      </c>
      <c r="J31" s="162">
        <v>94855</v>
      </c>
      <c r="K31" s="162">
        <v>91960</v>
      </c>
      <c r="L31" s="162">
        <v>89456</v>
      </c>
      <c r="M31" s="162">
        <v>87001</v>
      </c>
      <c r="N31" s="162">
        <v>85419</v>
      </c>
      <c r="O31" s="162">
        <v>85219</v>
      </c>
      <c r="P31" s="162">
        <v>84160</v>
      </c>
      <c r="Q31" s="162">
        <v>85452</v>
      </c>
      <c r="R31" s="426"/>
      <c r="S31" s="415"/>
      <c r="T31" s="445"/>
      <c r="U31" s="445"/>
      <c r="V31" s="838"/>
      <c r="W31" s="445"/>
      <c r="X31" s="445"/>
    </row>
    <row r="32" spans="1:24" ht="15.75" customHeight="1" x14ac:dyDescent="0.2">
      <c r="A32" s="415"/>
      <c r="B32" s="425"/>
      <c r="C32" s="594"/>
      <c r="D32" s="480" t="s">
        <v>237</v>
      </c>
      <c r="E32" s="152">
        <v>116919</v>
      </c>
      <c r="F32" s="162">
        <v>116393</v>
      </c>
      <c r="G32" s="162">
        <v>117708</v>
      </c>
      <c r="H32" s="162">
        <v>122451</v>
      </c>
      <c r="I32" s="162">
        <v>120715</v>
      </c>
      <c r="J32" s="162">
        <v>117972</v>
      </c>
      <c r="K32" s="162">
        <v>114285</v>
      </c>
      <c r="L32" s="162">
        <v>110428</v>
      </c>
      <c r="M32" s="162">
        <v>106137</v>
      </c>
      <c r="N32" s="162">
        <v>103702</v>
      </c>
      <c r="O32" s="162">
        <v>104736</v>
      </c>
      <c r="P32" s="162">
        <v>103683</v>
      </c>
      <c r="Q32" s="162">
        <v>105323</v>
      </c>
      <c r="R32" s="426"/>
      <c r="S32" s="415"/>
      <c r="T32" s="445"/>
      <c r="U32" s="445"/>
      <c r="V32" s="838"/>
      <c r="W32" s="445"/>
      <c r="X32" s="445"/>
    </row>
    <row r="33" spans="1:24" ht="15.75" customHeight="1" x14ac:dyDescent="0.2">
      <c r="A33" s="415"/>
      <c r="B33" s="425"/>
      <c r="C33" s="594"/>
      <c r="D33" s="480" t="s">
        <v>238</v>
      </c>
      <c r="E33" s="152">
        <v>143495</v>
      </c>
      <c r="F33" s="162">
        <v>141578</v>
      </c>
      <c r="G33" s="162">
        <v>141098</v>
      </c>
      <c r="H33" s="162">
        <v>146239</v>
      </c>
      <c r="I33" s="162">
        <v>143998</v>
      </c>
      <c r="J33" s="162">
        <v>140771</v>
      </c>
      <c r="K33" s="162">
        <v>136100</v>
      </c>
      <c r="L33" s="162">
        <v>130625</v>
      </c>
      <c r="M33" s="162">
        <v>124801</v>
      </c>
      <c r="N33" s="162">
        <v>124014</v>
      </c>
      <c r="O33" s="162">
        <v>127026</v>
      </c>
      <c r="P33" s="162">
        <v>129567</v>
      </c>
      <c r="Q33" s="162">
        <v>133008</v>
      </c>
      <c r="R33" s="426"/>
      <c r="S33" s="415"/>
      <c r="T33" s="445"/>
      <c r="U33" s="445"/>
      <c r="V33" s="838"/>
      <c r="W33" s="445"/>
      <c r="X33" s="445"/>
    </row>
    <row r="34" spans="1:24" ht="15.75" customHeight="1" x14ac:dyDescent="0.2">
      <c r="A34" s="415"/>
      <c r="B34" s="425"/>
      <c r="C34" s="594"/>
      <c r="D34" s="480" t="s">
        <v>239</v>
      </c>
      <c r="E34" s="152">
        <v>84874</v>
      </c>
      <c r="F34" s="162">
        <v>79946</v>
      </c>
      <c r="G34" s="162">
        <v>77730</v>
      </c>
      <c r="H34" s="162">
        <v>81158</v>
      </c>
      <c r="I34" s="162">
        <v>78980</v>
      </c>
      <c r="J34" s="162">
        <v>77070</v>
      </c>
      <c r="K34" s="162">
        <v>74656</v>
      </c>
      <c r="L34" s="162">
        <v>72299</v>
      </c>
      <c r="M34" s="162">
        <v>70220</v>
      </c>
      <c r="N34" s="162">
        <v>73675</v>
      </c>
      <c r="O34" s="162">
        <v>74633</v>
      </c>
      <c r="P34" s="162">
        <v>78605</v>
      </c>
      <c r="Q34" s="162">
        <v>75485</v>
      </c>
      <c r="R34" s="426"/>
      <c r="S34" s="415"/>
      <c r="T34" s="445"/>
      <c r="U34" s="445"/>
      <c r="V34" s="841"/>
      <c r="W34" s="445"/>
      <c r="X34" s="445"/>
    </row>
    <row r="35" spans="1:24" ht="22.5" customHeight="1" x14ac:dyDescent="0.2">
      <c r="A35" s="415"/>
      <c r="B35" s="425"/>
      <c r="C35" s="594"/>
      <c r="D35" s="480" t="s">
        <v>192</v>
      </c>
      <c r="E35" s="152">
        <v>258490</v>
      </c>
      <c r="F35" s="162">
        <v>253207</v>
      </c>
      <c r="G35" s="162">
        <v>253480</v>
      </c>
      <c r="H35" s="162">
        <v>258153</v>
      </c>
      <c r="I35" s="162">
        <v>252382</v>
      </c>
      <c r="J35" s="162">
        <v>245181</v>
      </c>
      <c r="K35" s="162">
        <v>239749</v>
      </c>
      <c r="L35" s="162">
        <v>233205</v>
      </c>
      <c r="M35" s="162">
        <v>229702</v>
      </c>
      <c r="N35" s="162">
        <v>230567</v>
      </c>
      <c r="O35" s="162">
        <v>235743</v>
      </c>
      <c r="P35" s="162">
        <v>232848</v>
      </c>
      <c r="Q35" s="162">
        <v>230249</v>
      </c>
      <c r="R35" s="426"/>
      <c r="S35" s="415"/>
      <c r="T35" s="445"/>
      <c r="U35" s="445"/>
      <c r="V35" s="838"/>
      <c r="W35" s="445"/>
      <c r="X35" s="445"/>
    </row>
    <row r="36" spans="1:24" ht="15.75" customHeight="1" x14ac:dyDescent="0.2">
      <c r="A36" s="415"/>
      <c r="B36" s="425"/>
      <c r="C36" s="594"/>
      <c r="D36" s="480" t="s">
        <v>193</v>
      </c>
      <c r="E36" s="152">
        <v>107438</v>
      </c>
      <c r="F36" s="162">
        <v>104341</v>
      </c>
      <c r="G36" s="162">
        <v>107718</v>
      </c>
      <c r="H36" s="162">
        <v>109917</v>
      </c>
      <c r="I36" s="162">
        <v>105964</v>
      </c>
      <c r="J36" s="162">
        <v>104303</v>
      </c>
      <c r="K36" s="162">
        <v>101528</v>
      </c>
      <c r="L36" s="162">
        <v>97848</v>
      </c>
      <c r="M36" s="162">
        <v>94526</v>
      </c>
      <c r="N36" s="162">
        <v>93439</v>
      </c>
      <c r="O36" s="162">
        <v>93927</v>
      </c>
      <c r="P36" s="162">
        <v>94153</v>
      </c>
      <c r="Q36" s="162">
        <v>94712</v>
      </c>
      <c r="R36" s="426"/>
      <c r="S36" s="415"/>
      <c r="T36" s="445"/>
      <c r="U36" s="445"/>
      <c r="V36" s="838"/>
      <c r="W36" s="445"/>
      <c r="X36" s="445"/>
    </row>
    <row r="37" spans="1:24" ht="15.75" customHeight="1" x14ac:dyDescent="0.2">
      <c r="A37" s="415"/>
      <c r="B37" s="425"/>
      <c r="C37" s="594"/>
      <c r="D37" s="480" t="s">
        <v>59</v>
      </c>
      <c r="E37" s="152">
        <v>144753</v>
      </c>
      <c r="F37" s="162">
        <v>141403</v>
      </c>
      <c r="G37" s="162">
        <v>138857</v>
      </c>
      <c r="H37" s="162">
        <v>144972</v>
      </c>
      <c r="I37" s="162">
        <v>144280</v>
      </c>
      <c r="J37" s="162">
        <v>141875</v>
      </c>
      <c r="K37" s="162">
        <v>137895</v>
      </c>
      <c r="L37" s="162">
        <v>134401</v>
      </c>
      <c r="M37" s="162">
        <v>127865</v>
      </c>
      <c r="N37" s="162">
        <v>126012</v>
      </c>
      <c r="O37" s="162">
        <v>125193</v>
      </c>
      <c r="P37" s="162">
        <v>127937</v>
      </c>
      <c r="Q37" s="162">
        <v>128826</v>
      </c>
      <c r="R37" s="426"/>
      <c r="S37" s="415"/>
      <c r="T37" s="445"/>
      <c r="U37" s="445"/>
      <c r="V37" s="838"/>
      <c r="W37" s="445"/>
      <c r="X37" s="445"/>
    </row>
    <row r="38" spans="1:24" ht="15.75" customHeight="1" x14ac:dyDescent="0.2">
      <c r="A38" s="415"/>
      <c r="B38" s="425"/>
      <c r="C38" s="594"/>
      <c r="D38" s="480" t="s">
        <v>195</v>
      </c>
      <c r="E38" s="152">
        <v>38467</v>
      </c>
      <c r="F38" s="162">
        <v>37580</v>
      </c>
      <c r="G38" s="162">
        <v>37227</v>
      </c>
      <c r="H38" s="162">
        <v>38697</v>
      </c>
      <c r="I38" s="162">
        <v>38745</v>
      </c>
      <c r="J38" s="162">
        <v>38327</v>
      </c>
      <c r="K38" s="162">
        <v>36677</v>
      </c>
      <c r="L38" s="162">
        <v>34622</v>
      </c>
      <c r="M38" s="162">
        <v>33536</v>
      </c>
      <c r="N38" s="162">
        <v>33789</v>
      </c>
      <c r="O38" s="162">
        <v>33337</v>
      </c>
      <c r="P38" s="162">
        <v>34258</v>
      </c>
      <c r="Q38" s="162">
        <v>35246</v>
      </c>
      <c r="R38" s="426"/>
      <c r="S38" s="415"/>
      <c r="V38" s="742"/>
    </row>
    <row r="39" spans="1:24" ht="15.75" customHeight="1" x14ac:dyDescent="0.2">
      <c r="A39" s="415"/>
      <c r="B39" s="425"/>
      <c r="C39" s="594"/>
      <c r="D39" s="480" t="s">
        <v>196</v>
      </c>
      <c r="E39" s="152">
        <v>22864</v>
      </c>
      <c r="F39" s="162">
        <v>27863</v>
      </c>
      <c r="G39" s="162">
        <v>27030</v>
      </c>
      <c r="H39" s="162">
        <v>29222</v>
      </c>
      <c r="I39" s="162">
        <v>28486</v>
      </c>
      <c r="J39" s="162">
        <v>26890</v>
      </c>
      <c r="K39" s="162">
        <v>23474</v>
      </c>
      <c r="L39" s="162">
        <v>20368</v>
      </c>
      <c r="M39" s="162">
        <v>17852</v>
      </c>
      <c r="N39" s="162">
        <v>16369</v>
      </c>
      <c r="O39" s="162">
        <v>15761</v>
      </c>
      <c r="P39" s="162">
        <v>16966</v>
      </c>
      <c r="Q39" s="162">
        <v>19817</v>
      </c>
      <c r="R39" s="426"/>
      <c r="S39" s="415"/>
      <c r="V39" s="742"/>
    </row>
    <row r="40" spans="1:24" ht="15.75" customHeight="1" x14ac:dyDescent="0.2">
      <c r="A40" s="415"/>
      <c r="B40" s="425"/>
      <c r="C40" s="594"/>
      <c r="D40" s="480" t="s">
        <v>132</v>
      </c>
      <c r="E40" s="152">
        <v>11552</v>
      </c>
      <c r="F40" s="162">
        <v>11521</v>
      </c>
      <c r="G40" s="162">
        <v>11666</v>
      </c>
      <c r="H40" s="162">
        <v>11617</v>
      </c>
      <c r="I40" s="162">
        <v>11585</v>
      </c>
      <c r="J40" s="162">
        <v>11495</v>
      </c>
      <c r="K40" s="162">
        <v>11459</v>
      </c>
      <c r="L40" s="162">
        <v>11360</v>
      </c>
      <c r="M40" s="162">
        <v>11231</v>
      </c>
      <c r="N40" s="162">
        <v>10940</v>
      </c>
      <c r="O40" s="162">
        <v>10906</v>
      </c>
      <c r="P40" s="162">
        <v>10878</v>
      </c>
      <c r="Q40" s="162">
        <v>10854</v>
      </c>
      <c r="R40" s="426"/>
      <c r="S40" s="415"/>
      <c r="V40" s="742"/>
    </row>
    <row r="41" spans="1:24" ht="15.75" customHeight="1" x14ac:dyDescent="0.2">
      <c r="A41" s="415"/>
      <c r="B41" s="425"/>
      <c r="C41" s="594"/>
      <c r="D41" s="480" t="s">
        <v>133</v>
      </c>
      <c r="E41" s="152">
        <v>21952</v>
      </c>
      <c r="F41" s="162">
        <v>22168</v>
      </c>
      <c r="G41" s="162">
        <v>22603</v>
      </c>
      <c r="H41" s="162">
        <v>23076</v>
      </c>
      <c r="I41" s="162">
        <v>22872</v>
      </c>
      <c r="J41" s="162">
        <v>22534</v>
      </c>
      <c r="K41" s="162">
        <v>22600</v>
      </c>
      <c r="L41" s="162">
        <v>22266</v>
      </c>
      <c r="M41" s="162">
        <v>21944</v>
      </c>
      <c r="N41" s="162">
        <v>21582</v>
      </c>
      <c r="O41" s="162">
        <v>21714</v>
      </c>
      <c r="P41" s="162">
        <v>21673</v>
      </c>
      <c r="Q41" s="162">
        <v>22326</v>
      </c>
      <c r="R41" s="426"/>
      <c r="S41" s="415"/>
      <c r="V41" s="742"/>
    </row>
    <row r="42" spans="1:24" s="647" customFormat="1" ht="22.5" customHeight="1" x14ac:dyDescent="0.2">
      <c r="A42" s="648"/>
      <c r="B42" s="649"/>
      <c r="C42" s="756" t="s">
        <v>304</v>
      </c>
      <c r="D42" s="756"/>
      <c r="E42" s="411"/>
      <c r="F42" s="412"/>
      <c r="G42" s="412"/>
      <c r="H42" s="412"/>
      <c r="I42" s="412"/>
      <c r="J42" s="412"/>
      <c r="K42" s="412"/>
      <c r="L42" s="412"/>
      <c r="M42" s="412"/>
      <c r="N42" s="412"/>
      <c r="O42" s="412"/>
      <c r="P42" s="412"/>
      <c r="Q42" s="412"/>
      <c r="R42" s="650"/>
      <c r="S42" s="648"/>
      <c r="V42" s="742"/>
    </row>
    <row r="43" spans="1:24" ht="15.75" customHeight="1" x14ac:dyDescent="0.2">
      <c r="A43" s="415"/>
      <c r="B43" s="425"/>
      <c r="C43" s="594"/>
      <c r="D43" s="755" t="s">
        <v>615</v>
      </c>
      <c r="E43" s="152">
        <v>56668</v>
      </c>
      <c r="F43" s="152">
        <v>55828</v>
      </c>
      <c r="G43" s="152">
        <v>54661</v>
      </c>
      <c r="H43" s="152">
        <v>57897</v>
      </c>
      <c r="I43" s="152">
        <v>57540</v>
      </c>
      <c r="J43" s="152">
        <v>56658</v>
      </c>
      <c r="K43" s="152">
        <v>55127</v>
      </c>
      <c r="L43" s="152">
        <v>53312</v>
      </c>
      <c r="M43" s="152">
        <v>50698</v>
      </c>
      <c r="N43" s="152">
        <v>49853</v>
      </c>
      <c r="O43" s="152">
        <v>50526</v>
      </c>
      <c r="P43" s="152">
        <v>51166</v>
      </c>
      <c r="Q43" s="152">
        <v>52766</v>
      </c>
      <c r="R43" s="426"/>
      <c r="S43" s="415"/>
      <c r="V43" s="742"/>
    </row>
    <row r="44" spans="1:24" s="647" customFormat="1" ht="15.75" customHeight="1" x14ac:dyDescent="0.2">
      <c r="A44" s="648"/>
      <c r="B44" s="649"/>
      <c r="C44" s="651"/>
      <c r="D44" s="755" t="s">
        <v>617</v>
      </c>
      <c r="E44" s="152">
        <v>52721</v>
      </c>
      <c r="F44" s="152">
        <v>53693</v>
      </c>
      <c r="G44" s="152">
        <v>53181</v>
      </c>
      <c r="H44" s="152">
        <v>54769</v>
      </c>
      <c r="I44" s="152">
        <v>53790</v>
      </c>
      <c r="J44" s="152">
        <v>52817</v>
      </c>
      <c r="K44" s="152">
        <v>51548</v>
      </c>
      <c r="L44" s="152">
        <v>49969</v>
      </c>
      <c r="M44" s="152">
        <v>48754</v>
      </c>
      <c r="N44" s="152">
        <v>47886</v>
      </c>
      <c r="O44" s="152">
        <v>47735</v>
      </c>
      <c r="P44" s="152">
        <v>47707</v>
      </c>
      <c r="Q44" s="152">
        <v>48868</v>
      </c>
      <c r="R44" s="650"/>
      <c r="S44" s="648"/>
      <c r="V44" s="742"/>
    </row>
    <row r="45" spans="1:24" ht="15.75" customHeight="1" x14ac:dyDescent="0.2">
      <c r="A45" s="415"/>
      <c r="B45" s="428"/>
      <c r="C45" s="594"/>
      <c r="D45" s="755" t="s">
        <v>616</v>
      </c>
      <c r="E45" s="152">
        <v>52474</v>
      </c>
      <c r="F45" s="152">
        <v>52012</v>
      </c>
      <c r="G45" s="152">
        <v>53174</v>
      </c>
      <c r="H45" s="152">
        <v>54223</v>
      </c>
      <c r="I45" s="152">
        <v>53416</v>
      </c>
      <c r="J45" s="152">
        <v>52354</v>
      </c>
      <c r="K45" s="152">
        <v>51442</v>
      </c>
      <c r="L45" s="152">
        <v>50099</v>
      </c>
      <c r="M45" s="152">
        <v>48364</v>
      </c>
      <c r="N45" s="152">
        <v>47118</v>
      </c>
      <c r="O45" s="152">
        <v>46902</v>
      </c>
      <c r="P45" s="152">
        <v>46455</v>
      </c>
      <c r="Q45" s="152">
        <v>47008</v>
      </c>
      <c r="R45" s="426"/>
      <c r="S45" s="415"/>
      <c r="V45" s="742"/>
    </row>
    <row r="46" spans="1:24" ht="15.75" customHeight="1" x14ac:dyDescent="0.2">
      <c r="A46" s="415"/>
      <c r="B46" s="425"/>
      <c r="C46" s="594"/>
      <c r="D46" s="755" t="s">
        <v>619</v>
      </c>
      <c r="E46" s="152">
        <v>46624</v>
      </c>
      <c r="F46" s="152">
        <v>46199</v>
      </c>
      <c r="G46" s="152">
        <v>47329</v>
      </c>
      <c r="H46" s="152">
        <v>47714</v>
      </c>
      <c r="I46" s="152">
        <v>46607</v>
      </c>
      <c r="J46" s="152">
        <v>44919</v>
      </c>
      <c r="K46" s="152">
        <v>43509</v>
      </c>
      <c r="L46" s="152">
        <v>41740</v>
      </c>
      <c r="M46" s="152">
        <v>40138</v>
      </c>
      <c r="N46" s="152">
        <v>38918</v>
      </c>
      <c r="O46" s="152">
        <v>38452</v>
      </c>
      <c r="P46" s="152">
        <v>37495</v>
      </c>
      <c r="Q46" s="152">
        <v>37216</v>
      </c>
      <c r="R46" s="426"/>
      <c r="S46" s="415"/>
      <c r="V46" s="742"/>
    </row>
    <row r="47" spans="1:24" ht="15.75" customHeight="1" x14ac:dyDescent="0.2">
      <c r="A47" s="415"/>
      <c r="B47" s="425"/>
      <c r="C47" s="594"/>
      <c r="D47" s="755" t="s">
        <v>622</v>
      </c>
      <c r="E47" s="152">
        <v>37199</v>
      </c>
      <c r="F47" s="152">
        <v>36144</v>
      </c>
      <c r="G47" s="152">
        <v>35931</v>
      </c>
      <c r="H47" s="152">
        <v>37019</v>
      </c>
      <c r="I47" s="152">
        <v>36252</v>
      </c>
      <c r="J47" s="152">
        <v>35303</v>
      </c>
      <c r="K47" s="152">
        <v>34394</v>
      </c>
      <c r="L47" s="152">
        <v>33376</v>
      </c>
      <c r="M47" s="152">
        <v>32389</v>
      </c>
      <c r="N47" s="152">
        <v>32065</v>
      </c>
      <c r="O47" s="152">
        <v>32323</v>
      </c>
      <c r="P47" s="152">
        <v>32256</v>
      </c>
      <c r="Q47" s="152">
        <v>32233</v>
      </c>
      <c r="R47" s="426"/>
      <c r="S47" s="415"/>
      <c r="V47" s="742"/>
    </row>
    <row r="48" spans="1:24" s="429" customFormat="1" ht="22.5" customHeight="1" x14ac:dyDescent="0.2">
      <c r="A48" s="427"/>
      <c r="B48" s="428"/>
      <c r="C48" s="1534" t="s">
        <v>241</v>
      </c>
      <c r="D48" s="1535"/>
      <c r="E48" s="1535"/>
      <c r="F48" s="1535"/>
      <c r="G48" s="1535"/>
      <c r="H48" s="1535"/>
      <c r="I48" s="1535"/>
      <c r="J48" s="1535"/>
      <c r="K48" s="1535"/>
      <c r="L48" s="1535"/>
      <c r="M48" s="1535"/>
      <c r="N48" s="1535"/>
      <c r="O48" s="1535"/>
      <c r="P48" s="1535"/>
      <c r="Q48" s="1535"/>
      <c r="R48" s="458"/>
      <c r="S48" s="427"/>
      <c r="V48" s="742"/>
    </row>
    <row r="49" spans="1:22" s="429" customFormat="1" ht="13.5" customHeight="1" x14ac:dyDescent="0.2">
      <c r="A49" s="427"/>
      <c r="B49" s="428"/>
      <c r="C49" s="463" t="s">
        <v>450</v>
      </c>
      <c r="D49" s="652"/>
      <c r="E49" s="653"/>
      <c r="F49" s="428"/>
      <c r="G49" s="653"/>
      <c r="H49" s="652"/>
      <c r="I49" s="653"/>
      <c r="J49" s="913"/>
      <c r="K49" s="653"/>
      <c r="L49" s="652"/>
      <c r="M49" s="652"/>
      <c r="N49" s="652"/>
      <c r="O49" s="652"/>
      <c r="P49" s="652"/>
      <c r="Q49" s="652"/>
      <c r="R49" s="458"/>
      <c r="S49" s="427"/>
      <c r="V49" s="742"/>
    </row>
    <row r="50" spans="1:22" s="429" customFormat="1" ht="10.5" customHeight="1" x14ac:dyDescent="0.2">
      <c r="A50" s="427"/>
      <c r="B50" s="428"/>
      <c r="C50" s="1533" t="s">
        <v>413</v>
      </c>
      <c r="D50" s="1533"/>
      <c r="E50" s="1533"/>
      <c r="F50" s="1533"/>
      <c r="G50" s="1533"/>
      <c r="H50" s="1533"/>
      <c r="I50" s="1533"/>
      <c r="J50" s="1533"/>
      <c r="K50" s="1533"/>
      <c r="L50" s="1533"/>
      <c r="M50" s="1533"/>
      <c r="N50" s="1533"/>
      <c r="O50" s="1533"/>
      <c r="P50" s="1533"/>
      <c r="Q50" s="1533"/>
      <c r="R50" s="458"/>
      <c r="S50" s="427"/>
    </row>
    <row r="51" spans="1:22" x14ac:dyDescent="0.2">
      <c r="A51" s="415"/>
      <c r="B51" s="425"/>
      <c r="C51" s="425"/>
      <c r="D51" s="425"/>
      <c r="E51" s="425"/>
      <c r="F51" s="425"/>
      <c r="G51" s="425"/>
      <c r="H51" s="484"/>
      <c r="I51" s="484"/>
      <c r="J51" s="484"/>
      <c r="K51" s="484"/>
      <c r="L51" s="729"/>
      <c r="M51" s="425"/>
      <c r="N51" s="1536">
        <v>42309</v>
      </c>
      <c r="O51" s="1536"/>
      <c r="P51" s="1536"/>
      <c r="Q51" s="1536"/>
      <c r="R51" s="654">
        <v>11</v>
      </c>
      <c r="S51" s="415"/>
    </row>
    <row r="52" spans="1:22" x14ac:dyDescent="0.2">
      <c r="A52" s="445"/>
      <c r="B52" s="445"/>
      <c r="C52" s="445"/>
      <c r="D52" s="445"/>
      <c r="E52" s="445"/>
      <c r="G52" s="445"/>
      <c r="H52" s="445"/>
      <c r="I52" s="445"/>
      <c r="J52" s="445"/>
      <c r="K52" s="445"/>
      <c r="L52" s="445"/>
      <c r="M52" s="445"/>
      <c r="N52" s="445"/>
      <c r="O52" s="445"/>
      <c r="P52" s="445"/>
      <c r="Q52" s="445"/>
      <c r="R52" s="445"/>
      <c r="S52" s="445"/>
    </row>
  </sheetData>
  <mergeCells count="10">
    <mergeCell ref="C48:Q48"/>
    <mergeCell ref="C50:Q50"/>
    <mergeCell ref="N51:Q51"/>
    <mergeCell ref="B1:H1"/>
    <mergeCell ref="C5:D6"/>
    <mergeCell ref="C8:D8"/>
    <mergeCell ref="C15:D15"/>
    <mergeCell ref="C16:D16"/>
    <mergeCell ref="E6:G6"/>
    <mergeCell ref="H6:Q6"/>
  </mergeCells>
  <conditionalFormatting sqref="E7:Q7 V7">
    <cfRule type="cellIs" dxfId="11"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6populacao1</vt:lpstr>
      <vt:lpstr>7empregoINE1</vt:lpstr>
      <vt:lpstr>8desemprego_INE1</vt:lpstr>
      <vt:lpstr>9lay_off</vt:lpstr>
      <vt:lpstr>10desemprego_IEFP</vt:lpstr>
      <vt:lpstr>11desemprego_IEFP</vt:lpstr>
      <vt:lpstr>12fp_bs</vt:lpstr>
      <vt:lpstr>13empresarial10</vt:lpstr>
      <vt:lpstr>14ganhos</vt:lpstr>
      <vt:lpstr>15salários</vt:lpstr>
      <vt:lpstr>16irct</vt:lpstr>
      <vt:lpstr>17acidentes</vt:lpstr>
      <vt:lpstr>18ssocial</vt:lpstr>
      <vt:lpstr>19ssocial</vt:lpstr>
      <vt:lpstr>20destaque</vt:lpstr>
      <vt:lpstr>21destaque</vt:lpstr>
      <vt:lpstr>22conceito</vt:lpstr>
      <vt:lpstr>23conceito</vt:lpstr>
      <vt:lpstr>contracapa</vt:lpstr>
      <vt:lpstr>'10desemprego_IEFP'!Área_de_Impressão</vt:lpstr>
      <vt:lpstr>'11desemprego_IEFP'!Área_de_Impressão</vt:lpstr>
      <vt:lpstr>'12fp_bs'!Área_de_Impressão</vt:lpstr>
      <vt:lpstr>'13empresarial10'!Área_de_Impressão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'20destaque'!Área_de_Impressão</vt:lpstr>
      <vt:lpstr>'21destaque'!Área_de_Impressão</vt:lpstr>
      <vt:lpstr>'22conceito'!Área_de_Impressão</vt:lpstr>
      <vt:lpstr>'23conceito'!Área_de_Impressão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2015-11-30T14:39:56Z</cp:lastPrinted>
  <dcterms:created xsi:type="dcterms:W3CDTF">2004-03-02T09:49:36Z</dcterms:created>
  <dcterms:modified xsi:type="dcterms:W3CDTF">2015-12-01T16:10:04Z</dcterms:modified>
</cp:coreProperties>
</file>