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Default Extension="emf" ContentType="image/x-emf"/>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0" yWindow="6345" windowWidth="19260" windowHeight="5130" tabRatio="688"/>
  </bookViews>
  <sheets>
    <sheet name="capa" sheetId="389" r:id="rId1"/>
    <sheet name="introducao" sheetId="6" r:id="rId2"/>
    <sheet name="fontes" sheetId="7" r:id="rId3"/>
    <sheet name="6populacao1" sheetId="462" r:id="rId4"/>
    <sheet name="7empregoINE1" sheetId="463" r:id="rId5"/>
    <sheet name="8desemprego_INE1" sheetId="464" r:id="rId6"/>
    <sheet name="9dgert" sheetId="460" r:id="rId7"/>
    <sheet name="10desemprego_IEFP" sheetId="466" r:id="rId8"/>
    <sheet name="11desemprego_IEFP" sheetId="467" r:id="rId9"/>
    <sheet name="12fp_ine_trim" sheetId="457" r:id="rId10"/>
    <sheet name="13empresarial" sheetId="442" r:id="rId11"/>
    <sheet name="14ganhos" sheetId="458" r:id="rId12"/>
    <sheet name="15salários" sheetId="449" r:id="rId13"/>
    <sheet name="16irct" sheetId="440" r:id="rId14"/>
    <sheet name="17acidentes" sheetId="459" r:id="rId15"/>
    <sheet name="18ssocial" sheetId="451" r:id="rId16"/>
    <sheet name="19ssocial " sheetId="454" r:id="rId17"/>
    <sheet name="20destaque" sheetId="453" r:id="rId18"/>
    <sheet name="21destaque" sheetId="436" r:id="rId19"/>
    <sheet name="22conceito" sheetId="26" r:id="rId20"/>
    <sheet name="23conceito" sheetId="27" r:id="rId21"/>
    <sheet name="contracapa" sheetId="28" r:id="rId22"/>
  </sheets>
  <definedNames>
    <definedName name="_xlnm.Print_Area" localSheetId="7">'10desemprego_IEFP'!$A$1:$AF$91</definedName>
    <definedName name="_xlnm.Print_Area" localSheetId="8">'11desemprego_IEFP'!$A$1:$AF$65</definedName>
    <definedName name="_xlnm.Print_Area" localSheetId="9">'12fp_ine_trim'!$A$1:$X$88</definedName>
    <definedName name="_xlnm.Print_Area" localSheetId="10">'13empresarial'!$A$1:$W$77</definedName>
    <definedName name="_xlnm.Print_Area" localSheetId="11">'14ganhos'!$A$1:$V$62</definedName>
    <definedName name="_xlnm.Print_Area" localSheetId="12">'15salários'!$A$1:$R$50</definedName>
    <definedName name="_xlnm.Print_Area" localSheetId="13">'16irct'!$A$1:$AF$77</definedName>
    <definedName name="_xlnm.Print_Area" localSheetId="14">'17acidentes'!$A$1:$V$58</definedName>
    <definedName name="_xlnm.Print_Area" localSheetId="15">'18ssocial'!$A$1:$U$71</definedName>
    <definedName name="_xlnm.Print_Area" localSheetId="16">'19ssocial '!$A$1:$X$73</definedName>
    <definedName name="_xlnm.Print_Area" localSheetId="17">'20destaque'!$A$1:$AF$75</definedName>
    <definedName name="_xlnm.Print_Area" localSheetId="18">'21destaque'!$A$1:$N$60</definedName>
    <definedName name="_xlnm.Print_Area" localSheetId="19">'22conceito'!$A$1:$AG$71</definedName>
    <definedName name="_xlnm.Print_Area" localSheetId="20">'23conceito'!$A$1:$AG$71</definedName>
    <definedName name="_xlnm.Print_Area" localSheetId="3">'6populacao1'!$A$1:$Z$61</definedName>
    <definedName name="_xlnm.Print_Area" localSheetId="4">'7empregoINE1'!$A$1:$AA$71</definedName>
    <definedName name="_xlnm.Print_Area" localSheetId="5">'8desemprego_INE1'!$A$1:$AA$65</definedName>
    <definedName name="_xlnm.Print_Area" localSheetId="6">'9dgert'!$A$1:$P$132</definedName>
    <definedName name="_xlnm.Print_Area" localSheetId="0">capa!$A$1:$K$58</definedName>
    <definedName name="_xlnm.Print_Area" localSheetId="21">contracapa!$A$1:$E$54</definedName>
    <definedName name="_xlnm.Print_Area" localSheetId="2">fontes!$A$1:$O$42</definedName>
    <definedName name="_xlnm.Print_Area" localSheetId="1">introducao!$A$1:$O$53</definedName>
    <definedName name="Changes" localSheetId="11">#REF!</definedName>
    <definedName name="Changes" localSheetId="14">#REF!</definedName>
    <definedName name="Changes">#REF!</definedName>
    <definedName name="Comments" localSheetId="11">#REF!</definedName>
    <definedName name="Comments" localSheetId="14">#REF!</definedName>
    <definedName name="Comments">#REF!</definedName>
    <definedName name="Contact" localSheetId="11">#REF!</definedName>
    <definedName name="Contact" localSheetId="14">#REF!</definedName>
    <definedName name="Contact">#REF!</definedName>
    <definedName name="Country" localSheetId="11">#REF!</definedName>
    <definedName name="Country" localSheetId="14">#REF!</definedName>
    <definedName name="Country">#REF!</definedName>
    <definedName name="CV_employed" localSheetId="11">#REF!</definedName>
    <definedName name="CV_employed" localSheetId="14">#REF!</definedName>
    <definedName name="CV_employed">#REF!</definedName>
    <definedName name="CV_parttime" localSheetId="11">#REF!</definedName>
    <definedName name="CV_parttime" localSheetId="14">#REF!</definedName>
    <definedName name="CV_parttime">#REF!</definedName>
    <definedName name="CV_unemployed" localSheetId="11">#REF!</definedName>
    <definedName name="CV_unemployed" localSheetId="14">#REF!</definedName>
    <definedName name="CV_unemployed">#REF!</definedName>
    <definedName name="CV_unemploymentRate" localSheetId="11">#REF!</definedName>
    <definedName name="CV_unemploymentRate" localSheetId="14">#REF!</definedName>
    <definedName name="CV_unemploymentRate">#REF!</definedName>
    <definedName name="CV_UsualHours" localSheetId="11">#REF!</definedName>
    <definedName name="CV_UsualHours" localSheetId="14">#REF!</definedName>
    <definedName name="CV_UsualHours">#REF!</definedName>
    <definedName name="email" localSheetId="11">#REF!</definedName>
    <definedName name="email" localSheetId="14">#REF!</definedName>
    <definedName name="email">#REF!</definedName>
    <definedName name="Limit_a_q" localSheetId="11">#REF!</definedName>
    <definedName name="Limit_a_q" localSheetId="14">#REF!</definedName>
    <definedName name="Limit_a_q">#REF!</definedName>
    <definedName name="Limit_b_a" localSheetId="11">#REF!</definedName>
    <definedName name="Limit_b_a" localSheetId="14">#REF!</definedName>
    <definedName name="Limit_b_a">#REF!</definedName>
    <definedName name="Limit_b_q" localSheetId="11">#REF!</definedName>
    <definedName name="Limit_b_q" localSheetId="14">#REF!</definedName>
    <definedName name="Limit_b_q">#REF!</definedName>
    <definedName name="NR_NonContacts" localSheetId="11">#REF!</definedName>
    <definedName name="NR_NonContacts" localSheetId="14">#REF!</definedName>
    <definedName name="NR_NonContacts">#REF!</definedName>
    <definedName name="NR_Other" localSheetId="11">#REF!</definedName>
    <definedName name="NR_Other" localSheetId="14">#REF!</definedName>
    <definedName name="NR_Other">#REF!</definedName>
    <definedName name="NR_Refusals" localSheetId="11">#REF!</definedName>
    <definedName name="NR_Refusals" localSheetId="14">#REF!</definedName>
    <definedName name="NR_Refusals">#REF!</definedName>
    <definedName name="NR_Total" localSheetId="11">#REF!</definedName>
    <definedName name="NR_Total" localSheetId="14">#REF!</definedName>
    <definedName name="NR_Total">#REF!</definedName>
    <definedName name="Quarter" localSheetId="11">#REF!</definedName>
    <definedName name="Quarter" localSheetId="14">#REF!</definedName>
    <definedName name="Quarter">#REF!</definedName>
    <definedName name="Telephone" localSheetId="11">#REF!</definedName>
    <definedName name="Telephone" localSheetId="14">#REF!</definedName>
    <definedName name="Telephone">#REF!</definedName>
    <definedName name="topo" localSheetId="0">capa!$N$6</definedName>
    <definedName name="Year" localSheetId="11">#REF!</definedName>
    <definedName name="Year" localSheetId="14">#REF!</definedName>
    <definedName name="Year">#REF!</definedName>
    <definedName name="Z_5859C3A0_D6FB_40D9_B6C2_346CB5A63A0A_.wvu.Cols" localSheetId="7" hidden="1">'10desemprego_IEFP'!$E:$E</definedName>
    <definedName name="Z_5859C3A0_D6FB_40D9_B6C2_346CB5A63A0A_.wvu.Cols" localSheetId="13" hidden="1">'16irct'!$G:$G</definedName>
    <definedName name="Z_5859C3A0_D6FB_40D9_B6C2_346CB5A63A0A_.wvu.Cols" localSheetId="15" hidden="1">'18ssocial'!#REF!</definedName>
    <definedName name="Z_5859C3A0_D6FB_40D9_B6C2_346CB5A63A0A_.wvu.PrintArea" localSheetId="7" hidden="1">'10desemprego_IEFP'!$A$1:$AF$91</definedName>
    <definedName name="Z_5859C3A0_D6FB_40D9_B6C2_346CB5A63A0A_.wvu.PrintArea" localSheetId="8" hidden="1">'11desemprego_IEFP'!$A$1:$AF$65</definedName>
    <definedName name="Z_5859C3A0_D6FB_40D9_B6C2_346CB5A63A0A_.wvu.PrintArea" localSheetId="9" hidden="1">'12fp_ine_trim'!$A$1:$X$88</definedName>
    <definedName name="Z_5859C3A0_D6FB_40D9_B6C2_346CB5A63A0A_.wvu.PrintArea" localSheetId="11" hidden="1">'14ganhos'!$A$1:$V$62</definedName>
    <definedName name="Z_5859C3A0_D6FB_40D9_B6C2_346CB5A63A0A_.wvu.PrintArea" localSheetId="12" hidden="1">'15salários'!$A$1:$R$50</definedName>
    <definedName name="Z_5859C3A0_D6FB_40D9_B6C2_346CB5A63A0A_.wvu.PrintArea" localSheetId="13" hidden="1">'16irct'!$A$1:$AF$77</definedName>
    <definedName name="Z_5859C3A0_D6FB_40D9_B6C2_346CB5A63A0A_.wvu.PrintArea" localSheetId="15" hidden="1">'18ssocial'!$A$1:$U$71</definedName>
    <definedName name="Z_5859C3A0_D6FB_40D9_B6C2_346CB5A63A0A_.wvu.PrintArea" localSheetId="16" hidden="1">'19ssocial '!$A$1:$X$73</definedName>
    <definedName name="Z_5859C3A0_D6FB_40D9_B6C2_346CB5A63A0A_.wvu.PrintArea" localSheetId="17" hidden="1">'20destaque'!$A$1:$AF$75</definedName>
    <definedName name="Z_5859C3A0_D6FB_40D9_B6C2_346CB5A63A0A_.wvu.PrintArea" localSheetId="19" hidden="1">'22conceito'!$A$1:$AG$71</definedName>
    <definedName name="Z_5859C3A0_D6FB_40D9_B6C2_346CB5A63A0A_.wvu.PrintArea" localSheetId="20" hidden="1">'23conceito'!$A$1:$AG$71</definedName>
    <definedName name="Z_5859C3A0_D6FB_40D9_B6C2_346CB5A63A0A_.wvu.PrintArea" localSheetId="3" hidden="1">'6populacao1'!$A$1:$Z$61</definedName>
    <definedName name="Z_5859C3A0_D6FB_40D9_B6C2_346CB5A63A0A_.wvu.PrintArea" localSheetId="4" hidden="1">'7empregoINE1'!$A$1:$AA$71</definedName>
    <definedName name="Z_5859C3A0_D6FB_40D9_B6C2_346CB5A63A0A_.wvu.PrintArea" localSheetId="5" hidden="1">'8desemprego_INE1'!$A$1:$AA$65</definedName>
    <definedName name="Z_5859C3A0_D6FB_40D9_B6C2_346CB5A63A0A_.wvu.PrintArea" localSheetId="6" hidden="1">'9dgert'!$A$1:$P$132</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fontes!$A$1:$O$42</definedName>
    <definedName name="Z_5859C3A0_D6FB_40D9_B6C2_346CB5A63A0A_.wvu.PrintArea" localSheetId="1" hidden="1">introducao!$A$1:$O$53</definedName>
    <definedName name="Z_5859C3A0_D6FB_40D9_B6C2_346CB5A63A0A_.wvu.Rows" localSheetId="7" hidden="1">'10desemprego_IEFP'!$23:$27,'10desemprego_IEFP'!$57:$57,'10desemprego_IEFP'!$72:$79</definedName>
    <definedName name="Z_5859C3A0_D6FB_40D9_B6C2_346CB5A63A0A_.wvu.Rows" localSheetId="8" hidden="1">'11desemprego_IEFP'!$51:$51,'11desemprego_IEFP'!$58:$60</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'18ssocial'!$30:$30</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'23conceito'!#REF!</definedName>
    <definedName name="Z_5859C3A0_D6FB_40D9_B6C2_346CB5A63A0A_.wvu.Rows" localSheetId="3" hidden="1">'6populacao1'!$8:$8,'6populacao1'!#REF!,'6populacao1'!#REF!</definedName>
    <definedName name="Z_5859C3A0_D6FB_40D9_B6C2_346CB5A63A0A_.wvu.Rows" localSheetId="4" hidden="1">'7empregoINE1'!#REF!,'7empregoINE1'!#REF!</definedName>
    <definedName name="Z_5859C3A0_D6FB_40D9_B6C2_346CB5A63A0A_.wvu.Rows" localSheetId="5" hidden="1">'8desemprego_INE1'!$41:$41,'8desemprego_INE1'!#REF!,'8desemprego_INE1'!$63:$63,'8desemprego_INE1'!#REF!</definedName>
    <definedName name="Z_5859C3A0_D6FB_40D9_B6C2_346CB5A63A0A_.wvu.Rows" localSheetId="6" hidden="1">'9dgert'!#REF!,'9dgert'!#REF!,'9dgert'!$78:$128</definedName>
    <definedName name="Z_87E9DA1B_1CEB_458D_87A5_C4E38BAE485A_.wvu.Cols" localSheetId="7" hidden="1">'10desemprego_IEFP'!$E:$E</definedName>
    <definedName name="Z_87E9DA1B_1CEB_458D_87A5_C4E38BAE485A_.wvu.Cols" localSheetId="13" hidden="1">'16irct'!$G:$G</definedName>
    <definedName name="Z_87E9DA1B_1CEB_458D_87A5_C4E38BAE485A_.wvu.Cols" localSheetId="15" hidden="1">'18ssocial'!#REF!</definedName>
    <definedName name="Z_87E9DA1B_1CEB_458D_87A5_C4E38BAE485A_.wvu.PrintArea" localSheetId="7" hidden="1">'10desemprego_IEFP'!$A$1:$AF$91</definedName>
    <definedName name="Z_87E9DA1B_1CEB_458D_87A5_C4E38BAE485A_.wvu.PrintArea" localSheetId="8" hidden="1">'11desemprego_IEFP'!$A$1:$AF$65</definedName>
    <definedName name="Z_87E9DA1B_1CEB_458D_87A5_C4E38BAE485A_.wvu.PrintArea" localSheetId="9" hidden="1">'12fp_ine_trim'!$A$1:$X$88</definedName>
    <definedName name="Z_87E9DA1B_1CEB_458D_87A5_C4E38BAE485A_.wvu.PrintArea" localSheetId="11" hidden="1">'14ganhos'!$A$1:$V$62</definedName>
    <definedName name="Z_87E9DA1B_1CEB_458D_87A5_C4E38BAE485A_.wvu.PrintArea" localSheetId="12" hidden="1">'15salários'!$A$1:$R$50</definedName>
    <definedName name="Z_87E9DA1B_1CEB_458D_87A5_C4E38BAE485A_.wvu.PrintArea" localSheetId="13" hidden="1">'16irct'!$A$1:$AF$77</definedName>
    <definedName name="Z_87E9DA1B_1CEB_458D_87A5_C4E38BAE485A_.wvu.PrintArea" localSheetId="15" hidden="1">'18ssocial'!$A$1:$U$71</definedName>
    <definedName name="Z_87E9DA1B_1CEB_458D_87A5_C4E38BAE485A_.wvu.PrintArea" localSheetId="16" hidden="1">'19ssocial '!$A$1:$X$73</definedName>
    <definedName name="Z_87E9DA1B_1CEB_458D_87A5_C4E38BAE485A_.wvu.PrintArea" localSheetId="17" hidden="1">'20destaque'!$A$1:$AF$75</definedName>
    <definedName name="Z_87E9DA1B_1CEB_458D_87A5_C4E38BAE485A_.wvu.PrintArea" localSheetId="19" hidden="1">'22conceito'!$A$1:$AG$71</definedName>
    <definedName name="Z_87E9DA1B_1CEB_458D_87A5_C4E38BAE485A_.wvu.PrintArea" localSheetId="20" hidden="1">'23conceito'!$A$1:$AG$71</definedName>
    <definedName name="Z_87E9DA1B_1CEB_458D_87A5_C4E38BAE485A_.wvu.PrintArea" localSheetId="3" hidden="1">'6populacao1'!$A$1:$Z$61</definedName>
    <definedName name="Z_87E9DA1B_1CEB_458D_87A5_C4E38BAE485A_.wvu.PrintArea" localSheetId="4" hidden="1">'7empregoINE1'!$A$1:$AA$71</definedName>
    <definedName name="Z_87E9DA1B_1CEB_458D_87A5_C4E38BAE485A_.wvu.PrintArea" localSheetId="5" hidden="1">'8desemprego_INE1'!$A$1:$AA$65</definedName>
    <definedName name="Z_87E9DA1B_1CEB_458D_87A5_C4E38BAE485A_.wvu.PrintArea" localSheetId="6" hidden="1">'9dgert'!$A$1:$P$132</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fontes!$A$1:$O$42</definedName>
    <definedName name="Z_87E9DA1B_1CEB_458D_87A5_C4E38BAE485A_.wvu.PrintArea" localSheetId="1" hidden="1">introducao!$A$1:$O$53</definedName>
    <definedName name="Z_87E9DA1B_1CEB_458D_87A5_C4E38BAE485A_.wvu.Rows" localSheetId="7" hidden="1">'10desemprego_IEFP'!$23:$27,'10desemprego_IEFP'!$57:$57,'10desemprego_IEFP'!$72:$79</definedName>
    <definedName name="Z_87E9DA1B_1CEB_458D_87A5_C4E38BAE485A_.wvu.Rows" localSheetId="8" hidden="1">'11desemprego_IEFP'!$51:$51,'11desemprego_IEFP'!$58:$60</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'18ssocial'!$30:$30</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'23conceito'!#REF!</definedName>
    <definedName name="Z_87E9DA1B_1CEB_458D_87A5_C4E38BAE485A_.wvu.Rows" localSheetId="3" hidden="1">'6populacao1'!$8:$8,'6populacao1'!#REF!,'6populacao1'!#REF!</definedName>
    <definedName name="Z_87E9DA1B_1CEB_458D_87A5_C4E38BAE485A_.wvu.Rows" localSheetId="4" hidden="1">'7empregoINE1'!#REF!,'7empregoINE1'!#REF!</definedName>
    <definedName name="Z_87E9DA1B_1CEB_458D_87A5_C4E38BAE485A_.wvu.Rows" localSheetId="5" hidden="1">'8desemprego_INE1'!$41:$41,'8desemprego_INE1'!#REF!,'8desemprego_INE1'!$63:$63,'8desemprego_INE1'!#REF!</definedName>
    <definedName name="Z_87E9DA1B_1CEB_458D_87A5_C4E38BAE485A_.wvu.Rows" localSheetId="6" hidden="1">'9dgert'!#REF!,'9dgert'!#REF!,'9dgert'!$78:$128</definedName>
    <definedName name="Z_D8E90C30_C61D_40A7_989F_8651AA8E91E2_.wvu.Cols" localSheetId="13" hidden="1">'16irct'!$G:$G</definedName>
    <definedName name="Z_D8E90C30_C61D_40A7_989F_8651AA8E91E2_.wvu.Cols" localSheetId="15" hidden="1">'18ssocial'!#REF!</definedName>
    <definedName name="Z_D8E90C30_C61D_40A7_989F_8651AA8E91E2_.wvu.PrintArea" localSheetId="7" hidden="1">'10desemprego_IEFP'!$A$1:$AF$91</definedName>
    <definedName name="Z_D8E90C30_C61D_40A7_989F_8651AA8E91E2_.wvu.PrintArea" localSheetId="8" hidden="1">'11desemprego_IEFP'!$A$1:$AF$65</definedName>
    <definedName name="Z_D8E90C30_C61D_40A7_989F_8651AA8E91E2_.wvu.PrintArea" localSheetId="9" hidden="1">'12fp_ine_trim'!$A$1:$X$88</definedName>
    <definedName name="Z_D8E90C30_C61D_40A7_989F_8651AA8E91E2_.wvu.PrintArea" localSheetId="11" hidden="1">'14ganhos'!$A$1:$V$62</definedName>
    <definedName name="Z_D8E90C30_C61D_40A7_989F_8651AA8E91E2_.wvu.PrintArea" localSheetId="12" hidden="1">'15salários'!$A$1:$R$50</definedName>
    <definedName name="Z_D8E90C30_C61D_40A7_989F_8651AA8E91E2_.wvu.PrintArea" localSheetId="13" hidden="1">'16irct'!$A$1:$AF$77</definedName>
    <definedName name="Z_D8E90C30_C61D_40A7_989F_8651AA8E91E2_.wvu.PrintArea" localSheetId="15" hidden="1">'18ssocial'!$A$1:$U$71</definedName>
    <definedName name="Z_D8E90C30_C61D_40A7_989F_8651AA8E91E2_.wvu.PrintArea" localSheetId="16" hidden="1">'19ssocial '!$A$1:$X$73</definedName>
    <definedName name="Z_D8E90C30_C61D_40A7_989F_8651AA8E91E2_.wvu.PrintArea" localSheetId="17" hidden="1">'20destaque'!$A$1:$AF$75</definedName>
    <definedName name="Z_D8E90C30_C61D_40A7_989F_8651AA8E91E2_.wvu.PrintArea" localSheetId="19" hidden="1">'22conceito'!$A$1:$AG$71</definedName>
    <definedName name="Z_D8E90C30_C61D_40A7_989F_8651AA8E91E2_.wvu.PrintArea" localSheetId="20" hidden="1">'23conceito'!$A$1:$AG$71</definedName>
    <definedName name="Z_D8E90C30_C61D_40A7_989F_8651AA8E91E2_.wvu.PrintArea" localSheetId="3" hidden="1">'6populacao1'!$A$1:$Z$61</definedName>
    <definedName name="Z_D8E90C30_C61D_40A7_989F_8651AA8E91E2_.wvu.PrintArea" localSheetId="4" hidden="1">'7empregoINE1'!$A$1:$AA$71</definedName>
    <definedName name="Z_D8E90C30_C61D_40A7_989F_8651AA8E91E2_.wvu.PrintArea" localSheetId="5" hidden="1">'8desemprego_INE1'!$A$1:$AA$65</definedName>
    <definedName name="Z_D8E90C30_C61D_40A7_989F_8651AA8E91E2_.wvu.PrintArea" localSheetId="6" hidden="1">'9dgert'!$A$1:$P$132</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fontes!$A$1:$O$42</definedName>
    <definedName name="Z_D8E90C30_C61D_40A7_989F_8651AA8E91E2_.wvu.PrintArea" localSheetId="1" hidden="1">introducao!$A$1:$O$53</definedName>
    <definedName name="Z_D8E90C30_C61D_40A7_989F_8651AA8E91E2_.wvu.Rows" localSheetId="8" hidden="1">'11desemprego_IEFP'!$51:$51,'11desemprego_IEFP'!$58:$60</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'18ssocial'!$30:$30</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'23conceito'!#REF!</definedName>
    <definedName name="Z_D8E90C30_C61D_40A7_989F_8651AA8E91E2_.wvu.Rows" localSheetId="3" hidden="1">'6populacao1'!$8:$8,'6populacao1'!#REF!,'6populacao1'!$31:$58,'6populacao1'!$59:$59</definedName>
    <definedName name="Z_D8E90C30_C61D_40A7_989F_8651AA8E91E2_.wvu.Rows" localSheetId="4" hidden="1">'7empregoINE1'!#REF!,'7empregoINE1'!#REF!</definedName>
    <definedName name="Z_D8E90C30_C61D_40A7_989F_8651AA8E91E2_.wvu.Rows" localSheetId="6" hidden="1">'9dgert'!#REF!,'9dgert'!#REF!,'9dgert'!$78:$128</definedName>
  </definedNames>
  <calcPr calcId="125725" fullPrecision="0"/>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AD87" i="466"/>
  <c r="AB87"/>
  <c r="Z87"/>
  <c r="X87"/>
  <c r="V87"/>
  <c r="T87"/>
  <c r="R87"/>
  <c r="P87"/>
  <c r="N87"/>
  <c r="L87"/>
  <c r="AD86"/>
  <c r="AB86"/>
  <c r="Z86"/>
  <c r="X86"/>
  <c r="V86"/>
  <c r="T86"/>
  <c r="R86"/>
  <c r="P86"/>
  <c r="N86"/>
  <c r="L86"/>
  <c r="AD85"/>
  <c r="AB85"/>
  <c r="Z85"/>
  <c r="X85"/>
  <c r="V85"/>
  <c r="T85"/>
  <c r="R85"/>
  <c r="P85"/>
  <c r="N85"/>
  <c r="L85"/>
  <c r="AD84"/>
  <c r="AB84"/>
  <c r="Z84"/>
  <c r="X84"/>
  <c r="V84"/>
  <c r="T84"/>
  <c r="R84"/>
  <c r="P84"/>
  <c r="N84"/>
  <c r="L84"/>
  <c r="AD83"/>
  <c r="AB83"/>
  <c r="Z83"/>
  <c r="X83"/>
  <c r="V83"/>
  <c r="T83"/>
  <c r="R83"/>
  <c r="P83"/>
  <c r="N83"/>
  <c r="L83"/>
  <c r="AD82"/>
  <c r="AB82"/>
  <c r="Z82"/>
  <c r="X82"/>
  <c r="V82"/>
  <c r="T82"/>
  <c r="R82"/>
  <c r="P82"/>
  <c r="N82"/>
  <c r="L82"/>
  <c r="AD81"/>
  <c r="AB81"/>
  <c r="Z81"/>
  <c r="X81"/>
  <c r="V81"/>
  <c r="T81"/>
  <c r="R81"/>
  <c r="P81"/>
  <c r="N81"/>
  <c r="L81"/>
  <c r="AD80"/>
  <c r="AB80"/>
  <c r="Z80"/>
  <c r="X80"/>
  <c r="V80"/>
  <c r="T80"/>
  <c r="R80"/>
  <c r="P80"/>
  <c r="N80"/>
  <c r="L80"/>
  <c r="E66"/>
  <c r="AD62"/>
  <c r="AB62"/>
  <c r="Z62"/>
  <c r="X62"/>
  <c r="V62"/>
  <c r="T62"/>
  <c r="R62"/>
  <c r="P62"/>
  <c r="N62"/>
  <c r="L62"/>
  <c r="K38"/>
  <c r="E38"/>
  <c r="E30"/>
  <c r="N74" i="460"/>
  <c r="M74"/>
  <c r="L74"/>
  <c r="K74"/>
  <c r="J74"/>
  <c r="I74"/>
  <c r="H74"/>
  <c r="G74"/>
  <c r="F74"/>
  <c r="L66"/>
  <c r="F66"/>
  <c r="H61"/>
  <c r="N56"/>
  <c r="L56"/>
  <c r="J56"/>
  <c r="H56"/>
  <c r="F56"/>
  <c r="N51"/>
  <c r="L51"/>
  <c r="J51"/>
  <c r="H51"/>
  <c r="F51"/>
  <c r="N46"/>
  <c r="L46"/>
  <c r="J46"/>
  <c r="H46"/>
  <c r="F46"/>
  <c r="N38"/>
  <c r="L38"/>
  <c r="J38"/>
  <c r="H38"/>
  <c r="F38"/>
  <c r="T29" i="458" l="1"/>
  <c r="T28"/>
  <c r="T27"/>
  <c r="AD66" i="440"/>
  <c r="AD67"/>
  <c r="AD68"/>
  <c r="AD69"/>
  <c r="AD65"/>
  <c r="T56" i="457" l="1"/>
  <c r="P56"/>
  <c r="P54" s="1"/>
  <c r="L56"/>
  <c r="T54"/>
  <c r="L54"/>
  <c r="V48"/>
  <c r="R48"/>
  <c r="L48"/>
  <c r="V47"/>
  <c r="R47"/>
  <c r="L47"/>
  <c r="V46"/>
  <c r="R46"/>
  <c r="L46"/>
  <c r="V45"/>
  <c r="R45"/>
  <c r="H45"/>
  <c r="L45" s="1"/>
  <c r="V44"/>
  <c r="R44"/>
  <c r="H44"/>
  <c r="L44" s="1"/>
  <c r="V42"/>
  <c r="R42"/>
  <c r="L42"/>
  <c r="V41"/>
  <c r="R41"/>
  <c r="L41"/>
  <c r="V40"/>
  <c r="R40"/>
  <c r="L40"/>
  <c r="V39"/>
  <c r="R39"/>
  <c r="L39"/>
  <c r="V38"/>
  <c r="R38"/>
  <c r="L38"/>
  <c r="V37"/>
  <c r="R37"/>
  <c r="L37"/>
  <c r="V36"/>
  <c r="R36"/>
  <c r="L36"/>
  <c r="V35"/>
  <c r="R35"/>
  <c r="L35"/>
  <c r="V34"/>
  <c r="R34"/>
  <c r="H34"/>
  <c r="L34" s="1"/>
  <c r="T32"/>
  <c r="P32"/>
  <c r="N32"/>
  <c r="J32"/>
  <c r="H32" l="1"/>
  <c r="L32" s="1"/>
  <c r="R32"/>
  <c r="V32"/>
  <c r="L39" i="436" l="1"/>
  <c r="L37"/>
  <c r="L35"/>
  <c r="L33"/>
  <c r="L31"/>
  <c r="L29"/>
  <c r="L27"/>
  <c r="L25"/>
  <c r="L23"/>
  <c r="L21"/>
  <c r="L19"/>
  <c r="L17"/>
  <c r="L15"/>
  <c r="L13"/>
  <c r="L11"/>
  <c r="L9"/>
  <c r="K37" i="7"/>
  <c r="L10" i="436" l="1"/>
  <c r="L12"/>
  <c r="L14"/>
  <c r="L16"/>
  <c r="L18"/>
  <c r="L20"/>
  <c r="L22"/>
  <c r="L24"/>
  <c r="L26"/>
  <c r="L28"/>
  <c r="L30"/>
  <c r="L32"/>
  <c r="L34"/>
  <c r="L36"/>
  <c r="L38"/>
</calcChain>
</file>

<file path=xl/sharedStrings.xml><?xml version="1.0" encoding="utf-8"?>
<sst xmlns="http://schemas.openxmlformats.org/spreadsheetml/2006/main" count="1770" uniqueCount="711">
  <si>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</si>
  <si>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</si>
  <si>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</si>
  <si>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</si>
  <si>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</si>
  <si>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</si>
  <si>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</si>
  <si>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</si>
  <si>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</si>
  <si>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</si>
  <si>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</si>
  <si>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</si>
  <si>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</si>
  <si>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</si>
  <si>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</si>
  <si>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</si>
  <si>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programas e medidas de emprego, formação profissional e reabilitação profissional</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</si>
  <si>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</si>
  <si>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</si>
  <si>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</si>
  <si>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</si>
  <si>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</si>
  <si>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</si>
  <si>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</si>
  <si>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</si>
  <si>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</si>
  <si>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</si>
  <si>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</si>
  <si>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</si>
  <si>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</si>
  <si>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</si>
  <si>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</si>
  <si>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</si>
  <si>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</si>
  <si>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</si>
  <si>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</si>
  <si>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</si>
  <si>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</si>
  <si>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</si>
  <si>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</si>
  <si>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</si>
  <si>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</si>
  <si>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</si>
  <si>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</si>
  <si>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</si>
  <si>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</si>
  <si>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</si>
  <si>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</si>
  <si>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</si>
  <si>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II/MSSS,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</si>
  <si>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r>
      <t>DGERT/MEE</t>
    </r>
    <r>
      <rPr>
        <sz val="8"/>
        <color indexed="63"/>
        <rFont val="Arial"/>
        <family val="2"/>
      </rPr>
      <t xml:space="preserve"> - dados tratados pela Direcção-Geral de Emprego e das Relações de Trabalho.</t>
    </r>
  </si>
  <si>
    <r>
      <t>IEFP/MEE,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</si>
  <si>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IEFP/MEE, Estatísticas Mensais</t>
    </r>
    <r>
      <rPr>
        <sz val="8"/>
        <color indexed="63"/>
        <rFont val="Arial"/>
        <family val="2"/>
      </rPr>
      <t xml:space="preserve"> - informação mensal do Mercado de Emprego.</t>
    </r>
  </si>
  <si>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</si>
  <si>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</si>
  <si>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</si>
  <si>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</si>
  <si>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</si>
  <si>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IEFP/MEE,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</si>
  <si>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</si>
  <si>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</si>
  <si>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</si>
  <si>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</si>
  <si>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r>
      <t>e-mail:</t>
    </r>
    <r>
      <rPr>
        <sz val="8"/>
        <color indexed="63"/>
        <rFont val="Arial"/>
        <family val="2"/>
      </rPr>
      <t xml:space="preserve"> dados@gep.msss.gov.pt</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</si>
  <si>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</si>
  <si>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</si>
  <si>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</si>
  <si>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</si>
  <si>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</si>
  <si>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</si>
  <si>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</si>
  <si>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</si>
  <si>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</si>
  <si>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</si>
  <si>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</si>
  <si>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</si>
  <si>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</si>
  <si>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</si>
  <si>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</si>
  <si>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</si>
  <si>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</si>
  <si>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</si>
  <si>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</si>
  <si>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</si>
  <si>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</si>
  <si>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</si>
  <si>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</si>
  <si>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</si>
  <si>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</si>
  <si>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</si>
  <si>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</si>
  <si>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Servente da construção civil</t>
  </si>
  <si>
    <t>Condutor máquinas de escavação</t>
  </si>
  <si>
    <t>Motoristas veículos pesados mercadorias</t>
  </si>
  <si>
    <t xml:space="preserve">Serralheiro civil </t>
  </si>
  <si>
    <t>Pintor da construção civil</t>
  </si>
  <si>
    <t>Eletricista em geral</t>
  </si>
  <si>
    <t>Canalizador</t>
  </si>
  <si>
    <t>Estucador</t>
  </si>
  <si>
    <t>Ladrilhador (azulejador)</t>
  </si>
  <si>
    <t>Espalhador de betuminosos</t>
  </si>
  <si>
    <t>Carpinteiro de toscos</t>
  </si>
  <si>
    <t>Carpinteiro de limpos</t>
  </si>
  <si>
    <t>Encarregado da construção civil</t>
  </si>
  <si>
    <t>Armador de ferro</t>
  </si>
  <si>
    <t>Pedreiro em geral</t>
  </si>
  <si>
    <t>Engenheiro civil</t>
  </si>
  <si>
    <t>(euros)</t>
  </si>
  <si>
    <t>outubro</t>
  </si>
  <si>
    <t>julho</t>
  </si>
  <si>
    <t>abril</t>
  </si>
  <si>
    <t>janeiro</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</si>
  <si>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</si>
  <si>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</si>
  <si>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</si>
  <si>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</si>
  <si>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</si>
  <si>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</si>
  <si>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</si>
  <si>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</si>
  <si>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</si>
  <si>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</si>
  <si>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</si>
  <si>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</si>
  <si>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</si>
  <si>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</si>
  <si>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</si>
  <si>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</si>
  <si>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</si>
  <si>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</si>
  <si>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</si>
  <si>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fonte: DGERT/MEE, Variação média ponderada intertabelas.</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</si>
  <si>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</si>
  <si>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</si>
  <si>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</si>
  <si>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</si>
  <si>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</si>
  <si>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</si>
  <si>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</si>
  <si>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</si>
  <si>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</si>
  <si>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</si>
  <si>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</si>
  <si>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</si>
  <si>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</si>
  <si>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</si>
  <si>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</si>
  <si>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</si>
  <si>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</si>
  <si>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</si>
  <si>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</si>
  <si>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</si>
  <si>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</si>
  <si>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</si>
  <si>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</si>
  <si>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</si>
  <si>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</si>
  <si>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</si>
  <si>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</si>
  <si>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</si>
  <si>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</si>
  <si>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</si>
  <si>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</si>
  <si>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</si>
  <si>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</si>
  <si>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</si>
  <si>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</si>
  <si>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</si>
  <si>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</si>
  <si>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</si>
  <si>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fonte:  II/MSSS, Estatísticas da Segurança Social.</t>
  </si>
  <si>
    <t>Mais informação em:  http://www.seg-social.pt</t>
  </si>
  <si>
    <t>pensionistas ativos</t>
  </si>
  <si>
    <t>Invalidez</t>
  </si>
  <si>
    <t xml:space="preserve">Velhice </t>
  </si>
  <si>
    <t>Sobrevivência</t>
  </si>
  <si>
    <t>titulares</t>
  </si>
  <si>
    <t>Abono de família</t>
  </si>
  <si>
    <t>Crianças e jovens deficientes</t>
  </si>
  <si>
    <t>Subsídio educação especial</t>
  </si>
  <si>
    <t>Subsídio vitalício</t>
  </si>
  <si>
    <t>Subsídio assistência 3.ª pessoa</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</si>
  <si>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</si>
  <si>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</si>
  <si>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</si>
  <si>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</si>
  <si>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</si>
  <si>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</si>
  <si>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</si>
  <si>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</si>
  <si>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</si>
  <si>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</si>
  <si>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</si>
  <si>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</si>
  <si>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</si>
  <si>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</si>
  <si>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</si>
  <si>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</si>
  <si>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</si>
  <si>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</si>
  <si>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</si>
  <si>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</si>
  <si>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</si>
  <si>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</si>
  <si>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</si>
  <si>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</si>
  <si>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</si>
  <si>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</si>
  <si>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</si>
  <si>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</si>
  <si>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</si>
  <si>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</si>
  <si>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</si>
  <si>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</si>
  <si>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</si>
  <si>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</si>
  <si>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</si>
  <si>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</si>
  <si>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</si>
  <si>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</si>
  <si>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</si>
  <si>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</si>
  <si>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</si>
  <si>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</si>
  <si>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</si>
  <si>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</si>
  <si>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</si>
  <si>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</si>
  <si>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</si>
  <si>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</si>
  <si>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</si>
  <si>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</si>
  <si>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</si>
  <si>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</si>
  <si>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</si>
  <si>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</si>
  <si>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</si>
  <si>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</si>
  <si>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</si>
  <si>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</si>
  <si>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</si>
  <si>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</si>
  <si>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</si>
  <si>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</si>
  <si>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</si>
  <si>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</si>
  <si>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</si>
  <si>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</si>
  <si>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</si>
  <si>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</si>
  <si>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</si>
  <si>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</si>
  <si>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</si>
  <si>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</si>
  <si>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</si>
  <si>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</si>
  <si>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</si>
  <si>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</si>
  <si>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</si>
  <si>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</si>
  <si>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</si>
  <si>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</si>
  <si>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</si>
  <si>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</si>
  <si>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</si>
  <si>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</si>
  <si>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</si>
  <si>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</si>
  <si>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</si>
  <si>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</si>
  <si>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</si>
  <si>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</si>
  <si>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</si>
  <si>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 xml:space="preserve">fonte:  IEFP/MEE, Informação Mensal e Estatísticas Mensais.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</si>
  <si>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</si>
  <si>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</si>
  <si>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</si>
  <si>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</si>
  <si>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</si>
  <si>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</si>
  <si>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</si>
  <si>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</si>
  <si>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</si>
  <si>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</si>
  <si>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</si>
  <si>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</si>
  <si>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</si>
  <si>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</si>
  <si>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</si>
  <si>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r>
      <t>5.1</t>
    </r>
    <r>
      <rPr>
        <sz val="8"/>
        <color indexed="63"/>
        <rFont val="Arial"/>
        <family val="2"/>
      </rPr>
      <t xml:space="preserve"> </t>
    </r>
    <r>
      <rPr>
        <sz val="7"/>
        <color indexed="63"/>
        <rFont val="Arial"/>
        <family val="2"/>
      </rPr>
      <t>Pes. serv. proteção e segurança</t>
    </r>
  </si>
  <si>
    <r>
      <t>4.1</t>
    </r>
    <r>
      <rPr>
        <sz val="8"/>
        <color indexed="63"/>
        <rFont val="Arial"/>
        <family val="2"/>
      </rPr>
      <t xml:space="preserve"> </t>
    </r>
    <r>
      <rPr>
        <sz val="7"/>
        <color indexed="63"/>
        <rFont val="Arial"/>
        <family val="2"/>
      </rPr>
      <t>Empregados de escritório</t>
    </r>
  </si>
  <si>
    <r>
      <t xml:space="preserve">5.2 </t>
    </r>
    <r>
      <rPr>
        <sz val="7"/>
        <color indexed="63"/>
        <rFont val="Arial"/>
        <family val="2"/>
      </rPr>
      <t>Maneq., vend. e demonstradores</t>
    </r>
  </si>
  <si>
    <r>
      <t>7.4</t>
    </r>
    <r>
      <rPr>
        <sz val="8"/>
        <color indexed="63"/>
        <rFont val="Arial"/>
        <family val="2"/>
      </rPr>
      <t xml:space="preserve"> </t>
    </r>
    <r>
      <rPr>
        <sz val="7"/>
        <color indexed="63"/>
        <rFont val="Arial"/>
        <family val="2"/>
      </rPr>
      <t>Outros operár., artíf. e trab. simil.</t>
    </r>
  </si>
  <si>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</si>
  <si>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</si>
  <si>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</si>
  <si>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</si>
  <si>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</si>
  <si>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</si>
  <si>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</si>
  <si>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</si>
  <si>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</si>
  <si>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</si>
  <si>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</si>
  <si>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</si>
  <si>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</si>
  <si>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fonte: DGERT/MEE.</t>
  </si>
  <si>
    <t>população em educação ou formação - indicadores globais</t>
  </si>
  <si>
    <t>15-24 anos</t>
  </si>
  <si>
    <t xml:space="preserve">45 e + anos </t>
  </si>
  <si>
    <r>
      <t xml:space="preserve">fonte: </t>
    </r>
    <r>
      <rPr>
        <sz val="7"/>
        <color indexed="63"/>
        <rFont val="Arial"/>
        <family val="2"/>
      </rPr>
      <t>INE, Inquérito ao Emprego.</t>
    </r>
  </si>
  <si>
    <t>indicadores de execução total</t>
  </si>
  <si>
    <t>metas</t>
  </si>
  <si>
    <t>execução</t>
  </si>
  <si>
    <r>
      <t>grau de execução</t>
    </r>
    <r>
      <rPr>
        <vertAlign val="superscript"/>
        <sz val="8"/>
        <color indexed="63"/>
        <rFont val="Arial"/>
        <family val="2"/>
      </rPr>
      <t>(1)</t>
    </r>
  </si>
  <si>
    <t>área de atividade</t>
  </si>
  <si>
    <t>tipo de centro</t>
  </si>
  <si>
    <t>(*) este número inclui as colocações de desempregados e empregados</t>
  </si>
  <si>
    <r>
      <t xml:space="preserve">caracterização dos abrangidos </t>
    </r>
    <r>
      <rPr>
        <b/>
        <vertAlign val="superscript"/>
        <sz val="8"/>
        <color indexed="63"/>
        <rFont val="Arial"/>
        <family val="2"/>
      </rPr>
      <t>(2)</t>
    </r>
  </si>
  <si>
    <t>&lt; 20 anos</t>
  </si>
  <si>
    <t>20 - 24 anos</t>
  </si>
  <si>
    <t>25 - 34 anos</t>
  </si>
  <si>
    <t>35 - 44 anos</t>
  </si>
  <si>
    <t>45 - 49 anos</t>
  </si>
  <si>
    <t>50 e + anos</t>
  </si>
  <si>
    <t>Não classificado</t>
  </si>
  <si>
    <t>&lt; 4 anos de escolaridade</t>
  </si>
  <si>
    <t>4 anos de escolaridade</t>
  </si>
  <si>
    <t>6 anos de escolaridade</t>
  </si>
  <si>
    <t>9 anos de escolaridade</t>
  </si>
  <si>
    <t>12 anos de escolaridade</t>
  </si>
  <si>
    <t>+ 12 anos de escolaridade</t>
  </si>
  <si>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</si>
  <si>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</si>
  <si>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</si>
  <si>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t>Emprego</t>
  </si>
  <si>
    <t>Programas de emprego</t>
  </si>
  <si>
    <t>Criação de emprego e empresas</t>
  </si>
  <si>
    <t>Mercado social de emprego</t>
  </si>
  <si>
    <t>Outras</t>
  </si>
  <si>
    <t>Colocações(*)</t>
  </si>
  <si>
    <t>Formação profissional</t>
  </si>
  <si>
    <t>Reabilitação profissional</t>
  </si>
  <si>
    <t>Centros de emprego</t>
  </si>
  <si>
    <t>Centros de formação profissional</t>
  </si>
  <si>
    <t>Gestão direta</t>
  </si>
  <si>
    <t>Gestão participada</t>
  </si>
  <si>
    <t>não registados em aplicações informáticas</t>
  </si>
  <si>
    <t>registados em aplicações informáticas</t>
  </si>
  <si>
    <t>Transitados</t>
  </si>
  <si>
    <t>Iniciaram</t>
  </si>
  <si>
    <t>Terminaram</t>
  </si>
  <si>
    <t>Permanecem</t>
  </si>
  <si>
    <t>Empregado</t>
  </si>
  <si>
    <t>Desempregado</t>
  </si>
  <si>
    <t>Novo emprego</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</si>
  <si>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</si>
  <si>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</si>
  <si>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</si>
  <si>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</si>
  <si>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</si>
  <si>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</si>
  <si>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</si>
  <si>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</si>
  <si>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</si>
  <si>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</si>
  <si>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</si>
  <si>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</si>
  <si>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</si>
  <si>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</si>
  <si>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</si>
  <si>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</si>
  <si>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</si>
  <si>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</si>
  <si>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</si>
  <si>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</si>
  <si>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</si>
  <si>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salários na construção - taxa de salário horária e mensal por profissões (CNP1994)</t>
  </si>
  <si>
    <t>horária</t>
  </si>
  <si>
    <t>mensal</t>
  </si>
  <si>
    <t>salários na construção - taxa de salário horária e mensal por profissões (CPP2010)</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</si>
  <si>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</si>
  <si>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</si>
  <si>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</si>
  <si>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</si>
  <si>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</si>
  <si>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</si>
  <si>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</si>
  <si>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</si>
  <si>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t>novembro 2012</t>
  </si>
  <si>
    <r>
      <t>Autor</t>
    </r>
    <r>
      <rPr>
        <sz val="8"/>
        <color indexed="63"/>
        <rFont val="Arial"/>
        <family val="2"/>
      </rPr>
      <t>: Gabinete de Estratégia e Estudos (GEE)</t>
    </r>
  </si>
  <si>
    <t>Direção de Serviços de Estatística (DSE)</t>
  </si>
  <si>
    <t>Rua da Prata nº. 8  - 3º andar</t>
  </si>
  <si>
    <t>1149-057 LISBOA</t>
  </si>
  <si>
    <t>Mais informação em:  http://www.gep.msss.gov.pt/estatistica/remuneracoes/index.php#ganhos</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</si>
  <si>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</si>
  <si>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</si>
  <si>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</si>
  <si>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</si>
  <si>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</si>
  <si>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</si>
  <si>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</si>
  <si>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</si>
  <si>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</si>
  <si>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</si>
  <si>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</si>
  <si>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</si>
  <si>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</si>
  <si>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</si>
  <si>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</si>
  <si>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</si>
  <si>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</si>
  <si>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</si>
  <si>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</si>
  <si>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</si>
  <si>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</si>
  <si>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</si>
  <si>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</si>
  <si>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</si>
  <si>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</si>
  <si>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</si>
  <si>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</si>
  <si>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</si>
  <si>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</si>
  <si>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</si>
  <si>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</si>
  <si>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</si>
  <si>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</si>
  <si>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</si>
  <si>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</si>
  <si>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t>MINISTÉRIO DA ECONOMIA E DO EMPREGO</t>
  </si>
  <si>
    <r>
      <t>Internet:</t>
    </r>
    <r>
      <rPr>
        <sz val="8"/>
        <color indexed="63"/>
        <rFont val="Arial"/>
        <family val="2"/>
      </rPr>
      <t xml:space="preserve"> www.gee.min-economia.pt/</t>
    </r>
  </si>
  <si>
    <r>
      <t>GEE/MEE, Acidentes de Trabalho -</t>
    </r>
    <r>
      <rPr>
        <sz val="8"/>
        <color indexed="63"/>
        <rFont val="Arial"/>
        <family val="2"/>
      </rPr>
      <t xml:space="preserve"> informação que resulta da recolha, validação e tratamento dos dados constantes das participações remetidas às Companhias de Seguros, referentes ao momento de ocorrência do acidente e dos mapas de encerramento de processo referentes à data de encerramento propriamente dito ou um ano após a ocorrência do acidente, caso este ainda não esteja clinicamente concluído. Não estão incluídos os acidentes ocorridos na Administração Pública com subscritores da Caixa Geral de Aposentações, assim como os acidentes de trajeto.</t>
    </r>
  </si>
  <si>
    <r>
      <t xml:space="preserve">GEE/MEE,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</si>
  <si>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</si>
  <si>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GEE/MEE,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</si>
  <si>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</si>
  <si>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t>fonte: GEE/MEE, Inquérito aos Ganhos.</t>
  </si>
  <si>
    <t>fonte: GEE/MEE, Inquérito aos Salários por Profissões na Construção.</t>
  </si>
  <si>
    <t xml:space="preserve">Tel. 21 792 13 72     Fax 21 115 50 50 </t>
  </si>
  <si>
    <r>
      <t xml:space="preserve">Letónia </t>
    </r>
    <r>
      <rPr>
        <vertAlign val="superscript"/>
        <sz val="8"/>
        <color indexed="63"/>
        <rFont val="Arial"/>
        <family val="2"/>
      </rPr>
      <t>(1)</t>
    </r>
  </si>
  <si>
    <r>
      <t xml:space="preserve">R. </t>
    </r>
    <r>
      <rPr>
        <sz val="8"/>
        <color indexed="63"/>
        <rFont val="Arial"/>
        <family val="2"/>
      </rPr>
      <t>Ativ. artíst., de espet. desp.e recr.</t>
    </r>
  </si>
  <si>
    <t>abril
2012</t>
  </si>
  <si>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</si>
  <si>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</si>
  <si>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C. Indústrias transformadoras</t>
  </si>
  <si>
    <t>10 - Indústrias alimentares</t>
  </si>
  <si>
    <t>11 - Indústria das bebidas</t>
  </si>
  <si>
    <t>12 - Indústria do tabaco</t>
  </si>
  <si>
    <t>13 - Fabricação de têxteis</t>
  </si>
  <si>
    <t>14 - Indústria do vestuário</t>
  </si>
  <si>
    <t>15 - Indústria do couro e dos produtos do couro</t>
  </si>
  <si>
    <t>24 - Indústrias metalúrgicas de base</t>
  </si>
  <si>
    <t>30 - Fabricação de outro equip. de transporte</t>
  </si>
  <si>
    <t>31 - Fabricação de mobiliário e de colchões</t>
  </si>
  <si>
    <t>32 - Outras indústrias transformadoras</t>
  </si>
  <si>
    <t>F. Construção</t>
  </si>
  <si>
    <t>H. Transportes e armazenagem</t>
  </si>
  <si>
    <t>I. Alojamento, restauração e similares</t>
  </si>
  <si>
    <t>L. Atividades imobiliárias</t>
  </si>
  <si>
    <t>P. Educação</t>
  </si>
  <si>
    <t>S. Outras atividades de serviços</t>
  </si>
  <si>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</si>
  <si>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</si>
  <si>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</si>
  <si>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</si>
  <si>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</si>
  <si>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</si>
  <si>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</si>
  <si>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</si>
  <si>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</si>
  <si>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</si>
  <si>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</si>
  <si>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</si>
  <si>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</si>
  <si>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</si>
  <si>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</si>
  <si>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</si>
  <si>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</si>
  <si>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</si>
  <si>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</si>
  <si>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</si>
  <si>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</si>
  <si>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</si>
  <si>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</si>
  <si>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</si>
  <si>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</si>
  <si>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</si>
  <si>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</si>
  <si>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</si>
  <si>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</si>
  <si>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</si>
  <si>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</si>
  <si>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</si>
  <si>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dados@gep.msss.gov.pt</t>
  </si>
  <si>
    <t>Mais Informações:</t>
  </si>
  <si>
    <r>
      <t xml:space="preserve">fonte:  GEE/MEE, Quadros de Pessoal.               </t>
    </r>
    <r>
      <rPr>
        <b/>
        <sz val="7"/>
        <color theme="7"/>
        <rFont val="Arial"/>
        <family val="2"/>
      </rPr>
      <t xml:space="preserve"> </t>
    </r>
    <r>
      <rPr>
        <sz val="8"/>
        <color theme="7"/>
        <rFont val="Arial"/>
        <family val="2"/>
      </rPr>
      <t>Mais informação em:  http://www.gee.min-economia.pt</t>
    </r>
  </si>
  <si>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</si>
  <si>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</si>
  <si>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</si>
  <si>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</si>
  <si>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</si>
  <si>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</si>
  <si>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</si>
  <si>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</si>
  <si>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</si>
  <si>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</si>
  <si>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</si>
  <si>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r>
      <t xml:space="preserve">Estónia </t>
    </r>
    <r>
      <rPr>
        <vertAlign val="superscript"/>
        <sz val="8"/>
        <color indexed="63"/>
        <rFont val="Arial"/>
        <family val="2"/>
      </rPr>
      <t>(3)</t>
    </r>
  </si>
  <si>
    <r>
      <t xml:space="preserve">Hungria </t>
    </r>
    <r>
      <rPr>
        <vertAlign val="superscript"/>
        <sz val="8"/>
        <color indexed="63"/>
        <rFont val="Arial"/>
        <family val="2"/>
      </rPr>
      <t>(3)</t>
    </r>
  </si>
  <si>
    <r>
      <t xml:space="preserve">Japão </t>
    </r>
    <r>
      <rPr>
        <vertAlign val="superscript"/>
        <sz val="8"/>
        <color indexed="63"/>
        <rFont val="Arial"/>
        <family val="2"/>
      </rPr>
      <t>(3)</t>
    </r>
  </si>
  <si>
    <t xml:space="preserve">                 Informação em destaque - taxa desemprego UE 27</t>
  </si>
  <si>
    <t xml:space="preserve"> Informação em destaque - tendências do mercado de trabalho     </t>
  </si>
  <si>
    <t xml:space="preserve">      </t>
  </si>
  <si>
    <r>
      <t xml:space="preserve">tendências do mercado de trabalho </t>
    </r>
    <r>
      <rPr>
        <vertAlign val="superscript"/>
        <sz val="10"/>
        <color theme="1"/>
        <rFont val="Arial"/>
        <family val="2"/>
      </rPr>
      <t>(1)</t>
    </r>
  </si>
  <si>
    <t>estrutura empresarial - indicadores globais</t>
  </si>
  <si>
    <t>empresas</t>
  </si>
  <si>
    <t>estabelecimentos</t>
  </si>
  <si>
    <t>18 - Impressão e reprodução de suportes gravados</t>
  </si>
  <si>
    <t xml:space="preserve"> População com emprego </t>
  </si>
  <si>
    <t xml:space="preserve">População total    </t>
  </si>
  <si>
    <t>65 e + anos</t>
  </si>
  <si>
    <t>Engenheiro de const. de edif.e de obras de eng.</t>
  </si>
  <si>
    <t>Mais informação em:  http://www.gee.min-economia.pt</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</si>
  <si>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</si>
  <si>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</si>
  <si>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</si>
  <si>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</si>
  <si>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</si>
  <si>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</si>
  <si>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</si>
  <si>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estrutura empresarial - actividade económica</t>
    </r>
    <r>
      <rPr>
        <sz val="7"/>
        <rFont val="Arial"/>
        <family val="2"/>
      </rPr>
      <t xml:space="preserve"> (CAE  Rev.3)</t>
    </r>
  </si>
  <si>
    <t>16 - Ind. madeira e cort. exc.mob.; fab.cest. e espart.</t>
  </si>
  <si>
    <t>19 - Fab. coque, prod. petr. refinados e agl. comb.</t>
  </si>
  <si>
    <t>21 - Fab. prod. farmac. de base e prep. farmac.</t>
  </si>
  <si>
    <t>25 - Fab. prod. metálicos, exc. máquinas e equip.</t>
  </si>
  <si>
    <t>28 - Fabricação de máquinas e de equip., n.e.</t>
  </si>
  <si>
    <t>29 - Fab. veíc .autom., reboq., semi-reboq. e comp.</t>
  </si>
  <si>
    <t>33 - Reparação, manut. e instal. máq. e equip.</t>
  </si>
  <si>
    <t>45 - Com. manut. e rep. veíc. autom. e motociclos</t>
  </si>
  <si>
    <t>46 - Com. por grosso exc. veic. aut. e motociclos</t>
  </si>
  <si>
    <t>47 - Com. a retalho, exc. veíc. autom. e motociclos</t>
  </si>
  <si>
    <t>65 - Seg., resseg. e f. pensões, exc. seg. soc. obrig.</t>
  </si>
  <si>
    <t>(1) nos estabelecimentos.</t>
  </si>
  <si>
    <t>(2) dos trabalhadores por conta de outrem a tempo completo, que auferiram remuneração completa no período de referência (outubro).</t>
  </si>
  <si>
    <r>
      <t>5.1</t>
    </r>
    <r>
      <rPr>
        <sz val="8"/>
        <color indexed="63"/>
        <rFont val="Arial"/>
        <family val="2"/>
      </rPr>
      <t xml:space="preserve"> Pes. serv. proteção e segurança</t>
    </r>
  </si>
  <si>
    <r>
      <t xml:space="preserve">9.1 </t>
    </r>
    <r>
      <rPr>
        <sz val="8"/>
        <color indexed="63"/>
        <rFont val="Arial"/>
        <family val="2"/>
      </rPr>
      <t>Trab. não qualif. serv. e comércio</t>
    </r>
  </si>
  <si>
    <r>
      <t xml:space="preserve">5.2 </t>
    </r>
    <r>
      <rPr>
        <sz val="8"/>
        <color indexed="63"/>
        <rFont val="Arial"/>
        <family val="2"/>
      </rPr>
      <t>Manequins, vend. e demonstradores</t>
    </r>
  </si>
  <si>
    <r>
      <t xml:space="preserve">4.1 </t>
    </r>
    <r>
      <rPr>
        <sz val="8"/>
        <color indexed="63"/>
        <rFont val="Arial"/>
        <family val="2"/>
      </rPr>
      <t>Empregados de escritório</t>
    </r>
  </si>
  <si>
    <r>
      <t xml:space="preserve">7.4 </t>
    </r>
    <r>
      <rPr>
        <sz val="8"/>
        <color indexed="63"/>
        <rFont val="Arial"/>
        <family val="2"/>
      </rPr>
      <t>Out.op.,artífices e trab.similares</t>
    </r>
  </si>
  <si>
    <r>
      <t xml:space="preserve">6.1 </t>
    </r>
    <r>
      <rPr>
        <sz val="8"/>
        <color indexed="63"/>
        <rFont val="Arial"/>
        <family val="2"/>
      </rPr>
      <t>Trab. qualific.da agric.e pesca</t>
    </r>
  </si>
  <si>
    <r>
      <t xml:space="preserve">2.3 </t>
    </r>
    <r>
      <rPr>
        <sz val="8"/>
        <color indexed="63"/>
        <rFont val="Arial"/>
        <family val="2"/>
      </rPr>
      <t>Docentes ens.secund., super. e simil.</t>
    </r>
  </si>
  <si>
    <r>
      <t xml:space="preserve">7.4 </t>
    </r>
    <r>
      <rPr>
        <sz val="8"/>
        <color indexed="63"/>
        <rFont val="Arial"/>
        <family val="2"/>
      </rPr>
      <t>Outros operários, art. e trab.simil.</t>
    </r>
  </si>
  <si>
    <r>
      <t>7.1</t>
    </r>
    <r>
      <rPr>
        <sz val="8"/>
        <color indexed="63"/>
        <rFont val="Arial"/>
        <family val="2"/>
      </rPr>
      <t xml:space="preserve"> Operários trab.sim.ind.ext.c.civ.</t>
    </r>
  </si>
  <si>
    <r>
      <t xml:space="preserve">6.1 </t>
    </r>
    <r>
      <rPr>
        <sz val="8"/>
        <color indexed="63"/>
        <rFont val="Arial"/>
        <family val="2"/>
      </rPr>
      <t>Trab. qualificados da agric. e pesca</t>
    </r>
  </si>
  <si>
    <t>Desemprego registado</t>
  </si>
  <si>
    <t>Indisponíveis temporariamente</t>
  </si>
  <si>
    <r>
      <t>8.2</t>
    </r>
    <r>
      <rPr>
        <sz val="8"/>
        <color indexed="63"/>
        <rFont val="Arial"/>
        <family val="2"/>
      </rPr>
      <t xml:space="preserve"> </t>
    </r>
    <r>
      <rPr>
        <sz val="7"/>
        <color indexed="63"/>
        <rFont val="Arial"/>
        <family val="2"/>
      </rPr>
      <t>Operadores máq. e trab. montagem</t>
    </r>
  </si>
  <si>
    <t>dezembro 2011</t>
  </si>
  <si>
    <t>dezembro 2012</t>
  </si>
  <si>
    <t>… por tipo de subsídio</t>
  </si>
  <si>
    <r>
      <t>beneficiários:</t>
    </r>
    <r>
      <rPr>
        <b/>
        <vertAlign val="superscript"/>
        <sz val="9"/>
        <color theme="3"/>
        <rFont val="Arial"/>
        <family val="2"/>
      </rPr>
      <t xml:space="preserve"> (2)</t>
    </r>
  </si>
  <si>
    <t>Programas de form. e emprego</t>
  </si>
  <si>
    <t>fonte: IEFP/MEE, Síntese de Programas e Medidas de Emprego e F. Profissional e Relatório Mensal de Execução Física e Financeira.</t>
  </si>
  <si>
    <t xml:space="preserve">  Acidentes de trabalho </t>
  </si>
  <si>
    <t>acidentes de trabalho  - indicadores globais</t>
  </si>
  <si>
    <t xml:space="preserve"> acidentes de trabalho</t>
  </si>
  <si>
    <t>não mortais</t>
  </si>
  <si>
    <t>mortais</t>
  </si>
  <si>
    <t>acidentes de trabalho não mortais com ausências</t>
  </si>
  <si>
    <t>dias de trabalho perdidos</t>
  </si>
  <si>
    <t>Ignorado</t>
  </si>
  <si>
    <t>nota: Os dados apresentados não incluem acidentes de trajeto.</t>
  </si>
  <si>
    <t>fonte: GEE/MEE, Acidentes de Trabalho.</t>
  </si>
  <si>
    <t>Mais informação em:  http://www.gep.mtss.gov.pt/estatistica/acidentes/index.php</t>
  </si>
  <si>
    <t>Agric., pr. animal, caça, flor. e pesca</t>
  </si>
  <si>
    <r>
      <t xml:space="preserve">5.2 </t>
    </r>
    <r>
      <rPr>
        <sz val="8"/>
        <color indexed="63"/>
        <rFont val="Arial"/>
        <family val="2"/>
      </rPr>
      <t>Manequins, vend. e demonstradores.</t>
    </r>
  </si>
  <si>
    <t>março de 2013</t>
  </si>
  <si>
    <t>Chipre</t>
  </si>
  <si>
    <t>Eslovénia</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</si>
  <si>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</si>
  <si>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</si>
  <si>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Roménia </t>
    </r>
    <r>
      <rPr>
        <vertAlign val="superscript"/>
        <sz val="8"/>
        <color indexed="63"/>
        <rFont val="Arial"/>
        <family val="2"/>
      </rPr>
      <t>(1)</t>
    </r>
  </si>
  <si>
    <t>fonte:  Eurostat, dados extraídos em  06 de maio de 2013.</t>
  </si>
  <si>
    <t xml:space="preserve">(1) dezembro de 2012  (total, homens, mulheres e total &lt;25 anos)        (2) janeiro de 2013 (total, homens, mulheres e total &lt; 25 anos)        (3) fevereiro de 2013  (total, homens, mulheres e total &lt;25 anos)                      </t>
  </si>
  <si>
    <t xml:space="preserve"> Maio de 2013 </t>
  </si>
  <si>
    <t xml:space="preserve">  Transportes aéreos de passageiros  </t>
  </si>
  <si>
    <t xml:space="preserve">  Outros artigos e acessórios de vestuário  </t>
  </si>
  <si>
    <t xml:space="preserve">  Serviços de alojamento   </t>
  </si>
  <si>
    <t xml:space="preserve">  Combustíveis e lubrificantes para equipamento de transporte pessoal  </t>
  </si>
  <si>
    <t xml:space="preserve">  Outros artigos para actividades de recreação e lazer</t>
  </si>
  <si>
    <r>
      <t>1.º trimestre</t>
    </r>
    <r>
      <rPr>
        <sz val="8"/>
        <color indexed="63"/>
        <rFont val="Arial"/>
        <family val="2"/>
      </rPr>
      <t/>
    </r>
  </si>
  <si>
    <t>Abril 2013</t>
  </si>
  <si>
    <t>Maio de 2013</t>
  </si>
  <si>
    <t>Data de disponibilização:  31 de maio de 2013</t>
  </si>
  <si>
    <t xml:space="preserve"> Maio de 2013</t>
  </si>
  <si>
    <t xml:space="preserve">  Estrutura empresarial</t>
  </si>
  <si>
    <r>
      <t xml:space="preserve">pessoas ao serviço </t>
    </r>
    <r>
      <rPr>
        <vertAlign val="superscript"/>
        <sz val="7"/>
        <color theme="3"/>
        <rFont val="Arial"/>
        <family val="2"/>
      </rPr>
      <t>(1)</t>
    </r>
  </si>
  <si>
    <r>
      <t>remuneração média mensal</t>
    </r>
    <r>
      <rPr>
        <vertAlign val="superscript"/>
        <sz val="8"/>
        <rFont val="Arial"/>
        <family val="2"/>
      </rPr>
      <t>(2)</t>
    </r>
  </si>
  <si>
    <t>duração média semanal do trabalho</t>
  </si>
  <si>
    <t>base</t>
  </si>
  <si>
    <t>ganho</t>
  </si>
  <si>
    <t>período normal</t>
  </si>
  <si>
    <t>período total</t>
  </si>
  <si>
    <t>J. Ativ. de inform. e de comunicação</t>
  </si>
  <si>
    <t>K. Atividades financeiras e de seguros</t>
  </si>
  <si>
    <t>64 - Ativ. serv. financ., exc. seguros e f. pensões</t>
  </si>
  <si>
    <t>66 - Ativ. aux. de serv. financeiros e dos seguros</t>
  </si>
  <si>
    <t>M. Ativ. consul., científ., técnicas e sim.</t>
  </si>
  <si>
    <t>R. Ativ. artíst., espect., desp. e recreat.</t>
  </si>
  <si>
    <t>1.084,55</t>
  </si>
  <si>
    <r>
      <t>taxa de atividade (%)</t>
    </r>
    <r>
      <rPr>
        <sz val="8"/>
        <color indexed="17"/>
        <rFont val="Arial"/>
        <family val="2"/>
      </rPr>
      <t xml:space="preserve"> </t>
    </r>
    <r>
      <rPr>
        <vertAlign val="superscript"/>
        <sz val="8"/>
        <color indexed="17"/>
        <rFont val="Arial"/>
        <family val="2"/>
      </rPr>
      <t>(1)</t>
    </r>
  </si>
  <si>
    <t>população total - grupo etário e sexo</t>
  </si>
  <si>
    <t>45 - 64 anos</t>
  </si>
  <si>
    <t>população com emprego - grupo etário e sexo</t>
  </si>
  <si>
    <r>
      <t>65 e + anos</t>
    </r>
    <r>
      <rPr>
        <b/>
        <vertAlign val="superscript"/>
        <sz val="8"/>
        <color indexed="63"/>
        <rFont val="Arial"/>
        <family val="2"/>
      </rPr>
      <t xml:space="preserve"> </t>
    </r>
  </si>
  <si>
    <t>população desempregada - grupo etário e sexo</t>
  </si>
  <si>
    <t>Oper. de máq. de esc., terrap., gruas, guind.e sim.</t>
  </si>
  <si>
    <t>Trab. não qualif.de eng. civil e da const.de edif.</t>
  </si>
  <si>
    <t xml:space="preserve">Segurança Social  </t>
  </si>
  <si>
    <r>
      <t xml:space="preserve">notas: </t>
    </r>
    <r>
      <rPr>
        <sz val="7"/>
        <color indexed="63"/>
        <rFont val="Arial"/>
        <family val="2"/>
      </rPr>
      <t>dados sujeitos a atualizações; situação da base de dados a 2 de maio de 2013.</t>
    </r>
  </si>
  <si>
    <t xml:space="preserve">  Segurança Social</t>
  </si>
  <si>
    <r>
      <t xml:space="preserve">notas: </t>
    </r>
    <r>
      <rPr>
        <sz val="7"/>
        <rFont val="Arial"/>
        <family val="2"/>
      </rPr>
      <t>situação da base de dados em 2 de maio 2013.</t>
    </r>
  </si>
  <si>
    <r>
      <t xml:space="preserve">nota: </t>
    </r>
    <r>
      <rPr>
        <sz val="7"/>
        <color indexed="63"/>
        <rFont val="Arial"/>
        <family val="2"/>
      </rPr>
      <t xml:space="preserve">situação da base de dados </t>
    </r>
    <r>
      <rPr>
        <sz val="7"/>
        <rFont val="Arial"/>
        <family val="2"/>
      </rPr>
      <t>em 30 de abril de 2013.</t>
    </r>
  </si>
  <si>
    <t xml:space="preserve">(1) execução face à meta anual estabelecida, em percentagem.        (2) não inclui informação relativa às colocações.   (n.d.) não disponível.       </t>
  </si>
  <si>
    <t>A. Agric., pr. animal, caça, flor.e pesca</t>
  </si>
  <si>
    <t>B. Indústrias extractivas</t>
  </si>
  <si>
    <t>17 - Fab. de pasta, de papel, cartão e seus artigos</t>
  </si>
  <si>
    <t>20 - Fab. prod. quím. e fib. sintéticas ou artificiais</t>
  </si>
  <si>
    <t>22 - Fab. de art. de borracha e de mat. plásticas</t>
  </si>
  <si>
    <t>23 - Fab. de outros prod. minerais não metálicos</t>
  </si>
  <si>
    <t>26 - Fab. equip. inform., p/com. electr. e ópticos</t>
  </si>
  <si>
    <t>27 - Fabricação de equipamento eléctrico</t>
  </si>
  <si>
    <t>D. Elect., gás, vap., ág.quente/fria, ar frio</t>
  </si>
  <si>
    <t>E. Capt., trat., dist.; san., despoluição</t>
  </si>
  <si>
    <t>G. Com. gros. e retalho, rep.veíc.autom.</t>
  </si>
  <si>
    <t>N. Activ. administ. e dos serv. de apoio</t>
  </si>
  <si>
    <t>O. Adm. pública e defesa; s. soc. obrig.</t>
  </si>
  <si>
    <t>U. Ativ. org. inter. e out.inst.extra-territ.</t>
  </si>
  <si>
    <t>Q. Ativ. saúde humana e apoio social</t>
  </si>
  <si>
    <t>outubro
2012</t>
  </si>
  <si>
    <r>
      <t xml:space="preserve">G. </t>
    </r>
    <r>
      <rPr>
        <sz val="8"/>
        <color indexed="63"/>
        <rFont val="Arial"/>
        <family val="2"/>
      </rPr>
      <t>Comércio por grosso e retalho, rep. veíc. autom.</t>
    </r>
  </si>
  <si>
    <t xml:space="preserve">  Serviços postais  </t>
  </si>
  <si>
    <t xml:space="preserve">  Transportes de passageiros por mar e vias interiores navegáveis</t>
  </si>
  <si>
    <t xml:space="preserve">  Produtos hortícolas</t>
  </si>
  <si>
    <t xml:space="preserve">  Férias organizadas  </t>
  </si>
  <si>
    <t xml:space="preserve">  Combustíveis líquidos (1)</t>
  </si>
  <si>
    <t>eficácia
(meses)</t>
  </si>
  <si>
    <r>
      <t xml:space="preserve">valor médio </t>
    </r>
    <r>
      <rPr>
        <b/>
        <sz val="7"/>
        <color indexed="63"/>
        <rFont val="Arial"/>
        <family val="2"/>
      </rPr>
      <t xml:space="preserve">
abr. 2013</t>
    </r>
  </si>
  <si>
    <t>valor médio
abr. 2013</t>
  </si>
  <si>
    <r>
      <t xml:space="preserve">benef. c/ prestaç. desemprego </t>
    </r>
    <r>
      <rPr>
        <sz val="6"/>
        <color theme="3"/>
        <rFont val="Arial"/>
        <family val="2"/>
      </rPr>
      <t>(milhares)</t>
    </r>
  </si>
  <si>
    <r>
      <t xml:space="preserve">indic. confiança dos consumidores </t>
    </r>
    <r>
      <rPr>
        <sz val="6"/>
        <color theme="3"/>
        <rFont val="Arial"/>
        <family val="2"/>
      </rPr>
      <t>(mm3m)</t>
    </r>
  </si>
  <si>
    <t>acidentes de trabalho - situação na profissão</t>
  </si>
  <si>
    <t xml:space="preserve">não mortais </t>
  </si>
  <si>
    <t>Trabalhador por conta de outrem</t>
  </si>
  <si>
    <t>Trab. por conta própria ou empregador</t>
  </si>
  <si>
    <t>Trabalhador familiar não remunerado</t>
  </si>
  <si>
    <t>Estagiário</t>
  </si>
  <si>
    <t>Praticante / Aprendiz</t>
  </si>
  <si>
    <t>acidentes de trabalho - profissão</t>
  </si>
  <si>
    <t>1 - Quad. sup. ad. púb., dir. e q. sup. emp.</t>
  </si>
  <si>
    <t>2 - Espec. das prof. intelectuais e cient.</t>
  </si>
  <si>
    <t>3 - Técnicos e prof. de nível intermédio</t>
  </si>
  <si>
    <t>4 - Pessoal administrativo e similares</t>
  </si>
  <si>
    <t>5 - Pessoal dos serviços e vendedores</t>
  </si>
  <si>
    <t>6 - Agric. e trab. qualific. da agric. e pescas</t>
  </si>
  <si>
    <t>7 - Operários, artífices e trab. similares</t>
  </si>
  <si>
    <t>8 - Oper. instal. e máq. e trab. montagem</t>
  </si>
  <si>
    <t>9 - Trabalhadores não qualificados</t>
  </si>
  <si>
    <t>(2)</t>
  </si>
  <si>
    <r>
      <t>2009</t>
    </r>
    <r>
      <rPr>
        <vertAlign val="superscript"/>
        <sz val="8"/>
        <color indexed="63"/>
        <rFont val="Arial"/>
        <family val="2"/>
      </rPr>
      <t xml:space="preserve"> (3)</t>
    </r>
  </si>
  <si>
    <t>(2) sem actualização</t>
  </si>
  <si>
    <t xml:space="preserve">(1) habitualmente designada por salário mínimo nacional.      </t>
  </si>
  <si>
    <t>(3)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</si>
  <si>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r>
      <t>2.º trimestre</t>
    </r>
    <r>
      <rPr>
        <b/>
        <vertAlign val="superscript"/>
        <sz val="8"/>
        <color indexed="63"/>
        <rFont val="Arial"/>
        <family val="2"/>
      </rPr>
      <t>(2)</t>
    </r>
  </si>
  <si>
    <t>redução ou suspensão da prestação do trabalho em situações de crise empresarial (lay-off)</t>
  </si>
  <si>
    <t>informação trimestral</t>
  </si>
  <si>
    <t>1.º trimestre (3)</t>
  </si>
  <si>
    <t>redução dos períodos normais de trabalho</t>
  </si>
  <si>
    <t>Trabalhadores com redução</t>
  </si>
  <si>
    <t>suspensão dos contratos de trabalho</t>
  </si>
  <si>
    <t>Trabalhadores com suspensão</t>
  </si>
  <si>
    <r>
      <t xml:space="preserve">redução e suspensão </t>
    </r>
    <r>
      <rPr>
        <b/>
        <vertAlign val="superscript"/>
        <sz val="8"/>
        <color indexed="17"/>
        <rFont val="Arial"/>
        <family val="2"/>
      </rPr>
      <t>(4)</t>
    </r>
  </si>
  <si>
    <t>Trabalhadores c/ redução + suspensão</t>
  </si>
  <si>
    <t>4º trimestre 2007</t>
  </si>
  <si>
    <t>Lisboa e V.Tejo</t>
  </si>
  <si>
    <r>
      <t xml:space="preserve">redução e suspensão </t>
    </r>
    <r>
      <rPr>
        <b/>
        <vertAlign val="superscript"/>
        <sz val="8"/>
        <color indexed="17"/>
        <rFont val="Arial"/>
        <family val="2"/>
      </rPr>
      <t>(2)</t>
    </r>
    <r>
      <rPr>
        <b/>
        <sz val="8"/>
        <color indexed="17"/>
        <rFont val="Arial"/>
        <family val="2"/>
      </rPr>
      <t xml:space="preserve"> </t>
    </r>
  </si>
  <si>
    <t>Redução</t>
  </si>
  <si>
    <t>Suspensão</t>
  </si>
  <si>
    <r>
      <t xml:space="preserve">Redução e suspensão </t>
    </r>
    <r>
      <rPr>
        <vertAlign val="superscript"/>
        <sz val="8"/>
        <color indexed="63"/>
        <rFont val="Arial"/>
        <family val="2"/>
      </rPr>
      <t>(4)</t>
    </r>
  </si>
  <si>
    <t>(3) Janeiro.        (4) no caso de empresas que apliquem as duas medidas, redução e suspensão, as empresas e os respectivos trabalhadores estão incluídos em ambas, mas são contados apenas uma vez no total.</t>
  </si>
  <si>
    <t>(1) O número de "trabalhadores a despedir" constitui uma intenção; o número de "despedidos", com "revogação por acordo" e  com "outras medidas" constitui o resultado do processo de despedimento coletivo.       (2)  Abril</t>
  </si>
  <si>
    <t>Agric., prod. animal, caça, floresta e pesca</t>
  </si>
  <si>
    <r>
      <t>"ACT Douro Azul - Soc.Marítimo-turistica, L</t>
    </r>
    <r>
      <rPr>
        <b/>
        <vertAlign val="superscript"/>
        <sz val="8"/>
        <color rgb="FF333333"/>
        <rFont val="Arial"/>
        <family val="2"/>
      </rPr>
      <t>da</t>
    </r>
    <r>
      <rPr>
        <b/>
        <sz val="8"/>
        <color rgb="FF333333"/>
        <rFont val="Arial"/>
        <family val="2"/>
      </rPr>
      <t>. e outra"</t>
    </r>
  </si>
  <si>
    <t>Dados recolhidos até:   29 de maio de 2013</t>
  </si>
  <si>
    <t>Menos de 18 anos</t>
  </si>
  <si>
    <t>18 a 24 anos</t>
  </si>
  <si>
    <t>25 a 34 anos</t>
  </si>
  <si>
    <t>35 a 44 anos</t>
  </si>
  <si>
    <t>45 a 54 anos</t>
  </si>
  <si>
    <t>55 a 64 anos</t>
  </si>
  <si>
    <t>65 e mais anos</t>
  </si>
  <si>
    <t>acidentes de trabalho - grupo etário</t>
  </si>
  <si>
    <r>
      <t>7.1</t>
    </r>
    <r>
      <rPr>
        <sz val="8"/>
        <color indexed="63"/>
        <rFont val="Arial"/>
        <family val="2"/>
      </rPr>
      <t xml:space="preserve"> Operár.e tr.simil.ind.extrat. e c.civil</t>
    </r>
  </si>
  <si>
    <r>
      <t xml:space="preserve">9.3 </t>
    </r>
    <r>
      <rPr>
        <sz val="8"/>
        <color indexed="63"/>
        <rFont val="Arial"/>
        <family val="2"/>
      </rPr>
      <t>Trab.não qual.minas,c.civil, ind.trans.</t>
    </r>
  </si>
  <si>
    <t>Agric., prod. animal, caça, flor. e pesca</t>
  </si>
  <si>
    <r>
      <t xml:space="preserve">9.1 </t>
    </r>
    <r>
      <rPr>
        <sz val="7"/>
        <color indexed="63"/>
        <rFont val="Arial"/>
        <family val="2"/>
      </rPr>
      <t>Trab. não qualif. serv. e comércio</t>
    </r>
  </si>
  <si>
    <r>
      <t>7.1</t>
    </r>
    <r>
      <rPr>
        <sz val="8"/>
        <color indexed="63"/>
        <rFont val="Arial"/>
        <family val="2"/>
      </rPr>
      <t xml:space="preserve"> </t>
    </r>
    <r>
      <rPr>
        <sz val="7"/>
        <color indexed="63"/>
        <rFont val="Arial"/>
        <family val="2"/>
      </rPr>
      <t>Operários trab. sim.ind.ext. e c. civil</t>
    </r>
  </si>
  <si>
    <r>
      <t xml:space="preserve">9.3 </t>
    </r>
    <r>
      <rPr>
        <sz val="7"/>
        <color indexed="63"/>
        <rFont val="Arial"/>
        <family val="2"/>
      </rPr>
      <t>Trab. n/qual. minas,c.civil,ind.trans.</t>
    </r>
  </si>
  <si>
    <r>
      <t xml:space="preserve">… por centro distrital </t>
    </r>
    <r>
      <rPr>
        <b/>
        <vertAlign val="superscript"/>
        <sz val="9"/>
        <color theme="3"/>
        <rFont val="Arial"/>
        <family val="2"/>
      </rPr>
      <t>(1)</t>
    </r>
  </si>
  <si>
    <t>taxa desemprego UE 27</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</si>
</sst>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s>
  <fonts count="144">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i/>
      <sz val="8"/>
      <color indexed="17"/>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9"/>
      <color rgb="FF008000"/>
      <name val="Arial"/>
      <family val="2"/>
    </font>
    <font>
      <sz val="6"/>
      <name val="Arial"/>
      <family val="2"/>
    </font>
    <font>
      <b/>
      <sz val="7.5"/>
      <color indexed="17"/>
      <name val="Arial"/>
      <family val="2"/>
    </font>
    <font>
      <vertAlign val="superscript"/>
      <sz val="7.5"/>
      <color indexed="63"/>
      <name val="Arial"/>
      <family val="2"/>
    </font>
    <font>
      <b/>
      <sz val="10"/>
      <color indexed="12"/>
      <name val="Arial"/>
      <family val="2"/>
    </font>
    <font>
      <sz val="7"/>
      <color indexed="8"/>
      <name val="Arial"/>
      <family val="2"/>
    </font>
    <font>
      <sz val="9"/>
      <color indexed="9"/>
      <name val="Arial"/>
      <family val="2"/>
    </font>
    <font>
      <b/>
      <sz val="8"/>
      <color rgb="FFFF0000"/>
      <name val="Arial"/>
      <family val="2"/>
    </font>
    <font>
      <sz val="8"/>
      <color rgb="FFFF0000"/>
      <name val="Arial"/>
      <family val="2"/>
    </font>
    <font>
      <sz val="7"/>
      <color rgb="FFFF0000"/>
      <name val="Arial"/>
      <family val="2"/>
    </font>
    <font>
      <b/>
      <sz val="10"/>
      <color indexed="8"/>
      <name val="Arial"/>
      <family val="2"/>
    </font>
    <font>
      <sz val="8"/>
      <color rgb="FFCC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5"/>
      <color theme="3"/>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b/>
      <sz val="9"/>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7"/>
      <name val="Arial"/>
      <family val="2"/>
    </font>
    <font>
      <u/>
      <sz val="10"/>
      <color theme="5"/>
      <name val="Arial"/>
      <family val="2"/>
    </font>
    <font>
      <b/>
      <sz val="8"/>
      <color theme="5"/>
      <name val="Arial"/>
      <family val="2"/>
    </font>
    <font>
      <u/>
      <sz val="10"/>
      <color theme="6"/>
      <name val="Arial"/>
      <family val="2"/>
    </font>
    <font>
      <b/>
      <sz val="8"/>
      <color indexed="24"/>
      <name val="Arial"/>
      <family val="2"/>
    </font>
    <font>
      <b/>
      <sz val="8"/>
      <color theme="9"/>
      <name val="Arial"/>
      <family val="2"/>
    </font>
    <font>
      <sz val="10"/>
      <color theme="9"/>
      <name val="Arial"/>
      <family val="2"/>
    </font>
    <font>
      <vertAlign val="superscript"/>
      <sz val="10"/>
      <color theme="1"/>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color indexed="61"/>
      <name val="Arial"/>
      <family val="2"/>
    </font>
    <font>
      <sz val="7"/>
      <color indexed="20"/>
      <name val="Arial"/>
      <family val="2"/>
    </font>
    <font>
      <b/>
      <vertAlign val="superscript"/>
      <sz val="8"/>
      <color rgb="FF333333"/>
      <name val="Arial"/>
      <family val="2"/>
    </font>
    <font>
      <vertAlign val="superscript"/>
      <sz val="8"/>
      <color indexed="17"/>
      <name val="Arial"/>
      <family val="2"/>
    </font>
    <font>
      <b/>
      <sz val="8"/>
      <name val="Times New Roman"/>
      <family val="1"/>
    </font>
    <font>
      <sz val="8"/>
      <name val="Times New Roman"/>
      <family val="1"/>
    </font>
    <font>
      <b/>
      <sz val="16"/>
      <name val="Times New Roman"/>
      <family val="1"/>
    </font>
    <font>
      <b/>
      <vertAlign val="superscript"/>
      <sz val="8"/>
      <color indexed="1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solid">
        <fgColor theme="9" tint="0.79998168889431442"/>
        <bgColor indexed="64"/>
      </patternFill>
    </fill>
    <fill>
      <patternFill patternType="mediumGray"/>
    </fill>
    <fill>
      <patternFill patternType="solid">
        <fgColor indexed="17"/>
        <bgColor indexed="64"/>
      </patternFill>
    </fill>
    <fill>
      <patternFill patternType="solid">
        <fgColor theme="0"/>
        <bgColor indexed="8"/>
      </patternFill>
    </fill>
  </fills>
  <borders count="7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style="thin">
        <color indexed="22"/>
      </right>
      <top/>
      <bottom/>
      <diagonal/>
    </border>
    <border>
      <left/>
      <right/>
      <top/>
      <bottom style="thin">
        <color indexed="22"/>
      </bottom>
      <diagonal/>
    </border>
    <border>
      <left/>
      <right/>
      <top style="thin">
        <color indexed="22"/>
      </top>
      <bottom style="thin">
        <color indexed="22"/>
      </bottom>
      <diagonal/>
    </border>
    <border>
      <left/>
      <right/>
      <top/>
      <bottom style="thin">
        <color rgb="FFC0000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top style="thin">
        <color theme="6"/>
      </top>
      <bottom/>
      <diagonal/>
    </border>
    <border>
      <left/>
      <right style="thin">
        <color auto="1"/>
      </right>
      <top/>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right/>
      <top/>
      <bottom style="thin">
        <color rgb="FFC0C0C0"/>
      </bottom>
      <diagonal/>
    </border>
    <border>
      <left/>
      <right/>
      <top style="thin">
        <color rgb="FFC0C0C0"/>
      </top>
      <bottom style="thin">
        <color indexed="22"/>
      </bottom>
      <diagonal/>
    </border>
  </borders>
  <cellStyleXfs count="81">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1"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4"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6"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93" fillId="0" borderId="0"/>
    <xf numFmtId="0" fontId="122" fillId="0" borderId="0" applyNumberFormat="0" applyFill="0" applyBorder="0" applyAlignment="0" applyProtection="0">
      <alignment vertical="top"/>
      <protection locked="0"/>
    </xf>
    <xf numFmtId="0" fontId="2" fillId="0" borderId="0"/>
    <xf numFmtId="0" fontId="1" fillId="0" borderId="0"/>
    <xf numFmtId="0" fontId="2" fillId="0" borderId="0" applyProtection="0"/>
    <xf numFmtId="0" fontId="2" fillId="0" borderId="0"/>
    <xf numFmtId="0" fontId="2" fillId="0" borderId="0"/>
    <xf numFmtId="0" fontId="2" fillId="0" borderId="0"/>
    <xf numFmtId="0" fontId="140" fillId="0" borderId="68" applyNumberFormat="0" applyBorder="0" applyProtection="0">
      <alignment horizontal="center"/>
    </xf>
    <xf numFmtId="0" fontId="141" fillId="0" borderId="0" applyFill="0" applyBorder="0" applyProtection="0"/>
    <xf numFmtId="0" fontId="140" fillId="45" borderId="69" applyNumberFormat="0" applyBorder="0" applyProtection="0">
      <alignment horizontal="center"/>
    </xf>
    <xf numFmtId="0" fontId="142" fillId="0" borderId="0" applyNumberFormat="0" applyFill="0" applyProtection="0"/>
    <xf numFmtId="0" fontId="140" fillId="0" borderId="0" applyNumberFormat="0" applyFill="0" applyBorder="0" applyProtection="0">
      <alignment horizontal="left"/>
    </xf>
    <xf numFmtId="0" fontId="2" fillId="0" borderId="0"/>
  </cellStyleXfs>
  <cellXfs count="1885">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12" fillId="25" borderId="0" xfId="0" applyFont="1" applyFill="1" applyBorder="1" applyAlignment="1">
      <alignment horizontal="right"/>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39"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8"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3"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0" fontId="11" fillId="24" borderId="0" xfId="40" applyFont="1" applyFill="1" applyBorder="1" applyAlignment="1">
      <alignment horizontal="center"/>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49" fillId="24" borderId="0" xfId="40" applyFont="1" applyFill="1" applyBorder="1" applyAlignment="1">
      <alignment wrapText="1"/>
    </xf>
    <xf numFmtId="0" fontId="67" fillId="25" borderId="0" xfId="0" applyFont="1" applyFill="1"/>
    <xf numFmtId="0" fontId="0" fillId="0" borderId="0" xfId="0"/>
    <xf numFmtId="3" fontId="12" fillId="29" borderId="0" xfId="60" applyNumberFormat="1" applyFont="1" applyFill="1" applyBorder="1" applyAlignment="1">
      <alignment horizontal="center" wrapText="1"/>
    </xf>
    <xf numFmtId="164" fontId="76" fillId="24" borderId="0" xfId="40" applyNumberFormat="1" applyFont="1" applyFill="1" applyBorder="1" applyAlignment="1">
      <alignment horizontal="center" wrapText="1"/>
    </xf>
    <xf numFmtId="164" fontId="69" fillId="24" borderId="0" xfId="40" applyNumberFormat="1" applyFont="1" applyFill="1" applyBorder="1" applyAlignment="1">
      <alignment horizontal="center" wrapText="1"/>
    </xf>
    <xf numFmtId="0" fontId="35" fillId="24" borderId="0" xfId="40" applyFont="1" applyFill="1" applyBorder="1"/>
    <xf numFmtId="169" fontId="36" fillId="24" borderId="0" xfId="40" applyNumberFormat="1" applyFont="1" applyFill="1" applyBorder="1" applyAlignment="1">
      <alignment horizontal="center" wrapText="1"/>
    </xf>
    <xf numFmtId="169" fontId="12" fillId="24" borderId="0" xfId="40" applyNumberFormat="1" applyFont="1" applyFill="1" applyBorder="1" applyAlignment="1">
      <alignment horizontal="center" wrapText="1"/>
    </xf>
    <xf numFmtId="168" fontId="12" fillId="24" borderId="0" xfId="40" applyNumberFormat="1" applyFont="1" applyFill="1" applyBorder="1" applyAlignment="1">
      <alignment horizontal="center" wrapText="1"/>
    </xf>
    <xf numFmtId="169" fontId="11" fillId="24" borderId="0" xfId="40" applyNumberFormat="1" applyFont="1" applyFill="1" applyBorder="1" applyAlignment="1">
      <alignment horizontal="center" wrapText="1"/>
    </xf>
    <xf numFmtId="168" fontId="11" fillId="24" borderId="0" xfId="40" applyNumberFormat="1" applyFont="1" applyFill="1" applyBorder="1" applyAlignment="1">
      <alignment horizontal="center" wrapText="1"/>
    </xf>
    <xf numFmtId="0" fontId="12" fillId="24" borderId="0" xfId="40" applyFont="1" applyFill="1" applyBorder="1" applyAlignment="1">
      <alignment horizontal="left"/>
    </xf>
    <xf numFmtId="0" fontId="12" fillId="24" borderId="0" xfId="40" applyFont="1" applyFill="1" applyBorder="1"/>
    <xf numFmtId="0" fontId="11" fillId="24" borderId="0" xfId="40" applyFont="1" applyFill="1" applyBorder="1" applyAlignment="1">
      <alignment horizontal="right"/>
    </xf>
    <xf numFmtId="0" fontId="16" fillId="24" borderId="0" xfId="40" applyFont="1" applyFill="1" applyBorder="1" applyAlignment="1">
      <alignment horizontal="left"/>
    </xf>
    <xf numFmtId="0" fontId="16" fillId="24" borderId="0" xfId="40" applyFont="1" applyFill="1" applyBorder="1" applyAlignment="1">
      <alignment horizontal="left" vertical="center" wrapText="1"/>
    </xf>
    <xf numFmtId="168" fontId="12" fillId="24"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11" fillId="25" borderId="12" xfId="51" applyFont="1" applyFill="1" applyBorder="1" applyAlignment="1">
      <alignment horizontal="center" vertical="center"/>
    </xf>
    <xf numFmtId="167" fontId="12" fillId="24" borderId="0" xfId="61" applyNumberFormat="1" applyFont="1" applyFill="1" applyBorder="1" applyAlignment="1">
      <alignment horizontal="center" wrapText="1"/>
    </xf>
    <xf numFmtId="0" fontId="11" fillId="25" borderId="13" xfId="51" applyFont="1" applyFill="1" applyBorder="1" applyAlignment="1">
      <alignment horizontal="center" vertical="center"/>
    </xf>
    <xf numFmtId="49" fontId="11" fillId="25" borderId="13"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10" fillId="25" borderId="0" xfId="51" applyFont="1" applyFill="1" applyBorder="1" applyAlignment="1"/>
    <xf numFmtId="0" fontId="24" fillId="0" borderId="0" xfId="51" applyFont="1"/>
    <xf numFmtId="0" fontId="50" fillId="26" borderId="0" xfId="51" applyFont="1" applyFill="1" applyAlignment="1">
      <alignment horizontal="center"/>
    </xf>
    <xf numFmtId="0" fontId="50" fillId="0" borderId="0" xfId="51" applyFont="1" applyAlignment="1">
      <alignment horizontal="center"/>
    </xf>
    <xf numFmtId="0" fontId="2" fillId="26" borderId="0" xfId="51" applyFont="1" applyFill="1"/>
    <xf numFmtId="0" fontId="2" fillId="0" borderId="0" xfId="51" applyFont="1"/>
    <xf numFmtId="0" fontId="48" fillId="26" borderId="0" xfId="51" applyFont="1" applyFill="1"/>
    <xf numFmtId="0" fontId="28" fillId="25" borderId="0" xfId="51" applyFont="1" applyFill="1" applyBorder="1"/>
    <xf numFmtId="4" fontId="11" fillId="27" borderId="0" xfId="61" applyNumberFormat="1" applyFont="1" applyFill="1" applyBorder="1" applyAlignment="1">
      <alignment horizontal="right" wrapText="1" indent="4"/>
    </xf>
    <xf numFmtId="0" fontId="48" fillId="0" borderId="0" xfId="51" applyFont="1"/>
    <xf numFmtId="0" fontId="80" fillId="26" borderId="0" xfId="51" applyFont="1" applyFill="1"/>
    <xf numFmtId="0" fontId="80" fillId="0" borderId="0" xfId="51" applyFont="1"/>
    <xf numFmtId="3" fontId="16" fillId="25" borderId="0" xfId="51" applyNumberFormat="1" applyFont="1" applyFill="1" applyBorder="1" applyAlignment="1">
      <alignment horizontal="center"/>
    </xf>
    <xf numFmtId="0" fontId="67" fillId="26" borderId="0" xfId="51" applyFont="1" applyFill="1"/>
    <xf numFmtId="0" fontId="67" fillId="25" borderId="0" xfId="51" applyFont="1" applyFill="1"/>
    <xf numFmtId="0" fontId="67"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0" fontId="16" fillId="25" borderId="0" xfId="51" applyFont="1" applyFill="1" applyBorder="1"/>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3" fontId="70" fillId="25" borderId="0" xfId="51" applyNumberFormat="1" applyFont="1" applyFill="1" applyBorder="1" applyAlignment="1">
      <alignment horizontal="center"/>
    </xf>
    <xf numFmtId="0" fontId="72" fillId="25" borderId="0" xfId="51" applyFont="1" applyFill="1" applyBorder="1" applyAlignme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1" fillId="25" borderId="0" xfId="62" applyFont="1" applyFill="1" applyBorder="1" applyAlignment="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11" fillId="25" borderId="0" xfId="62" applyFont="1" applyFill="1" applyBorder="1" applyAlignment="1">
      <alignment horizontal="center" vertical="center"/>
    </xf>
    <xf numFmtId="0" fontId="47"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63" fillId="24" borderId="0" xfId="40" applyNumberFormat="1" applyFont="1" applyFill="1" applyBorder="1" applyAlignment="1">
      <alignment horizontal="center" wrapText="1"/>
    </xf>
    <xf numFmtId="164" fontId="16" fillId="25" borderId="0" xfId="40" applyNumberFormat="1" applyFont="1" applyFill="1" applyBorder="1" applyAlignment="1">
      <alignment horizontal="right" wrapText="1"/>
    </xf>
    <xf numFmtId="3" fontId="63" fillId="24" borderId="0" xfId="40" applyNumberFormat="1" applyFont="1" applyFill="1" applyBorder="1" applyAlignment="1">
      <alignment horizontal="center" wrapText="1"/>
    </xf>
    <xf numFmtId="3" fontId="16" fillId="25" borderId="0" xfId="40" applyNumberFormat="1" applyFont="1" applyFill="1" applyBorder="1" applyAlignment="1">
      <alignment horizontal="right" wrapText="1"/>
    </xf>
    <xf numFmtId="0" fontId="11" fillId="24" borderId="0" xfId="40" quotePrefix="1" applyFont="1" applyFill="1" applyBorder="1" applyAlignment="1">
      <alignment horizontal="left"/>
    </xf>
    <xf numFmtId="167" fontId="63" fillId="24" borderId="0" xfId="40" applyNumberFormat="1" applyFont="1" applyFill="1" applyBorder="1" applyAlignment="1">
      <alignment horizontal="center" wrapText="1"/>
    </xf>
    <xf numFmtId="167" fontId="16" fillId="25" borderId="0" xfId="40" applyNumberFormat="1" applyFont="1" applyFill="1" applyBorder="1" applyAlignment="1">
      <alignment horizontal="right"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0" fontId="11" fillId="25" borderId="0" xfId="0" applyFont="1" applyFill="1" applyBorder="1" applyAlignment="1">
      <alignment horizontal="center" vertical="center"/>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7" fillId="25" borderId="0" xfId="62" applyFont="1" applyFill="1"/>
    <xf numFmtId="0" fontId="16" fillId="25" borderId="0" xfId="62" applyFont="1" applyFill="1" applyBorder="1"/>
    <xf numFmtId="0" fontId="16" fillId="25" borderId="0" xfId="62" applyFont="1" applyFill="1" applyBorder="1" applyAlignment="1">
      <alignment vertical="top" wrapText="1"/>
    </xf>
    <xf numFmtId="0" fontId="59" fillId="25" borderId="0" xfId="62" applyFont="1" applyFill="1" applyBorder="1" applyAlignment="1">
      <alignment wrapText="1"/>
    </xf>
    <xf numFmtId="0" fontId="67" fillId="25" borderId="0" xfId="62" applyFont="1" applyFill="1" applyBorder="1" applyAlignment="1">
      <alignment vertical="center"/>
    </xf>
    <xf numFmtId="0" fontId="68" fillId="25" borderId="0" xfId="62" applyFont="1" applyFill="1" applyBorder="1" applyAlignment="1">
      <alignment vertical="center"/>
    </xf>
    <xf numFmtId="0" fontId="72"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7" fillId="0" borderId="0" xfId="62" applyFont="1" applyAlignment="1"/>
    <xf numFmtId="3" fontId="47" fillId="25" borderId="0" xfId="62" applyNumberFormat="1" applyFont="1" applyFill="1" applyBorder="1" applyAlignment="1">
      <alignment horizontal="right"/>
    </xf>
    <xf numFmtId="0" fontId="67" fillId="25" borderId="0" xfId="62" applyFont="1" applyFill="1" applyAlignment="1"/>
    <xf numFmtId="0" fontId="67" fillId="25" borderId="0" xfId="62" applyFont="1" applyFill="1" applyBorder="1" applyAlignment="1"/>
    <xf numFmtId="3" fontId="18" fillId="25" borderId="0" xfId="62" applyNumberFormat="1" applyFont="1" applyFill="1" applyBorder="1" applyAlignment="1">
      <alignment horizontal="right"/>
    </xf>
    <xf numFmtId="0" fontId="67" fillId="0" borderId="0" xfId="62" applyFont="1"/>
    <xf numFmtId="0" fontId="62" fillId="25" borderId="0" xfId="62" applyFont="1" applyFill="1" applyBorder="1" applyAlignment="1">
      <alignment horizontal="center"/>
    </xf>
    <xf numFmtId="0" fontId="67" fillId="25" borderId="0" xfId="62" applyFont="1" applyFill="1" applyBorder="1"/>
    <xf numFmtId="164" fontId="66" fillId="25" borderId="0" xfId="62" applyNumberFormat="1" applyFont="1" applyFill="1" applyBorder="1" applyAlignment="1">
      <alignment horizontal="right" indent="2"/>
    </xf>
    <xf numFmtId="3" fontId="11" fillId="28" borderId="0" xfId="62" applyNumberFormat="1" applyFont="1" applyFill="1" applyBorder="1" applyAlignment="1">
      <alignment horizontal="center"/>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6" fillId="25" borderId="0" xfId="62" applyFont="1" applyFill="1" applyBorder="1" applyAlignment="1">
      <alignment horizontal="right" indent="2"/>
    </xf>
    <xf numFmtId="3" fontId="12" fillId="25" borderId="0" xfId="0" applyNumberFormat="1" applyFont="1" applyFill="1" applyBorder="1" applyAlignment="1">
      <alignment horizontal="center"/>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7"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167" fontId="11" fillId="27" borderId="0" xfId="40" applyNumberFormat="1" applyFont="1" applyFill="1" applyBorder="1" applyAlignment="1">
      <alignment wrapText="1"/>
    </xf>
    <xf numFmtId="167" fontId="12" fillId="27" borderId="0" xfId="40" applyNumberFormat="1" applyFont="1" applyFill="1" applyBorder="1" applyAlignment="1">
      <alignment wrapText="1"/>
    </xf>
    <xf numFmtId="0" fontId="12" fillId="25" borderId="0" xfId="0" applyFont="1" applyFill="1" applyBorder="1" applyAlignment="1"/>
    <xf numFmtId="0" fontId="11" fillId="25" borderId="0" xfId="0" applyFont="1" applyFill="1" applyBorder="1" applyAlignment="1">
      <alignment vertical="center"/>
    </xf>
    <xf numFmtId="167" fontId="12" fillId="25" borderId="0" xfId="0" applyNumberFormat="1" applyFont="1" applyFill="1" applyBorder="1" applyAlignment="1">
      <alignment horizontal="center"/>
    </xf>
    <xf numFmtId="1" fontId="12" fillId="25" borderId="0" xfId="0" applyNumberFormat="1" applyFont="1" applyFill="1" applyBorder="1" applyAlignment="1">
      <alignment horizontal="center"/>
    </xf>
    <xf numFmtId="0" fontId="36" fillId="25" borderId="0" xfId="0" applyFont="1" applyFill="1" applyBorder="1"/>
    <xf numFmtId="0" fontId="48" fillId="25" borderId="0" xfId="0" applyFont="1" applyFill="1" applyBorder="1" applyAlignment="1">
      <alignment horizontal="left"/>
    </xf>
    <xf numFmtId="2" fontId="12" fillId="27" borderId="0" xfId="40" applyNumberFormat="1" applyFont="1" applyFill="1" applyBorder="1" applyAlignment="1">
      <alignment horizontal="right" wrapText="1"/>
    </xf>
    <xf numFmtId="0" fontId="9" fillId="25" borderId="0" xfId="62" applyFont="1" applyFill="1" applyBorder="1" applyAlignment="1">
      <alignment horizontal="right"/>
    </xf>
    <xf numFmtId="3" fontId="11" fillId="25" borderId="0" xfId="57" applyNumberFormat="1" applyFont="1" applyFill="1" applyBorder="1" applyAlignment="1">
      <alignment horizontal="right"/>
    </xf>
    <xf numFmtId="3" fontId="12" fillId="25" borderId="0" xfId="57" applyNumberFormat="1" applyFont="1" applyFill="1" applyBorder="1" applyAlignment="1">
      <alignment horizontal="right"/>
    </xf>
    <xf numFmtId="164" fontId="62"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0" fontId="29" fillId="25" borderId="0" xfId="62" applyFont="1" applyFill="1" applyBorder="1" applyAlignment="1">
      <alignment horizontal="right" wrapText="1" indent="2"/>
    </xf>
    <xf numFmtId="1" fontId="12" fillId="25" borderId="0" xfId="62" applyNumberFormat="1" applyFont="1" applyFill="1" applyBorder="1" applyAlignment="1">
      <alignment horizontal="center"/>
    </xf>
    <xf numFmtId="1" fontId="11"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4" fillId="25" borderId="0" xfId="62" applyFont="1" applyFill="1" applyBorder="1"/>
    <xf numFmtId="0" fontId="2" fillId="25" borderId="0" xfId="62" applyFill="1" applyAlignment="1">
      <alignment horizontal="right" indent="1"/>
    </xf>
    <xf numFmtId="0" fontId="11" fillId="24" borderId="0" xfId="40" applyFont="1" applyFill="1" applyBorder="1" applyAlignment="1"/>
    <xf numFmtId="167" fontId="2" fillId="0" borderId="0" xfId="62" applyNumberFormat="1"/>
    <xf numFmtId="3" fontId="63" fillId="25" borderId="0" xfId="62" applyNumberFormat="1" applyFont="1" applyFill="1" applyBorder="1" applyAlignment="1">
      <alignment horizontal="right"/>
    </xf>
    <xf numFmtId="0" fontId="60" fillId="25" borderId="0" xfId="62" applyFont="1" applyFill="1" applyBorder="1"/>
    <xf numFmtId="3" fontId="2" fillId="0" borderId="0" xfId="62" applyNumberFormat="1" applyAlignment="1">
      <alignment vertical="center"/>
    </xf>
    <xf numFmtId="0" fontId="64" fillId="25" borderId="0" xfId="62" applyFont="1" applyFill="1" applyBorder="1" applyAlignment="1">
      <alignment vertical="center"/>
    </xf>
    <xf numFmtId="0" fontId="11" fillId="25" borderId="12"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3"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91" fillId="0" borderId="0" xfId="62" applyFont="1" applyAlignment="1">
      <alignment vertical="center"/>
    </xf>
    <xf numFmtId="49" fontId="16" fillId="24" borderId="0" xfId="40" applyNumberFormat="1" applyFont="1" applyFill="1" applyBorder="1" applyAlignment="1">
      <alignment horizontal="center" vertical="center" wrapText="1"/>
    </xf>
    <xf numFmtId="0" fontId="16" fillId="25" borderId="0" xfId="62" applyFont="1" applyFill="1" applyBorder="1" applyAlignment="1">
      <alignment horizontal="right" vertical="center"/>
    </xf>
    <xf numFmtId="0" fontId="91" fillId="0" borderId="0" xfId="62" applyFont="1"/>
    <xf numFmtId="3" fontId="16" fillId="24" borderId="0" xfId="40" applyNumberFormat="1" applyFont="1" applyFill="1" applyBorder="1" applyAlignment="1">
      <alignment horizontal="center" wrapText="1"/>
    </xf>
    <xf numFmtId="49" fontId="16" fillId="25" borderId="0" xfId="62" applyNumberFormat="1" applyFont="1" applyFill="1" applyBorder="1" applyAlignment="1">
      <alignment horizontal="right" vertical="center"/>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91" fillId="0" borderId="0" xfId="62" applyNumberFormat="1" applyFont="1"/>
    <xf numFmtId="0" fontId="11" fillId="25" borderId="0" xfId="63" applyFont="1" applyFill="1" applyBorder="1" applyAlignment="1">
      <alignment horizontal="center" vertical="center" wrapText="1"/>
    </xf>
    <xf numFmtId="0" fontId="16" fillId="24" borderId="0" xfId="40" applyFont="1" applyFill="1" applyBorder="1" applyAlignment="1">
      <alignment horizontal="justify" vertical="center"/>
    </xf>
    <xf numFmtId="0" fontId="16" fillId="25" borderId="0" xfId="0" applyFont="1" applyFill="1" applyBorder="1" applyAlignment="1"/>
    <xf numFmtId="165" fontId="12" fillId="27" borderId="0" xfId="40" applyNumberFormat="1" applyFont="1" applyFill="1" applyBorder="1" applyAlignment="1">
      <alignment horizontal="left" wrapText="1"/>
    </xf>
    <xf numFmtId="0" fontId="48" fillId="0" borderId="0" xfId="51" applyFont="1" applyAlignment="1">
      <alignment horizontal="left"/>
    </xf>
    <xf numFmtId="0" fontId="48" fillId="0" borderId="0" xfId="51" applyFont="1" applyAlignment="1">
      <alignment horizontal="left" vertical="center"/>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0" fontId="53" fillId="25" borderId="0" xfId="63" applyFont="1" applyFill="1" applyBorder="1" applyAlignment="1">
      <alignment horizontal="center" vertical="center"/>
    </xf>
    <xf numFmtId="0" fontId="8" fillId="25" borderId="0" xfId="63" applyFont="1" applyFill="1" applyBorder="1" applyAlignment="1">
      <alignment horizontal="right"/>
    </xf>
    <xf numFmtId="0" fontId="48" fillId="25" borderId="0" xfId="63" applyFont="1" applyFill="1" applyBorder="1"/>
    <xf numFmtId="3" fontId="16" fillId="25" borderId="0" xfId="63" quotePrefix="1" applyNumberFormat="1" applyFont="1" applyFill="1" applyBorder="1" applyAlignment="1">
      <alignment horizontal="right" vertical="center"/>
    </xf>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3" fontId="16" fillId="25" borderId="0" xfId="63" applyNumberFormat="1" applyFont="1" applyFill="1" applyBorder="1" applyAlignment="1">
      <alignment horizontal="right" vertical="center"/>
    </xf>
    <xf numFmtId="0" fontId="29" fillId="25" borderId="0" xfId="63" applyFont="1" applyFill="1" applyBorder="1" applyAlignment="1"/>
    <xf numFmtId="0" fontId="11" fillId="25" borderId="0" xfId="62" applyFont="1" applyFill="1" applyBorder="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66" fillId="25" borderId="0" xfId="0" applyFont="1" applyFill="1" applyBorder="1" applyAlignment="1">
      <alignment horizontal="left"/>
    </xf>
    <xf numFmtId="0" fontId="18" fillId="24" borderId="0" xfId="40" applyFont="1" applyFill="1" applyBorder="1" applyAlignment="1">
      <alignment horizontal="center" wrapText="1"/>
    </xf>
    <xf numFmtId="0" fontId="9" fillId="25" borderId="0" xfId="0" applyFont="1" applyFill="1" applyBorder="1" applyAlignment="1">
      <alignment horizontal="left"/>
    </xf>
    <xf numFmtId="0" fontId="95" fillId="25" borderId="0" xfId="0" applyFont="1" applyFill="1" applyBorder="1"/>
    <xf numFmtId="0" fontId="0" fillId="25" borderId="21" xfId="0" applyFill="1" applyBorder="1"/>
    <xf numFmtId="0" fontId="0" fillId="25" borderId="21" xfId="0" applyFill="1" applyBorder="1" applyAlignment="1">
      <alignment horizontal="left"/>
    </xf>
    <xf numFmtId="0" fontId="0" fillId="25" borderId="22" xfId="0" applyFill="1" applyBorder="1"/>
    <xf numFmtId="0" fontId="0" fillId="25" borderId="22" xfId="0" applyFill="1" applyBorder="1" applyAlignment="1">
      <alignment vertical="center"/>
    </xf>
    <xf numFmtId="0" fontId="14" fillId="32" borderId="23" xfId="0" applyFont="1" applyFill="1" applyBorder="1" applyAlignment="1">
      <alignment horizontal="center" vertical="center"/>
    </xf>
    <xf numFmtId="0" fontId="98" fillId="25" borderId="0" xfId="0" applyFont="1" applyFill="1" applyBorder="1"/>
    <xf numFmtId="0" fontId="11" fillId="25" borderId="21" xfId="0" applyFont="1" applyFill="1" applyBorder="1" applyAlignment="1">
      <alignment horizontal="right"/>
    </xf>
    <xf numFmtId="0" fontId="94" fillId="24" borderId="0" xfId="40" applyFont="1" applyFill="1" applyBorder="1"/>
    <xf numFmtId="0" fontId="94" fillId="24" borderId="0" xfId="40" applyFont="1" applyFill="1" applyBorder="1" applyAlignment="1">
      <alignment horizontal="center"/>
    </xf>
    <xf numFmtId="169" fontId="97" fillId="24" borderId="0" xfId="40" applyNumberFormat="1" applyFont="1" applyFill="1" applyBorder="1" applyAlignment="1">
      <alignment horizontal="center" wrapText="1"/>
    </xf>
    <xf numFmtId="168" fontId="97" fillId="24" borderId="0" xfId="40" applyNumberFormat="1" applyFont="1" applyFill="1" applyBorder="1" applyAlignment="1">
      <alignment horizontal="center" wrapText="1"/>
    </xf>
    <xf numFmtId="0" fontId="9" fillId="25" borderId="26" xfId="0" applyFont="1" applyFill="1" applyBorder="1" applyAlignment="1">
      <alignment horizontal="left"/>
    </xf>
    <xf numFmtId="0" fontId="9" fillId="25" borderId="23" xfId="0" applyFont="1" applyFill="1" applyBorder="1" applyAlignment="1">
      <alignment horizontal="left"/>
    </xf>
    <xf numFmtId="0" fontId="0" fillId="25" borderId="23" xfId="0" applyFill="1" applyBorder="1" applyAlignment="1">
      <alignment vertical="center"/>
    </xf>
    <xf numFmtId="0" fontId="0" fillId="25" borderId="23" xfId="0" applyFill="1" applyBorder="1"/>
    <xf numFmtId="0" fontId="67" fillId="25" borderId="23" xfId="0" applyFont="1" applyFill="1" applyBorder="1"/>
    <xf numFmtId="0" fontId="24" fillId="25" borderId="23" xfId="0" applyFont="1" applyFill="1" applyBorder="1"/>
    <xf numFmtId="0" fontId="97" fillId="25" borderId="0" xfId="0" applyFont="1" applyFill="1" applyBorder="1"/>
    <xf numFmtId="0" fontId="95" fillId="25" borderId="0" xfId="62" applyFont="1" applyFill="1" applyBorder="1"/>
    <xf numFmtId="0" fontId="48" fillId="25" borderId="0" xfId="62" applyFont="1" applyFill="1" applyBorder="1" applyAlignment="1">
      <alignment horizontal="left"/>
    </xf>
    <xf numFmtId="0" fontId="2" fillId="25" borderId="21" xfId="62" applyFill="1" applyBorder="1"/>
    <xf numFmtId="0" fontId="48" fillId="25" borderId="25" xfId="62" applyFont="1" applyFill="1" applyBorder="1" applyAlignment="1">
      <alignment horizontal="left"/>
    </xf>
    <xf numFmtId="0" fontId="2" fillId="25" borderId="25" xfId="62" applyFill="1" applyBorder="1"/>
    <xf numFmtId="0" fontId="2" fillId="25" borderId="24" xfId="62" applyFill="1" applyBorder="1"/>
    <xf numFmtId="0" fontId="2" fillId="25" borderId="22" xfId="62" applyFill="1" applyBorder="1"/>
    <xf numFmtId="0" fontId="13" fillId="0" borderId="0" xfId="62" applyFont="1" applyBorder="1"/>
    <xf numFmtId="0" fontId="67" fillId="0" borderId="0" xfId="62" applyFont="1" applyBorder="1" applyAlignment="1"/>
    <xf numFmtId="0" fontId="2" fillId="25" borderId="22" xfId="62" applyFill="1" applyBorder="1" applyAlignment="1"/>
    <xf numFmtId="0" fontId="24" fillId="25" borderId="0" xfId="62" applyFont="1" applyFill="1" applyBorder="1"/>
    <xf numFmtId="0" fontId="104" fillId="25" borderId="27" xfId="62" applyFont="1" applyFill="1" applyBorder="1" applyAlignment="1">
      <alignment horizontal="left" vertical="center" indent="1"/>
    </xf>
    <xf numFmtId="0" fontId="105" fillId="25" borderId="29" xfId="62" applyFont="1" applyFill="1" applyBorder="1" applyAlignment="1">
      <alignment vertical="center"/>
    </xf>
    <xf numFmtId="0" fontId="105" fillId="25" borderId="28" xfId="62" applyFont="1" applyFill="1" applyBorder="1" applyAlignment="1">
      <alignment vertical="center"/>
    </xf>
    <xf numFmtId="0" fontId="100" fillId="25" borderId="0" xfId="62" applyFont="1" applyFill="1" applyBorder="1" applyAlignment="1">
      <alignment horizontal="left" vertical="center"/>
    </xf>
    <xf numFmtId="167" fontId="106" fillId="24" borderId="0" xfId="40" applyNumberFormat="1" applyFont="1" applyFill="1" applyBorder="1" applyAlignment="1">
      <alignment horizontal="center" wrapText="1"/>
    </xf>
    <xf numFmtId="0" fontId="94" fillId="25" borderId="0" xfId="0" applyFont="1" applyFill="1" applyBorder="1"/>
    <xf numFmtId="167" fontId="97" fillId="25" borderId="0" xfId="57" applyNumberFormat="1" applyFont="1" applyFill="1" applyBorder="1" applyAlignment="1">
      <alignment horizontal="center"/>
    </xf>
    <xf numFmtId="0" fontId="0" fillId="0" borderId="21" xfId="0" applyFill="1" applyBorder="1"/>
    <xf numFmtId="0" fontId="11" fillId="25" borderId="21" xfId="63" applyFont="1" applyFill="1" applyBorder="1" applyAlignment="1">
      <alignment horizontal="left"/>
    </xf>
    <xf numFmtId="0" fontId="6" fillId="25" borderId="24" xfId="63" applyFont="1" applyFill="1" applyBorder="1"/>
    <xf numFmtId="0" fontId="6" fillId="25" borderId="22" xfId="63" applyFont="1" applyFill="1" applyBorder="1"/>
    <xf numFmtId="0" fontId="6" fillId="25" borderId="22" xfId="63" applyFont="1" applyFill="1" applyBorder="1" applyAlignment="1">
      <alignment horizontal="right" vertical="center"/>
    </xf>
    <xf numFmtId="0" fontId="53" fillId="25" borderId="22" xfId="63" applyFont="1" applyFill="1" applyBorder="1"/>
    <xf numFmtId="3" fontId="107" fillId="25" borderId="0" xfId="63" applyNumberFormat="1" applyFont="1" applyFill="1" applyBorder="1" applyAlignment="1">
      <alignment horizontal="right" vertical="center"/>
    </xf>
    <xf numFmtId="0" fontId="107" fillId="25" borderId="0" xfId="63" applyFont="1" applyFill="1" applyBorder="1" applyAlignment="1">
      <alignment horizontal="left" vertical="top" wrapText="1"/>
    </xf>
    <xf numFmtId="3" fontId="107" fillId="25" borderId="0" xfId="63" quotePrefix="1" applyNumberFormat="1" applyFont="1" applyFill="1" applyBorder="1" applyAlignment="1">
      <alignment horizontal="right" vertical="center"/>
    </xf>
    <xf numFmtId="0" fontId="2" fillId="25" borderId="21" xfId="62" applyFill="1" applyBorder="1" applyAlignment="1">
      <alignment horizontal="left"/>
    </xf>
    <xf numFmtId="0" fontId="9" fillId="25" borderId="26" xfId="62" applyFont="1" applyFill="1" applyBorder="1" applyAlignment="1">
      <alignment horizontal="left"/>
    </xf>
    <xf numFmtId="0" fontId="2" fillId="25" borderId="23" xfId="62" applyFill="1" applyBorder="1"/>
    <xf numFmtId="0" fontId="2" fillId="25" borderId="23" xfId="62" applyFill="1" applyBorder="1" applyAlignment="1">
      <alignment vertical="center"/>
    </xf>
    <xf numFmtId="49" fontId="2" fillId="25" borderId="23" xfId="62" applyNumberFormat="1" applyFill="1" applyBorder="1" applyAlignment="1">
      <alignment vertical="center"/>
    </xf>
    <xf numFmtId="0" fontId="13" fillId="25" borderId="23" xfId="62" applyFont="1" applyFill="1" applyBorder="1"/>
    <xf numFmtId="0" fontId="14" fillId="33" borderId="23" xfId="62" applyFont="1" applyFill="1" applyBorder="1" applyAlignment="1">
      <alignment horizontal="center" vertical="center"/>
    </xf>
    <xf numFmtId="0" fontId="111" fillId="25" borderId="0" xfId="62" applyFont="1" applyFill="1" applyBorder="1" applyAlignment="1">
      <alignment horizontal="left" vertical="center"/>
    </xf>
    <xf numFmtId="0" fontId="94" fillId="24" borderId="0" xfId="40" applyFont="1" applyFill="1" applyBorder="1" applyAlignment="1">
      <alignment horizontal="left" indent="1"/>
    </xf>
    <xf numFmtId="0" fontId="96" fillId="25" borderId="0" xfId="62" applyFont="1" applyFill="1" applyBorder="1"/>
    <xf numFmtId="3" fontId="108" fillId="25" borderId="0" xfId="62" applyNumberFormat="1" applyFont="1" applyFill="1" applyBorder="1" applyAlignment="1">
      <alignment horizontal="right"/>
    </xf>
    <xf numFmtId="167" fontId="97" fillId="25" borderId="0" xfId="62" applyNumberFormat="1" applyFont="1" applyFill="1" applyBorder="1" applyAlignment="1">
      <alignment horizontal="center"/>
    </xf>
    <xf numFmtId="167" fontId="97" fillId="25" borderId="0" xfId="62" applyNumberFormat="1" applyFont="1" applyFill="1" applyBorder="1" applyAlignment="1">
      <alignment horizontal="right" indent="2"/>
    </xf>
    <xf numFmtId="0" fontId="95" fillId="25" borderId="0" xfId="62" applyFont="1" applyFill="1"/>
    <xf numFmtId="167" fontId="94" fillId="25" borderId="0" xfId="62" applyNumberFormat="1" applyFont="1" applyFill="1" applyBorder="1" applyAlignment="1">
      <alignment horizontal="right" indent="1"/>
    </xf>
    <xf numFmtId="0" fontId="95" fillId="25" borderId="0" xfId="62" applyFont="1" applyFill="1" applyAlignment="1">
      <alignment horizontal="right" indent="1"/>
    </xf>
    <xf numFmtId="167" fontId="94" fillId="24" borderId="0" xfId="40" applyNumberFormat="1" applyFont="1" applyFill="1" applyBorder="1" applyAlignment="1">
      <alignment horizontal="center" wrapText="1"/>
    </xf>
    <xf numFmtId="167" fontId="94" fillId="24" borderId="0" xfId="40" applyNumberFormat="1" applyFont="1" applyFill="1" applyBorder="1" applyAlignment="1">
      <alignment horizontal="right" wrapText="1" indent="1"/>
    </xf>
    <xf numFmtId="0" fontId="97" fillId="25" borderId="0" xfId="62" applyFont="1" applyFill="1" applyBorder="1"/>
    <xf numFmtId="165" fontId="94" fillId="24" borderId="0" xfId="58" applyNumberFormat="1" applyFont="1" applyFill="1" applyBorder="1" applyAlignment="1">
      <alignment horizontal="center" wrapText="1"/>
    </xf>
    <xf numFmtId="165" fontId="94" fillId="24" borderId="0" xfId="58" applyNumberFormat="1" applyFont="1" applyFill="1" applyBorder="1" applyAlignment="1">
      <alignment horizontal="right" wrapText="1" indent="1"/>
    </xf>
    <xf numFmtId="0" fontId="95" fillId="0" borderId="0" xfId="62" applyFont="1"/>
    <xf numFmtId="167" fontId="97" fillId="24" borderId="0" xfId="40" applyNumberFormat="1" applyFont="1" applyFill="1" applyBorder="1" applyAlignment="1">
      <alignment horizontal="center" wrapText="1"/>
    </xf>
    <xf numFmtId="0" fontId="48" fillId="26" borderId="37" xfId="62" applyFont="1" applyFill="1" applyBorder="1" applyAlignment="1">
      <alignment vertical="center"/>
    </xf>
    <xf numFmtId="0" fontId="2" fillId="26" borderId="38" xfId="62" applyFont="1" applyFill="1" applyBorder="1" applyAlignment="1">
      <alignment vertical="center"/>
    </xf>
    <xf numFmtId="0" fontId="2" fillId="26" borderId="39" xfId="62" applyFont="1" applyFill="1" applyBorder="1" applyAlignment="1">
      <alignment vertical="center"/>
    </xf>
    <xf numFmtId="2" fontId="109" fillId="25" borderId="0" xfId="62" applyNumberFormat="1" applyFont="1" applyFill="1" applyBorder="1" applyAlignment="1">
      <alignment horizontal="right" vertical="center"/>
    </xf>
    <xf numFmtId="2" fontId="109" fillId="25" borderId="0" xfId="62" applyNumberFormat="1" applyFont="1" applyFill="1" applyBorder="1" applyAlignment="1">
      <alignment horizontal="right"/>
    </xf>
    <xf numFmtId="0" fontId="95" fillId="25" borderId="0" xfId="62" applyFont="1" applyFill="1" applyBorder="1" applyAlignment="1">
      <alignment vertical="center"/>
    </xf>
    <xf numFmtId="0" fontId="48" fillId="26" borderId="38" xfId="62" applyFont="1" applyFill="1" applyBorder="1" applyAlignment="1">
      <alignment vertical="center"/>
    </xf>
    <xf numFmtId="0" fontId="48" fillId="26" borderId="39" xfId="62" applyFont="1" applyFill="1" applyBorder="1" applyAlignment="1">
      <alignment vertical="center"/>
    </xf>
    <xf numFmtId="0" fontId="14" fillId="33" borderId="22" xfId="62" applyFont="1" applyFill="1" applyBorder="1" applyAlignment="1">
      <alignment horizontal="center" vertical="center"/>
    </xf>
    <xf numFmtId="0" fontId="0" fillId="0" borderId="21" xfId="0" applyBorder="1"/>
    <xf numFmtId="0" fontId="95" fillId="25" borderId="23" xfId="0" applyFont="1" applyFill="1"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18"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2" fillId="0" borderId="0" xfId="62" applyFont="1"/>
    <xf numFmtId="0" fontId="2" fillId="0" borderId="0" xfId="62" applyFont="1"/>
    <xf numFmtId="0" fontId="2" fillId="0" borderId="0" xfId="62" applyAlignment="1">
      <alignment horizontal="right"/>
    </xf>
    <xf numFmtId="0" fontId="43" fillId="0" borderId="0" xfId="62" applyFont="1"/>
    <xf numFmtId="0" fontId="40"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44" xfId="62" applyFill="1" applyBorder="1"/>
    <xf numFmtId="0" fontId="12" fillId="38" borderId="44"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44"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44" xfId="62" applyFont="1" applyFill="1" applyBorder="1"/>
    <xf numFmtId="0" fontId="119" fillId="40" borderId="0" xfId="62" applyFont="1" applyFill="1" applyBorder="1" applyAlignment="1">
      <alignment horizontal="center" vertical="center"/>
    </xf>
    <xf numFmtId="0" fontId="2" fillId="38" borderId="45" xfId="62" applyFill="1" applyBorder="1"/>
    <xf numFmtId="0" fontId="2" fillId="33" borderId="36" xfId="62" applyFill="1" applyBorder="1"/>
    <xf numFmtId="0" fontId="2" fillId="32" borderId="17" xfId="62" applyFill="1" applyBorder="1"/>
    <xf numFmtId="0" fontId="2" fillId="38" borderId="46" xfId="62" applyFill="1" applyBorder="1"/>
    <xf numFmtId="0" fontId="2" fillId="38" borderId="17" xfId="62" applyFill="1" applyBorder="1"/>
    <xf numFmtId="0" fontId="0" fillId="0" borderId="47" xfId="0" applyFill="1" applyBorder="1"/>
    <xf numFmtId="164" fontId="17" fillId="24" borderId="49" xfId="40" applyNumberFormat="1" applyFont="1" applyFill="1" applyBorder="1" applyAlignment="1">
      <alignment horizontal="left" wrapText="1"/>
    </xf>
    <xf numFmtId="164" fontId="17" fillId="24" borderId="21" xfId="40" applyNumberFormat="1" applyFont="1" applyFill="1" applyBorder="1" applyAlignment="1">
      <alignment horizontal="left" wrapText="1"/>
    </xf>
    <xf numFmtId="164" fontId="12" fillId="24" borderId="21" xfId="40" applyNumberFormat="1" applyFont="1" applyFill="1" applyBorder="1" applyAlignment="1">
      <alignment horizontal="center" wrapText="1"/>
    </xf>
    <xf numFmtId="0" fontId="12" fillId="25" borderId="25" xfId="0" applyFont="1" applyFill="1" applyBorder="1"/>
    <xf numFmtId="0" fontId="12" fillId="25" borderId="24" xfId="0" applyFont="1" applyFill="1" applyBorder="1"/>
    <xf numFmtId="0" fontId="12" fillId="25" borderId="22" xfId="0" applyFont="1" applyFill="1" applyBorder="1"/>
    <xf numFmtId="164" fontId="12" fillId="24" borderId="22" xfId="40" applyNumberFormat="1" applyFont="1" applyFill="1" applyBorder="1" applyAlignment="1">
      <alignment horizontal="center" wrapText="1"/>
    </xf>
    <xf numFmtId="164" fontId="12" fillId="24" borderId="47" xfId="40" applyNumberFormat="1" applyFont="1" applyFill="1" applyBorder="1" applyAlignment="1">
      <alignment horizontal="center" readingOrder="1"/>
    </xf>
    <xf numFmtId="0" fontId="12" fillId="25" borderId="21" xfId="0" applyFont="1" applyFill="1" applyBorder="1" applyAlignment="1">
      <alignment readingOrder="1"/>
    </xf>
    <xf numFmtId="164" fontId="12" fillId="24" borderId="21" xfId="40" applyNumberFormat="1" applyFont="1" applyFill="1" applyBorder="1" applyAlignment="1">
      <alignment horizontal="center" readingOrder="1"/>
    </xf>
    <xf numFmtId="0" fontId="11" fillId="24" borderId="48" xfId="40" applyFont="1" applyFill="1" applyBorder="1" applyAlignment="1">
      <alignment horizontal="right" readingOrder="1"/>
    </xf>
    <xf numFmtId="0" fontId="12" fillId="25" borderId="26" xfId="0" applyFont="1" applyFill="1" applyBorder="1" applyAlignment="1">
      <alignment readingOrder="1"/>
    </xf>
    <xf numFmtId="0" fontId="17" fillId="25" borderId="23" xfId="0" applyFont="1" applyFill="1" applyBorder="1" applyAlignment="1">
      <alignment horizontal="left" indent="1" readingOrder="1"/>
    </xf>
    <xf numFmtId="164" fontId="12" fillId="24" borderId="26" xfId="40" applyNumberFormat="1" applyFont="1" applyFill="1" applyBorder="1" applyAlignment="1">
      <alignment horizontal="center" readingOrder="1"/>
    </xf>
    <xf numFmtId="164" fontId="12" fillId="24" borderId="25" xfId="40" applyNumberFormat="1" applyFont="1" applyFill="1" applyBorder="1" applyAlignment="1">
      <alignment horizontal="center" readingOrder="1"/>
    </xf>
    <xf numFmtId="164" fontId="12" fillId="24" borderId="23" xfId="40" applyNumberFormat="1" applyFont="1" applyFill="1" applyBorder="1" applyAlignment="1">
      <alignment horizontal="center" readingOrder="1"/>
    </xf>
    <xf numFmtId="0" fontId="0" fillId="0" borderId="0" xfId="0" applyBorder="1" applyAlignment="1">
      <alignment readingOrder="2"/>
    </xf>
    <xf numFmtId="0" fontId="9" fillId="25" borderId="25" xfId="0" applyFont="1" applyFill="1" applyBorder="1" applyAlignment="1">
      <alignment readingOrder="1"/>
    </xf>
    <xf numFmtId="0" fontId="0" fillId="25" borderId="25" xfId="0" applyFill="1" applyBorder="1" applyAlignment="1">
      <alignment readingOrder="1"/>
    </xf>
    <xf numFmtId="0" fontId="0" fillId="25" borderId="24" xfId="0" applyFill="1" applyBorder="1" applyAlignment="1">
      <alignment readingOrder="1"/>
    </xf>
    <xf numFmtId="0" fontId="3" fillId="25" borderId="22"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3"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3" fontId="12" fillId="26" borderId="0" xfId="59" applyNumberFormat="1" applyFont="1" applyFill="1" applyBorder="1" applyAlignment="1">
      <alignment horizontal="right"/>
    </xf>
    <xf numFmtId="0" fontId="30" fillId="25" borderId="23"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5" xfId="51" applyFont="1" applyFill="1" applyBorder="1"/>
    <xf numFmtId="0" fontId="9" fillId="25" borderId="25" xfId="51" applyFont="1" applyFill="1" applyBorder="1" applyAlignment="1">
      <alignment horizontal="left"/>
    </xf>
    <xf numFmtId="0" fontId="48" fillId="25" borderId="25" xfId="51" applyFont="1" applyFill="1" applyBorder="1" applyAlignment="1">
      <alignment horizontal="left"/>
    </xf>
    <xf numFmtId="0" fontId="0" fillId="0" borderId="25" xfId="51" applyFont="1" applyBorder="1"/>
    <xf numFmtId="0" fontId="0" fillId="25" borderId="24" xfId="51" applyFont="1" applyFill="1" applyBorder="1"/>
    <xf numFmtId="0" fontId="0" fillId="26" borderId="0" xfId="51" applyFont="1" applyFill="1" applyBorder="1"/>
    <xf numFmtId="0" fontId="0" fillId="25" borderId="22" xfId="51" applyFont="1" applyFill="1" applyBorder="1"/>
    <xf numFmtId="49" fontId="5" fillId="25" borderId="22" xfId="51" applyNumberFormat="1" applyFont="1" applyFill="1" applyBorder="1"/>
    <xf numFmtId="0" fontId="9" fillId="25" borderId="22" xfId="51" applyFont="1" applyFill="1" applyBorder="1" applyAlignment="1">
      <alignment horizontal="center"/>
    </xf>
    <xf numFmtId="0" fontId="10" fillId="26" borderId="22" xfId="51" applyFont="1" applyFill="1" applyBorder="1"/>
    <xf numFmtId="0" fontId="5" fillId="26" borderId="22" xfId="51" applyFont="1" applyFill="1" applyBorder="1"/>
    <xf numFmtId="0" fontId="28" fillId="26" borderId="22" xfId="51" applyFont="1" applyFill="1" applyBorder="1"/>
    <xf numFmtId="0" fontId="50" fillId="26" borderId="22" xfId="51" applyFont="1" applyFill="1" applyBorder="1" applyAlignment="1">
      <alignment horizontal="center"/>
    </xf>
    <xf numFmtId="0" fontId="2" fillId="26" borderId="0" xfId="51" applyFont="1" applyFill="1" applyBorder="1"/>
    <xf numFmtId="0" fontId="48" fillId="26" borderId="0" xfId="51" applyFont="1" applyFill="1" applyBorder="1"/>
    <xf numFmtId="0" fontId="6" fillId="26" borderId="22" xfId="51" applyFont="1" applyFill="1" applyBorder="1"/>
    <xf numFmtId="0" fontId="80" fillId="26" borderId="0" xfId="51" applyFont="1" applyFill="1" applyBorder="1"/>
    <xf numFmtId="0" fontId="81" fillId="26" borderId="22" xfId="51" applyFont="1" applyFill="1" applyBorder="1"/>
    <xf numFmtId="0" fontId="72" fillId="26" borderId="22" xfId="51" applyFont="1" applyFill="1" applyBorder="1"/>
    <xf numFmtId="0" fontId="9" fillId="25" borderId="22" xfId="51" applyFont="1" applyFill="1" applyBorder="1"/>
    <xf numFmtId="0" fontId="5" fillId="25" borderId="22" xfId="51" applyFont="1" applyFill="1" applyBorder="1"/>
    <xf numFmtId="0" fontId="72" fillId="25" borderId="22" xfId="51" applyFont="1" applyFill="1" applyBorder="1"/>
    <xf numFmtId="0" fontId="94" fillId="24" borderId="0" xfId="40" applyFont="1" applyFill="1" applyBorder="1" applyAlignment="1">
      <alignment vertical="center"/>
    </xf>
    <xf numFmtId="165" fontId="94" fillId="24" borderId="0" xfId="40" applyNumberFormat="1" applyFont="1" applyFill="1" applyBorder="1" applyAlignment="1">
      <alignment horizontal="right"/>
    </xf>
    <xf numFmtId="165" fontId="94" fillId="27" borderId="0" xfId="40" applyNumberFormat="1" applyFont="1" applyFill="1" applyBorder="1" applyAlignment="1">
      <alignment horizontal="right"/>
    </xf>
    <xf numFmtId="165" fontId="94" fillId="24" borderId="0" xfId="40" applyNumberFormat="1" applyFont="1" applyFill="1" applyBorder="1" applyAlignment="1">
      <alignment horizontal="right" indent="1"/>
    </xf>
    <xf numFmtId="165" fontId="94" fillId="27" borderId="0" xfId="40" applyNumberFormat="1" applyFont="1" applyFill="1" applyBorder="1" applyAlignment="1">
      <alignment horizontal="right" indent="1"/>
    </xf>
    <xf numFmtId="0" fontId="30" fillId="25" borderId="22" xfId="0" applyFont="1" applyFill="1" applyBorder="1" applyAlignment="1">
      <alignment vertical="center"/>
    </xf>
    <xf numFmtId="0" fontId="30" fillId="25" borderId="22" xfId="0" applyFont="1" applyFill="1" applyBorder="1"/>
    <xf numFmtId="0" fontId="27" fillId="25" borderId="22" xfId="0" applyFont="1" applyFill="1" applyBorder="1"/>
    <xf numFmtId="0" fontId="27" fillId="25" borderId="23" xfId="0" applyFont="1" applyFill="1" applyBorder="1"/>
    <xf numFmtId="0" fontId="29" fillId="27" borderId="0" xfId="40" applyFont="1" applyFill="1" applyBorder="1" applyAlignment="1">
      <alignment horizontal="left" vertical="top" wrapText="1"/>
    </xf>
    <xf numFmtId="0" fontId="9" fillId="26" borderId="47" xfId="0" applyFont="1" applyFill="1" applyBorder="1" applyAlignment="1">
      <alignment horizontal="center" vertical="center"/>
    </xf>
    <xf numFmtId="0" fontId="9" fillId="26" borderId="47" xfId="0" applyFont="1" applyFill="1" applyBorder="1" applyAlignment="1">
      <alignment horizontal="center" vertical="center" readingOrder="1"/>
    </xf>
    <xf numFmtId="0" fontId="16" fillId="26" borderId="47" xfId="0" applyFont="1" applyFill="1" applyBorder="1" applyAlignment="1">
      <alignment horizontal="center" vertical="center"/>
    </xf>
    <xf numFmtId="164" fontId="12" fillId="40" borderId="45"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21" xfId="0" applyFont="1" applyFill="1" applyBorder="1" applyAlignment="1">
      <alignment vertical="center"/>
    </xf>
    <xf numFmtId="0" fontId="10" fillId="38" borderId="21" xfId="0" applyFont="1" applyFill="1" applyBorder="1" applyAlignment="1">
      <alignment horizontal="justify" vertical="top" wrapText="1"/>
    </xf>
    <xf numFmtId="0" fontId="12" fillId="38" borderId="21"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21" xfId="0" applyFill="1" applyBorder="1"/>
    <xf numFmtId="0" fontId="11" fillId="37" borderId="21" xfId="0" applyFont="1" applyFill="1" applyBorder="1"/>
    <xf numFmtId="0" fontId="12" fillId="37" borderId="21" xfId="0" applyFont="1" applyFill="1" applyBorder="1"/>
    <xf numFmtId="0" fontId="123" fillId="37" borderId="0" xfId="68" applyFont="1" applyFill="1" applyBorder="1" applyAlignment="1" applyProtection="1"/>
    <xf numFmtId="0" fontId="124" fillId="37" borderId="0" xfId="68" applyFont="1" applyFill="1" applyBorder="1" applyAlignment="1" applyProtection="1"/>
    <xf numFmtId="0" fontId="125" fillId="42" borderId="0" xfId="40" applyFont="1" applyFill="1" applyBorder="1"/>
    <xf numFmtId="0" fontId="126" fillId="37" borderId="0" xfId="68" applyFont="1" applyFill="1" applyBorder="1" applyAlignment="1" applyProtection="1"/>
    <xf numFmtId="0" fontId="2" fillId="31" borderId="53" xfId="62" applyFill="1" applyBorder="1"/>
    <xf numFmtId="0" fontId="14" fillId="32" borderId="23" xfId="62" applyFont="1" applyFill="1" applyBorder="1" applyAlignment="1">
      <alignment horizontal="center" vertical="center"/>
    </xf>
    <xf numFmtId="167" fontId="94" fillId="26" borderId="0" xfId="0" applyNumberFormat="1" applyFont="1" applyFill="1" applyBorder="1" applyAlignment="1"/>
    <xf numFmtId="3" fontId="94" fillId="25" borderId="0" xfId="59" applyNumberFormat="1" applyFont="1" applyFill="1" applyBorder="1" applyAlignment="1">
      <alignment horizontal="right"/>
    </xf>
    <xf numFmtId="3" fontId="94" fillId="25" borderId="0" xfId="59" applyNumberFormat="1" applyFont="1" applyFill="1" applyBorder="1" applyAlignment="1">
      <alignment horizontal="right" vertical="center"/>
    </xf>
    <xf numFmtId="3" fontId="94" fillId="25" borderId="0" xfId="59" applyNumberFormat="1" applyFont="1" applyFill="1" applyBorder="1"/>
    <xf numFmtId="4" fontId="125"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27"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0" fontId="24" fillId="26" borderId="0" xfId="51" applyFont="1" applyFill="1" applyBorder="1"/>
    <xf numFmtId="0" fontId="50" fillId="26" borderId="0" xfId="51" applyFont="1" applyFill="1" applyBorder="1" applyAlignment="1">
      <alignment horizontal="center"/>
    </xf>
    <xf numFmtId="0" fontId="128" fillId="27" borderId="0" xfId="61" applyFont="1" applyFill="1" applyBorder="1" applyAlignment="1">
      <alignment horizontal="left" indent="1"/>
    </xf>
    <xf numFmtId="0" fontId="67" fillId="26" borderId="0" xfId="51" applyFont="1" applyFill="1" applyBorder="1"/>
    <xf numFmtId="0" fontId="129" fillId="26" borderId="0" xfId="51" applyFont="1" applyFill="1" applyBorder="1"/>
    <xf numFmtId="0" fontId="9" fillId="26" borderId="0" xfId="51" applyFont="1" applyFill="1" applyBorder="1"/>
    <xf numFmtId="0" fontId="125" fillId="27" borderId="0" xfId="61" applyFont="1" applyFill="1" applyBorder="1" applyAlignment="1">
      <alignment horizontal="left" indent="1"/>
    </xf>
    <xf numFmtId="0" fontId="104" fillId="26" borderId="0" xfId="51" applyFont="1" applyFill="1" applyBorder="1"/>
    <xf numFmtId="0" fontId="99" fillId="26" borderId="18" xfId="62" applyFont="1" applyFill="1" applyBorder="1" applyAlignment="1">
      <alignment vertical="center"/>
    </xf>
    <xf numFmtId="164" fontId="94" fillId="24" borderId="0" xfId="40" applyNumberFormat="1" applyFont="1" applyFill="1" applyBorder="1" applyAlignment="1">
      <alignment horizontal="right" indent="1"/>
    </xf>
    <xf numFmtId="3" fontId="94" fillId="24" borderId="0" xfId="40" applyNumberFormat="1" applyFont="1" applyFill="1" applyBorder="1" applyAlignment="1">
      <alignment horizontal="right" wrapText="1"/>
    </xf>
    <xf numFmtId="3" fontId="94" fillId="24" borderId="0" xfId="40" applyNumberFormat="1" applyFont="1" applyFill="1" applyBorder="1" applyAlignment="1">
      <alignment horizontal="right" vertical="center" wrapText="1"/>
    </xf>
    <xf numFmtId="0" fontId="48" fillId="26" borderId="37" xfId="63" applyFont="1" applyFill="1" applyBorder="1" applyAlignment="1">
      <alignment horizontal="left" vertical="center"/>
    </xf>
    <xf numFmtId="0" fontId="48" fillId="26" borderId="38" xfId="63" applyFont="1" applyFill="1" applyBorder="1" applyAlignment="1">
      <alignment horizontal="left" vertical="center"/>
    </xf>
    <xf numFmtId="0" fontId="48" fillId="26" borderId="39" xfId="63" applyFont="1" applyFill="1" applyBorder="1" applyAlignment="1">
      <alignment horizontal="left" vertical="center"/>
    </xf>
    <xf numFmtId="0" fontId="12" fillId="25" borderId="0" xfId="0" applyFont="1" applyFill="1" applyBorder="1" applyAlignment="1">
      <alignment horizontal="left" indent="1"/>
    </xf>
    <xf numFmtId="0" fontId="16" fillId="25" borderId="54"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11" fillId="26" borderId="10" xfId="63" applyFont="1" applyFill="1" applyBorder="1" applyAlignment="1"/>
    <xf numFmtId="0" fontId="11" fillId="26" borderId="55" xfId="63" applyFont="1" applyFill="1" applyBorder="1" applyAlignment="1"/>
    <xf numFmtId="0" fontId="6" fillId="26" borderId="0" xfId="63" applyFont="1" applyFill="1" applyBorder="1"/>
    <xf numFmtId="0" fontId="6" fillId="25" borderId="0" xfId="63" applyFont="1" applyFill="1" applyBorder="1"/>
    <xf numFmtId="0" fontId="94" fillId="24" borderId="0" xfId="66" applyFont="1" applyFill="1" applyBorder="1" applyAlignment="1">
      <alignment horizontal="left" vertical="top"/>
    </xf>
    <xf numFmtId="0" fontId="94" fillId="24" borderId="0" xfId="66" applyFont="1" applyFill="1" applyBorder="1" applyAlignment="1">
      <alignment horizontal="left"/>
    </xf>
    <xf numFmtId="4" fontId="75" fillId="26" borderId="0" xfId="69" applyNumberFormat="1" applyFont="1" applyFill="1" applyBorder="1" applyAlignment="1">
      <alignment horizontal="right"/>
    </xf>
    <xf numFmtId="0" fontId="47" fillId="25" borderId="0" xfId="63" applyFont="1" applyFill="1" applyBorder="1" applyAlignment="1">
      <alignment horizontal="right" wrapText="1"/>
    </xf>
    <xf numFmtId="0" fontId="2" fillId="25" borderId="0" xfId="63" applyFill="1" applyBorder="1" applyAlignment="1">
      <alignment horizontal="right"/>
    </xf>
    <xf numFmtId="0" fontId="94" fillId="25" borderId="0" xfId="63" applyFont="1" applyFill="1" applyBorder="1" applyAlignment="1">
      <alignment horizontal="left"/>
    </xf>
    <xf numFmtId="3" fontId="107" fillId="25" borderId="0" xfId="63" applyNumberFormat="1" applyFont="1" applyFill="1" applyBorder="1" applyAlignment="1">
      <alignment horizontal="right"/>
    </xf>
    <xf numFmtId="1" fontId="12" fillId="0" borderId="0" xfId="63" applyNumberFormat="1" applyFont="1" applyBorder="1" applyAlignment="1">
      <alignment horizontal="right" wrapText="1"/>
    </xf>
    <xf numFmtId="0" fontId="12" fillId="0" borderId="0" xfId="63" applyFont="1" applyBorder="1" applyAlignment="1">
      <alignment horizontal="right" wrapText="1"/>
    </xf>
    <xf numFmtId="0" fontId="18" fillId="25" borderId="0" xfId="63" applyFont="1" applyFill="1" applyBorder="1" applyAlignment="1">
      <alignment horizontal="center" wrapText="1"/>
    </xf>
    <xf numFmtId="0" fontId="56" fillId="25" borderId="0" xfId="63" applyFont="1" applyFill="1" applyBorder="1" applyAlignment="1"/>
    <xf numFmtId="0" fontId="107" fillId="25" borderId="0" xfId="63" applyFont="1" applyFill="1" applyBorder="1" applyAlignment="1">
      <alignment horizontal="left" wrapText="1"/>
    </xf>
    <xf numFmtId="3" fontId="107" fillId="25" borderId="0" xfId="63" quotePrefix="1" applyNumberFormat="1" applyFont="1" applyFill="1" applyBorder="1" applyAlignment="1">
      <alignment horizontal="right"/>
    </xf>
    <xf numFmtId="1" fontId="18" fillId="0" borderId="0" xfId="63" applyNumberFormat="1" applyFont="1" applyBorder="1" applyAlignment="1">
      <alignment horizontal="center" wrapText="1"/>
    </xf>
    <xf numFmtId="0" fontId="18" fillId="0" borderId="0" xfId="63" applyFont="1" applyBorder="1" applyAlignment="1">
      <alignment horizontal="center" wrapText="1"/>
    </xf>
    <xf numFmtId="0" fontId="11" fillId="26" borderId="0" xfId="63" applyFont="1" applyFill="1" applyBorder="1" applyAlignment="1">
      <alignment horizontal="center" vertical="center" wrapText="1"/>
    </xf>
    <xf numFmtId="0" fontId="48" fillId="26" borderId="0" xfId="63" applyFont="1" applyFill="1" applyBorder="1"/>
    <xf numFmtId="0" fontId="94" fillId="27" borderId="0" xfId="66" applyFont="1" applyFill="1" applyBorder="1" applyAlignment="1">
      <alignment horizontal="left" vertical="top"/>
    </xf>
    <xf numFmtId="0" fontId="107" fillId="26" borderId="0" xfId="63" applyFont="1" applyFill="1" applyBorder="1" applyAlignment="1">
      <alignment horizontal="left" vertical="top" wrapText="1"/>
    </xf>
    <xf numFmtId="0" fontId="2" fillId="26" borderId="0" xfId="63" applyFill="1" applyAlignment="1"/>
    <xf numFmtId="0" fontId="2" fillId="26" borderId="0" xfId="63" applyFill="1" applyBorder="1" applyAlignment="1"/>
    <xf numFmtId="49" fontId="12" fillId="26" borderId="0" xfId="63" applyNumberFormat="1" applyFont="1" applyFill="1" applyBorder="1" applyAlignment="1">
      <alignment horizontal="left"/>
    </xf>
    <xf numFmtId="0" fontId="49" fillId="27" borderId="0" xfId="66" applyFont="1" applyFill="1" applyBorder="1" applyAlignment="1">
      <alignment horizontal="left"/>
    </xf>
    <xf numFmtId="3" fontId="94" fillId="25" borderId="0" xfId="63" applyNumberFormat="1" applyFont="1" applyFill="1" applyBorder="1" applyAlignment="1">
      <alignment horizontal="right"/>
    </xf>
    <xf numFmtId="3" fontId="94" fillId="25" borderId="0" xfId="63" applyNumberFormat="1"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99" fillId="26" borderId="18" xfId="0" applyFont="1" applyFill="1" applyBorder="1" applyAlignment="1">
      <alignment vertical="center"/>
    </xf>
    <xf numFmtId="0" fontId="24" fillId="25" borderId="0" xfId="0" applyFont="1" applyFill="1" applyBorder="1"/>
    <xf numFmtId="0" fontId="13" fillId="26" borderId="19" xfId="62" applyFont="1" applyFill="1" applyBorder="1" applyAlignment="1">
      <alignment vertical="center"/>
    </xf>
    <xf numFmtId="0" fontId="4" fillId="26" borderId="19" xfId="62" applyFont="1" applyFill="1" applyBorder="1" applyAlignment="1">
      <alignment vertical="center"/>
    </xf>
    <xf numFmtId="0" fontId="4" fillId="26" borderId="20" xfId="62" applyFont="1" applyFill="1" applyBorder="1" applyAlignment="1">
      <alignment vertical="center"/>
    </xf>
    <xf numFmtId="0" fontId="14" fillId="32" borderId="56" xfId="62" applyFont="1" applyFill="1" applyBorder="1" applyAlignment="1">
      <alignment horizontal="center" vertical="center"/>
    </xf>
    <xf numFmtId="0" fontId="11" fillId="25" borderId="12" xfId="62" applyFont="1" applyFill="1" applyBorder="1" applyAlignment="1">
      <alignment horizontal="center" vertical="center"/>
    </xf>
    <xf numFmtId="167" fontId="94" fillId="25" borderId="0" xfId="59" applyNumberFormat="1" applyFont="1" applyFill="1" applyBorder="1" applyAlignment="1">
      <alignment horizontal="right"/>
    </xf>
    <xf numFmtId="0" fontId="9" fillId="25" borderId="0" xfId="62" applyFont="1" applyFill="1" applyBorder="1" applyAlignment="1">
      <alignment horizontal="left"/>
    </xf>
    <xf numFmtId="0" fontId="2" fillId="26" borderId="0" xfId="62" applyFill="1"/>
    <xf numFmtId="0" fontId="11" fillId="25" borderId="0" xfId="0" applyFont="1" applyFill="1" applyBorder="1" applyAlignment="1">
      <alignment horizontal="left"/>
    </xf>
    <xf numFmtId="0" fontId="2" fillId="0" borderId="0" xfId="0" applyFont="1"/>
    <xf numFmtId="164" fontId="109" fillId="25" borderId="0" xfId="40" applyNumberFormat="1" applyFont="1" applyFill="1" applyBorder="1" applyAlignment="1">
      <alignment horizontal="right" wrapText="1"/>
    </xf>
    <xf numFmtId="164" fontId="109" fillId="26" borderId="0" xfId="40" applyNumberFormat="1" applyFont="1" applyFill="1" applyBorder="1" applyAlignment="1">
      <alignment horizontal="right" wrapText="1"/>
    </xf>
    <xf numFmtId="3" fontId="3" fillId="25" borderId="25" xfId="0" applyNumberFormat="1" applyFont="1" applyFill="1" applyBorder="1" applyAlignment="1">
      <alignment horizontal="center"/>
    </xf>
    <xf numFmtId="0" fontId="3" fillId="25" borderId="25" xfId="0" applyFont="1" applyFill="1" applyBorder="1" applyAlignment="1">
      <alignment horizontal="center"/>
    </xf>
    <xf numFmtId="3" fontId="3" fillId="25" borderId="0" xfId="0" applyNumberFormat="1" applyFont="1" applyFill="1" applyBorder="1" applyAlignment="1">
      <alignment horizontal="center"/>
    </xf>
    <xf numFmtId="0" fontId="3" fillId="25" borderId="0" xfId="0" applyFont="1" applyFill="1" applyBorder="1" applyAlignment="1">
      <alignment horizontal="center"/>
    </xf>
    <xf numFmtId="3" fontId="0" fillId="25" borderId="0" xfId="0" applyNumberFormat="1" applyFill="1" applyBorder="1" applyAlignment="1">
      <alignment horizontal="center"/>
    </xf>
    <xf numFmtId="0" fontId="15" fillId="26" borderId="19" xfId="0" applyFont="1" applyFill="1" applyBorder="1" applyAlignment="1">
      <alignment vertical="center"/>
    </xf>
    <xf numFmtId="0" fontId="62" fillId="26" borderId="19" xfId="0" applyFont="1" applyFill="1" applyBorder="1" applyAlignment="1">
      <alignment horizontal="center" vertical="center"/>
    </xf>
    <xf numFmtId="0" fontId="62" fillId="26" borderId="20" xfId="0" applyFont="1" applyFill="1" applyBorder="1" applyAlignment="1">
      <alignment horizontal="center" vertical="center"/>
    </xf>
    <xf numFmtId="0" fontId="62" fillId="25" borderId="0" xfId="0" applyFont="1" applyFill="1" applyBorder="1" applyAlignment="1">
      <alignment horizontal="center" vertical="center"/>
    </xf>
    <xf numFmtId="0" fontId="3" fillId="0" borderId="0" xfId="0" applyFont="1" applyBorder="1"/>
    <xf numFmtId="0" fontId="95" fillId="25" borderId="0" xfId="0" applyFont="1" applyFill="1"/>
    <xf numFmtId="0" fontId="95" fillId="0" borderId="0" xfId="0" applyFont="1"/>
    <xf numFmtId="0" fontId="95" fillId="0" borderId="0" xfId="0" applyFont="1" applyFill="1"/>
    <xf numFmtId="165" fontId="97" fillId="25" borderId="0" xfId="0" applyNumberFormat="1" applyFont="1" applyFill="1" applyBorder="1" applyAlignment="1">
      <alignment horizontal="right" vertical="center"/>
    </xf>
    <xf numFmtId="165" fontId="97" fillId="26" borderId="0" xfId="0" applyNumberFormat="1" applyFont="1" applyFill="1" applyBorder="1" applyAlignment="1">
      <alignment horizontal="right" vertical="center"/>
    </xf>
    <xf numFmtId="165" fontId="12" fillId="25" borderId="0" xfId="0" applyNumberFormat="1" applyFont="1" applyFill="1" applyBorder="1" applyAlignment="1">
      <alignment horizontal="right" vertical="center"/>
    </xf>
    <xf numFmtId="165" fontId="12" fillId="26" borderId="0" xfId="0" applyNumberFormat="1" applyFont="1" applyFill="1" applyBorder="1" applyAlignment="1">
      <alignment horizontal="right" vertical="center"/>
    </xf>
    <xf numFmtId="165" fontId="3" fillId="25" borderId="0" xfId="0" applyNumberFormat="1" applyFont="1" applyFill="1" applyBorder="1" applyAlignment="1">
      <alignment horizontal="right" vertical="center"/>
    </xf>
    <xf numFmtId="0" fontId="94" fillId="25" borderId="0" xfId="0" applyFont="1" applyFill="1" applyBorder="1" applyAlignment="1">
      <alignment horizontal="center" vertical="center"/>
    </xf>
    <xf numFmtId="165" fontId="97" fillId="25" borderId="0" xfId="0" applyNumberFormat="1" applyFont="1" applyFill="1" applyBorder="1" applyAlignment="1">
      <alignment horizontal="center" vertical="center"/>
    </xf>
    <xf numFmtId="165" fontId="95" fillId="25" borderId="0" xfId="0" applyNumberFormat="1" applyFont="1" applyFill="1" applyBorder="1" applyAlignment="1">
      <alignment horizontal="center" vertical="center"/>
    </xf>
    <xf numFmtId="165" fontId="2" fillId="25" borderId="0" xfId="0" applyNumberFormat="1" applyFont="1" applyFill="1" applyBorder="1" applyAlignment="1">
      <alignment horizontal="center" vertical="center"/>
    </xf>
    <xf numFmtId="165" fontId="94" fillId="26" borderId="0" xfId="0" applyNumberFormat="1" applyFont="1" applyFill="1" applyBorder="1" applyAlignment="1">
      <alignment horizontal="right" vertical="center" wrapText="1"/>
    </xf>
    <xf numFmtId="0" fontId="98" fillId="25" borderId="0" xfId="0" applyFont="1" applyFill="1" applyAlignment="1">
      <alignment vertical="center"/>
    </xf>
    <xf numFmtId="0" fontId="98" fillId="25" borderId="23" xfId="0" applyFont="1" applyFill="1" applyBorder="1" applyAlignment="1">
      <alignment vertical="center"/>
    </xf>
    <xf numFmtId="0" fontId="98" fillId="0" borderId="0" xfId="0" applyFont="1" applyFill="1" applyBorder="1" applyAlignment="1">
      <alignment vertical="center"/>
    </xf>
    <xf numFmtId="165" fontId="94" fillId="26" borderId="0" xfId="0" applyNumberFormat="1" applyFont="1" applyFill="1" applyBorder="1" applyAlignment="1">
      <alignment horizontal="right" vertical="center"/>
    </xf>
    <xf numFmtId="165" fontId="94" fillId="25" borderId="0" xfId="0" applyNumberFormat="1" applyFont="1" applyFill="1" applyBorder="1" applyAlignment="1">
      <alignment horizontal="right" vertical="center"/>
    </xf>
    <xf numFmtId="0" fontId="98" fillId="0" borderId="0" xfId="0" applyFont="1" applyAlignment="1">
      <alignment vertical="center"/>
    </xf>
    <xf numFmtId="0" fontId="98" fillId="0" borderId="0" xfId="0" applyFont="1" applyFill="1" applyAlignment="1">
      <alignment vertical="center"/>
    </xf>
    <xf numFmtId="49" fontId="12" fillId="25" borderId="0" xfId="0" applyNumberFormat="1" applyFont="1" applyFill="1" applyBorder="1" applyAlignment="1">
      <alignment horizontal="left" indent="1"/>
    </xf>
    <xf numFmtId="165" fontId="3" fillId="25" borderId="0" xfId="0" applyNumberFormat="1" applyFont="1" applyFill="1" applyBorder="1" applyAlignment="1">
      <alignment horizontal="center" vertical="center"/>
    </xf>
    <xf numFmtId="49" fontId="97" fillId="25" borderId="0" xfId="0" applyNumberFormat="1" applyFont="1" applyFill="1" applyBorder="1" applyAlignment="1">
      <alignment horizontal="left" indent="1"/>
    </xf>
    <xf numFmtId="0" fontId="94" fillId="0" borderId="0" xfId="0" applyFont="1"/>
    <xf numFmtId="0" fontId="24" fillId="25" borderId="0" xfId="0" applyFont="1" applyFill="1"/>
    <xf numFmtId="49" fontId="11" fillId="25" borderId="0" xfId="0" applyNumberFormat="1" applyFont="1" applyFill="1" applyBorder="1" applyAlignment="1">
      <alignment horizontal="left" indent="1"/>
    </xf>
    <xf numFmtId="165" fontId="24" fillId="25" borderId="0" xfId="0" applyNumberFormat="1" applyFont="1" applyFill="1" applyBorder="1" applyAlignment="1">
      <alignment horizontal="center" vertical="center"/>
    </xf>
    <xf numFmtId="0" fontId="24" fillId="0" borderId="0" xfId="0" applyFont="1"/>
    <xf numFmtId="0" fontId="24" fillId="0" borderId="0" xfId="0" applyFont="1" applyFill="1"/>
    <xf numFmtId="0" fontId="94" fillId="25" borderId="0" xfId="0" applyFont="1" applyFill="1"/>
    <xf numFmtId="0" fontId="94" fillId="25" borderId="23" xfId="0" applyFont="1" applyFill="1" applyBorder="1"/>
    <xf numFmtId="49" fontId="94" fillId="25" borderId="0" xfId="0" applyNumberFormat="1" applyFont="1" applyFill="1" applyBorder="1" applyAlignment="1">
      <alignment horizontal="left" indent="1"/>
    </xf>
    <xf numFmtId="165" fontId="94" fillId="25" borderId="0" xfId="0" applyNumberFormat="1" applyFont="1" applyFill="1" applyBorder="1" applyAlignment="1">
      <alignment horizontal="center" vertical="center"/>
    </xf>
    <xf numFmtId="0" fontId="94" fillId="0" borderId="0" xfId="0" applyFont="1" applyFill="1"/>
    <xf numFmtId="0" fontId="66" fillId="25" borderId="0" xfId="0" applyFont="1" applyFill="1" applyBorder="1" applyAlignment="1">
      <alignment horizontal="justify"/>
    </xf>
    <xf numFmtId="0" fontId="71" fillId="26" borderId="0" xfId="0" applyFont="1" applyFill="1" applyBorder="1" applyAlignment="1">
      <alignment vertical="center" wrapText="1"/>
    </xf>
    <xf numFmtId="0" fontId="71" fillId="25" borderId="0" xfId="0" applyFont="1" applyFill="1" applyBorder="1" applyAlignment="1">
      <alignment vertical="center" wrapText="1"/>
    </xf>
    <xf numFmtId="165" fontId="16" fillId="26" borderId="0" xfId="0" applyNumberFormat="1" applyFont="1" applyFill="1" applyBorder="1" applyAlignment="1">
      <alignment horizontal="right" vertical="center"/>
    </xf>
    <xf numFmtId="165" fontId="16" fillId="25" borderId="0" xfId="0" applyNumberFormat="1" applyFont="1" applyFill="1" applyBorder="1" applyAlignment="1">
      <alignment horizontal="right" vertical="center"/>
    </xf>
    <xf numFmtId="0" fontId="66" fillId="25" borderId="0" xfId="0" applyFont="1" applyFill="1" applyBorder="1" applyAlignment="1">
      <alignment horizontal="justify" vertical="center"/>
    </xf>
    <xf numFmtId="165" fontId="66" fillId="25" borderId="0" xfId="0" applyNumberFormat="1" applyFont="1" applyFill="1" applyBorder="1" applyAlignment="1">
      <alignment horizontal="center" vertical="center"/>
    </xf>
    <xf numFmtId="165" fontId="66" fillId="25" borderId="0" xfId="0" applyNumberFormat="1" applyFont="1" applyFill="1" applyBorder="1" applyAlignment="1">
      <alignment horizontal="right" vertical="center"/>
    </xf>
    <xf numFmtId="165" fontId="66" fillId="25" borderId="0" xfId="0" applyNumberFormat="1" applyFont="1" applyFill="1" applyBorder="1" applyAlignment="1">
      <alignment horizontal="right" vertical="center" wrapText="1"/>
    </xf>
    <xf numFmtId="0" fontId="2" fillId="25" borderId="0" xfId="0" applyFont="1" applyFill="1" applyBorder="1"/>
    <xf numFmtId="49" fontId="3" fillId="25" borderId="0" xfId="0" applyNumberFormat="1" applyFont="1" applyFill="1" applyBorder="1" applyAlignment="1">
      <alignment horizontal="center"/>
    </xf>
    <xf numFmtId="49" fontId="12" fillId="25" borderId="0" xfId="0" applyNumberFormat="1" applyFont="1" applyFill="1" applyBorder="1" applyAlignment="1">
      <alignment horizontal="center"/>
    </xf>
    <xf numFmtId="0" fontId="12" fillId="25" borderId="0" xfId="0" applyNumberFormat="1" applyFont="1" applyFill="1" applyBorder="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3" fontId="0" fillId="25" borderId="0" xfId="0" applyNumberFormat="1" applyFill="1" applyAlignment="1">
      <alignment horizontal="center"/>
    </xf>
    <xf numFmtId="0" fontId="2" fillId="25" borderId="0" xfId="0" applyFont="1" applyFill="1"/>
    <xf numFmtId="0" fontId="16" fillId="25" borderId="0" xfId="0" applyFont="1" applyFill="1" applyBorder="1" applyAlignment="1">
      <alignment horizontal="left" vertical="center" wrapText="1"/>
    </xf>
    <xf numFmtId="0" fontId="86" fillId="25" borderId="0" xfId="0" applyFont="1" applyFill="1" applyBorder="1" applyAlignment="1">
      <alignment horizontal="left"/>
    </xf>
    <xf numFmtId="0" fontId="2" fillId="26" borderId="0" xfId="63" applyFont="1" applyFill="1" applyAlignment="1">
      <alignment vertical="center"/>
    </xf>
    <xf numFmtId="0" fontId="2" fillId="26" borderId="0" xfId="63" applyFont="1" applyFill="1"/>
    <xf numFmtId="1" fontId="11" fillId="26" borderId="0" xfId="63" applyNumberFormat="1" applyFont="1" applyFill="1" applyBorder="1" applyAlignment="1">
      <alignment horizontal="center" vertical="center"/>
    </xf>
    <xf numFmtId="0" fontId="11" fillId="26" borderId="0" xfId="63" applyFont="1" applyFill="1" applyBorder="1" applyAlignment="1"/>
    <xf numFmtId="0" fontId="95" fillId="25" borderId="0" xfId="63" applyFont="1" applyFill="1"/>
    <xf numFmtId="0" fontId="95" fillId="25" borderId="0" xfId="63" applyFont="1" applyFill="1" applyBorder="1"/>
    <xf numFmtId="0" fontId="94" fillId="27" borderId="0" xfId="40" applyFont="1" applyFill="1" applyBorder="1"/>
    <xf numFmtId="0" fontId="103" fillId="25" borderId="22" xfId="63" applyFont="1" applyFill="1" applyBorder="1" applyAlignment="1">
      <alignment horizontal="right" vertical="center"/>
    </xf>
    <xf numFmtId="0" fontId="95" fillId="26" borderId="0" xfId="63" applyFont="1" applyFill="1"/>
    <xf numFmtId="0" fontId="95" fillId="0" borderId="0" xfId="63" applyFont="1" applyAlignment="1"/>
    <xf numFmtId="0" fontId="95" fillId="0" borderId="0" xfId="63" applyFont="1"/>
    <xf numFmtId="0" fontId="103" fillId="25" borderId="22" xfId="63" applyFont="1" applyFill="1" applyBorder="1"/>
    <xf numFmtId="0" fontId="95" fillId="25" borderId="0" xfId="63" applyFont="1" applyFill="1" applyAlignment="1"/>
    <xf numFmtId="0" fontId="95" fillId="25" borderId="0" xfId="63" applyFont="1" applyFill="1" applyBorder="1" applyAlignment="1"/>
    <xf numFmtId="0" fontId="94" fillId="27" borderId="0" xfId="40" applyFont="1" applyFill="1" applyBorder="1" applyAlignment="1"/>
    <xf numFmtId="0" fontId="95" fillId="26" borderId="0" xfId="63" applyFont="1" applyFill="1" applyAlignment="1"/>
    <xf numFmtId="0" fontId="94"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1" fontId="12" fillId="26" borderId="0" xfId="63" applyNumberFormat="1" applyFont="1" applyFill="1" applyBorder="1" applyAlignment="1">
      <alignment horizontal="right" wrapText="1"/>
    </xf>
    <xf numFmtId="1" fontId="18" fillId="26" borderId="0" xfId="63" applyNumberFormat="1" applyFont="1" applyFill="1" applyBorder="1" applyAlignment="1">
      <alignment horizontal="center" wrapText="1"/>
    </xf>
    <xf numFmtId="1" fontId="11" fillId="26" borderId="0" xfId="63" applyNumberFormat="1" applyFont="1" applyFill="1" applyBorder="1" applyAlignment="1">
      <alignment horizontal="center" vertical="center" wrapText="1"/>
    </xf>
    <xf numFmtId="1" fontId="47" fillId="26" borderId="0" xfId="63" applyNumberFormat="1" applyFont="1" applyFill="1" applyBorder="1" applyAlignment="1">
      <alignment horizontal="center" vertical="center" wrapText="1"/>
    </xf>
    <xf numFmtId="1" fontId="18" fillId="26" borderId="0" xfId="63" applyNumberFormat="1" applyFont="1" applyFill="1" applyBorder="1" applyAlignment="1">
      <alignment horizontal="center" vertical="center" wrapText="1"/>
    </xf>
    <xf numFmtId="1" fontId="47" fillId="26" borderId="0" xfId="63" applyNumberFormat="1" applyFont="1" applyFill="1" applyBorder="1" applyAlignment="1">
      <alignment horizontal="center" wrapText="1"/>
    </xf>
    <xf numFmtId="0" fontId="14" fillId="33" borderId="22" xfId="63" applyFont="1" applyFill="1" applyBorder="1" applyAlignment="1">
      <alignment horizontal="center" vertical="center"/>
    </xf>
    <xf numFmtId="0" fontId="1" fillId="0" borderId="0" xfId="70"/>
    <xf numFmtId="49" fontId="12" fillId="25" borderId="0" xfId="62" applyNumberFormat="1" applyFont="1" applyFill="1" applyBorder="1" applyAlignment="1"/>
    <xf numFmtId="0" fontId="12" fillId="25" borderId="0" xfId="62" applyNumberFormat="1" applyFont="1" applyFill="1" applyBorder="1" applyAlignment="1"/>
    <xf numFmtId="0" fontId="11" fillId="25" borderId="0" xfId="62" applyFont="1" applyFill="1" applyBorder="1" applyAlignment="1">
      <alignment horizontal="center"/>
    </xf>
    <xf numFmtId="0" fontId="9" fillId="25" borderId="25" xfId="0" applyFont="1" applyFill="1" applyBorder="1" applyAlignment="1">
      <alignment horizontal="left"/>
    </xf>
    <xf numFmtId="167" fontId="12" fillId="44" borderId="0" xfId="62" applyNumberFormat="1" applyFont="1" applyFill="1" applyBorder="1" applyAlignment="1">
      <alignment horizontal="center"/>
    </xf>
    <xf numFmtId="164" fontId="12" fillId="44" borderId="0" xfId="40" applyNumberFormat="1" applyFont="1" applyFill="1" applyBorder="1" applyAlignment="1">
      <alignment horizontal="center" wrapText="1"/>
    </xf>
    <xf numFmtId="165" fontId="12" fillId="44" borderId="0" xfId="40" applyNumberFormat="1" applyFont="1" applyFill="1" applyBorder="1" applyAlignment="1">
      <alignment horizontal="center" wrapText="1"/>
    </xf>
    <xf numFmtId="165" fontId="55" fillId="44" borderId="0" xfId="40" applyNumberFormat="1" applyFont="1" applyFill="1" applyBorder="1" applyAlignment="1">
      <alignment horizontal="center" wrapText="1"/>
    </xf>
    <xf numFmtId="0" fontId="12" fillId="44" borderId="0" xfId="62" applyFont="1" applyFill="1" applyBorder="1" applyAlignment="1">
      <alignment horizontal="left" indent="1"/>
    </xf>
    <xf numFmtId="0" fontId="2" fillId="25" borderId="0" xfId="71" applyFill="1"/>
    <xf numFmtId="0" fontId="2" fillId="25" borderId="21" xfId="71" applyFill="1" applyBorder="1" applyAlignment="1">
      <alignment horizontal="left"/>
    </xf>
    <xf numFmtId="0" fontId="3" fillId="25" borderId="21" xfId="71" applyFont="1" applyFill="1" applyBorder="1"/>
    <xf numFmtId="0" fontId="3" fillId="0" borderId="21" xfId="71" applyFont="1" applyBorder="1"/>
    <xf numFmtId="0" fontId="11" fillId="25" borderId="21" xfId="71" applyFont="1" applyFill="1" applyBorder="1" applyAlignment="1">
      <alignment horizontal="right"/>
    </xf>
    <xf numFmtId="0" fontId="2" fillId="25" borderId="21" xfId="71" applyFill="1" applyBorder="1"/>
    <xf numFmtId="0" fontId="2" fillId="0" borderId="0" xfId="71"/>
    <xf numFmtId="0" fontId="8" fillId="25" borderId="0" xfId="71" applyFont="1" applyFill="1" applyBorder="1" applyAlignment="1">
      <alignment horizontal="left"/>
    </xf>
    <xf numFmtId="0" fontId="3" fillId="25" borderId="0" xfId="71" applyFont="1" applyFill="1" applyBorder="1"/>
    <xf numFmtId="0" fontId="12" fillId="25" borderId="0" xfId="71" applyFont="1" applyFill="1" applyBorder="1"/>
    <xf numFmtId="0" fontId="2" fillId="25" borderId="24" xfId="71" applyFill="1" applyBorder="1"/>
    <xf numFmtId="0" fontId="2" fillId="25" borderId="0" xfId="71" applyFill="1" applyBorder="1"/>
    <xf numFmtId="0" fontId="16" fillId="25" borderId="0" xfId="71" applyFont="1" applyFill="1" applyBorder="1" applyAlignment="1">
      <alignment horizontal="right"/>
    </xf>
    <xf numFmtId="0" fontId="5" fillId="25" borderId="22" xfId="71" applyFont="1" applyFill="1" applyBorder="1"/>
    <xf numFmtId="0" fontId="2" fillId="25" borderId="0" xfId="71" applyFill="1" applyAlignment="1">
      <alignment vertical="center"/>
    </xf>
    <xf numFmtId="0" fontId="2" fillId="25" borderId="0" xfId="71" applyFill="1" applyBorder="1" applyAlignment="1">
      <alignment vertical="center"/>
    </xf>
    <xf numFmtId="0" fontId="2" fillId="0" borderId="0" xfId="71" applyAlignment="1">
      <alignment vertical="center"/>
    </xf>
    <xf numFmtId="0" fontId="10" fillId="25" borderId="0" xfId="71" applyFont="1" applyFill="1" applyBorder="1"/>
    <xf numFmtId="0" fontId="3" fillId="0" borderId="0" xfId="71" applyFont="1"/>
    <xf numFmtId="0" fontId="11" fillId="25" borderId="0" xfId="71" applyFont="1" applyFill="1" applyBorder="1" applyAlignment="1"/>
    <xf numFmtId="0" fontId="11" fillId="25" borderId="0" xfId="71" applyFont="1" applyFill="1" applyBorder="1" applyAlignment="1">
      <alignment horizontal="center"/>
    </xf>
    <xf numFmtId="0" fontId="10" fillId="25" borderId="0" xfId="71" applyFont="1" applyFill="1" applyBorder="1" applyAlignment="1">
      <alignment vertical="center"/>
    </xf>
    <xf numFmtId="0" fontId="11" fillId="25" borderId="12" xfId="71" applyFont="1" applyFill="1" applyBorder="1" applyAlignment="1">
      <alignment horizontal="center"/>
    </xf>
    <xf numFmtId="0" fontId="30" fillId="25" borderId="0" xfId="71" applyFont="1" applyFill="1"/>
    <xf numFmtId="0" fontId="30" fillId="25" borderId="0" xfId="71" applyFont="1" applyFill="1" applyBorder="1"/>
    <xf numFmtId="0" fontId="31" fillId="25" borderId="0" xfId="71" applyFont="1" applyFill="1" applyBorder="1" applyAlignment="1">
      <alignment horizontal="left"/>
    </xf>
    <xf numFmtId="3" fontId="33" fillId="25" borderId="0" xfId="71" applyNumberFormat="1" applyFont="1" applyFill="1" applyBorder="1" applyAlignment="1">
      <alignment horizontal="right"/>
    </xf>
    <xf numFmtId="0" fontId="30" fillId="0" borderId="0" xfId="71" applyFont="1"/>
    <xf numFmtId="0" fontId="11" fillId="25" borderId="0" xfId="71" applyFont="1" applyFill="1" applyBorder="1"/>
    <xf numFmtId="0" fontId="12" fillId="25" borderId="0" xfId="71" applyFont="1" applyFill="1" applyBorder="1" applyAlignment="1">
      <alignment horizontal="left" indent="2"/>
    </xf>
    <xf numFmtId="3" fontId="12" fillId="26" borderId="0" xfId="71" applyNumberFormat="1" applyFont="1" applyFill="1"/>
    <xf numFmtId="0" fontId="12" fillId="25" borderId="0" xfId="71" applyFont="1" applyFill="1" applyBorder="1" applyAlignment="1">
      <alignment horizontal="right"/>
    </xf>
    <xf numFmtId="0" fontId="12" fillId="25" borderId="0" xfId="71" applyFont="1" applyFill="1" applyBorder="1" applyAlignment="1">
      <alignment vertical="center"/>
    </xf>
    <xf numFmtId="0" fontId="32" fillId="25" borderId="22" xfId="71" applyFont="1" applyFill="1" applyBorder="1"/>
    <xf numFmtId="0" fontId="12" fillId="26" borderId="0" xfId="71" applyFont="1" applyFill="1" applyBorder="1"/>
    <xf numFmtId="0" fontId="2" fillId="0" borderId="0" xfId="71" applyFill="1"/>
    <xf numFmtId="0" fontId="2" fillId="25" borderId="0" xfId="71" applyFill="1" applyAlignment="1">
      <alignment vertical="top"/>
    </xf>
    <xf numFmtId="0" fontId="2" fillId="25" borderId="0" xfId="71" applyFill="1" applyBorder="1" applyAlignment="1">
      <alignment vertical="top"/>
    </xf>
    <xf numFmtId="0" fontId="5" fillId="25" borderId="22" xfId="71" applyFont="1" applyFill="1" applyBorder="1" applyAlignment="1">
      <alignment vertical="top"/>
    </xf>
    <xf numFmtId="0" fontId="52" fillId="25" borderId="0" xfId="71" applyFont="1" applyFill="1" applyBorder="1" applyAlignment="1">
      <alignment vertical="top" wrapText="1"/>
    </xf>
    <xf numFmtId="0" fontId="2" fillId="0" borderId="0" xfId="71" applyAlignment="1">
      <alignment vertical="top"/>
    </xf>
    <xf numFmtId="0" fontId="52" fillId="25" borderId="0" xfId="71" applyFont="1" applyFill="1" applyBorder="1" applyAlignment="1">
      <alignment wrapText="1"/>
    </xf>
    <xf numFmtId="0" fontId="11" fillId="25" borderId="0" xfId="71" applyFont="1" applyFill="1" applyBorder="1" applyAlignment="1">
      <alignment horizontal="right"/>
    </xf>
    <xf numFmtId="164" fontId="66" fillId="25" borderId="0" xfId="71" applyNumberFormat="1" applyFont="1" applyFill="1" applyBorder="1" applyAlignment="1">
      <alignment horizontal="right"/>
    </xf>
    <xf numFmtId="0" fontId="2" fillId="25" borderId="0" xfId="71" applyFill="1" applyAlignment="1"/>
    <xf numFmtId="0" fontId="2" fillId="25" borderId="0" xfId="71" applyFill="1" applyBorder="1" applyAlignment="1"/>
    <xf numFmtId="3" fontId="96" fillId="26" borderId="0" xfId="71" applyNumberFormat="1" applyFont="1" applyFill="1" applyBorder="1" applyAlignment="1"/>
    <xf numFmtId="3" fontId="94" fillId="26" borderId="0" xfId="71" applyNumberFormat="1" applyFont="1" applyFill="1" applyBorder="1" applyAlignment="1">
      <alignment horizontal="right"/>
    </xf>
    <xf numFmtId="0" fontId="5" fillId="25" borderId="22" xfId="71" applyFont="1" applyFill="1" applyBorder="1" applyAlignment="1"/>
    <xf numFmtId="0" fontId="2" fillId="0" borderId="0" xfId="71" applyAlignment="1"/>
    <xf numFmtId="3" fontId="10" fillId="26" borderId="0" xfId="71" applyNumberFormat="1" applyFont="1" applyFill="1" applyBorder="1" applyAlignment="1">
      <alignment vertical="center"/>
    </xf>
    <xf numFmtId="0" fontId="5" fillId="25" borderId="22" xfId="71" applyFont="1" applyFill="1" applyBorder="1" applyAlignment="1">
      <alignment vertical="center"/>
    </xf>
    <xf numFmtId="3" fontId="96" fillId="26" borderId="0" xfId="71" applyNumberFormat="1" applyFont="1" applyFill="1" applyBorder="1"/>
    <xf numFmtId="3" fontId="134" fillId="26" borderId="0" xfId="71" applyNumberFormat="1" applyFont="1" applyFill="1" applyBorder="1" applyAlignment="1">
      <alignment horizontal="right"/>
    </xf>
    <xf numFmtId="3" fontId="10" fillId="26" borderId="0" xfId="71" applyNumberFormat="1" applyFont="1" applyFill="1" applyBorder="1"/>
    <xf numFmtId="3" fontId="12" fillId="26" borderId="0" xfId="71" applyNumberFormat="1" applyFont="1" applyFill="1" applyBorder="1" applyAlignment="1">
      <alignment horizontal="right"/>
    </xf>
    <xf numFmtId="4" fontId="12" fillId="26" borderId="0" xfId="71" applyNumberFormat="1" applyFont="1" applyFill="1" applyBorder="1" applyAlignment="1">
      <alignment horizontal="right"/>
    </xf>
    <xf numFmtId="0" fontId="10" fillId="26" borderId="0" xfId="71" applyFont="1" applyFill="1" applyBorder="1"/>
    <xf numFmtId="0" fontId="11" fillId="26" borderId="0" xfId="71" applyFont="1" applyFill="1" applyBorder="1" applyAlignment="1">
      <alignment horizontal="right"/>
    </xf>
    <xf numFmtId="164" fontId="66" fillId="26" borderId="0" xfId="71" applyNumberFormat="1" applyFont="1" applyFill="1" applyBorder="1" applyAlignment="1">
      <alignment horizontal="right"/>
    </xf>
    <xf numFmtId="0" fontId="96" fillId="26" borderId="0" xfId="71" applyFont="1" applyFill="1" applyBorder="1"/>
    <xf numFmtId="0" fontId="29" fillId="25" borderId="0" xfId="71" applyFont="1" applyFill="1" applyBorder="1" applyAlignment="1">
      <alignment vertical="center"/>
    </xf>
    <xf numFmtId="0" fontId="97" fillId="25" borderId="0" xfId="71" applyFont="1" applyFill="1" applyBorder="1" applyAlignment="1">
      <alignment horizontal="left" vertical="center"/>
    </xf>
    <xf numFmtId="0" fontId="14" fillId="40" borderId="22" xfId="71" applyFont="1" applyFill="1" applyBorder="1" applyAlignment="1">
      <alignment horizontal="center" vertical="center"/>
    </xf>
    <xf numFmtId="0" fontId="12" fillId="0" borderId="0" xfId="71" applyFont="1"/>
    <xf numFmtId="167" fontId="12" fillId="26" borderId="0" xfId="0" applyNumberFormat="1" applyFont="1" applyFill="1" applyBorder="1" applyAlignment="1">
      <alignment horizontal="right" indent="2"/>
    </xf>
    <xf numFmtId="0" fontId="5" fillId="25" borderId="0" xfId="0" applyFont="1" applyFill="1" applyBorder="1"/>
    <xf numFmtId="0" fontId="2" fillId="0" borderId="0" xfId="62" applyBorder="1"/>
    <xf numFmtId="167" fontId="11" fillId="27" borderId="0" xfId="40" applyNumberFormat="1" applyFont="1" applyFill="1" applyBorder="1" applyAlignment="1">
      <alignment horizontal="right" wrapText="1" indent="2"/>
    </xf>
    <xf numFmtId="164" fontId="12" fillId="27" borderId="0" xfId="40" applyNumberFormat="1" applyFont="1" applyFill="1" applyBorder="1" applyAlignment="1">
      <alignment horizontal="center" wrapText="1"/>
    </xf>
    <xf numFmtId="0" fontId="12" fillId="25" borderId="0" xfId="62" applyNumberFormat="1" applyFont="1" applyFill="1" applyBorder="1" applyAlignment="1">
      <alignment horizontal="right"/>
    </xf>
    <xf numFmtId="0" fontId="0" fillId="25" borderId="21" xfId="0" applyFill="1" applyBorder="1" applyAlignment="1">
      <alignment horizontal="center"/>
    </xf>
    <xf numFmtId="0" fontId="48" fillId="25" borderId="0" xfId="0" applyFont="1" applyFill="1" applyBorder="1" applyAlignment="1">
      <alignment horizontal="center"/>
    </xf>
    <xf numFmtId="0" fontId="0" fillId="25" borderId="0" xfId="0" applyFill="1" applyBorder="1" applyAlignment="1">
      <alignment horizontal="center"/>
    </xf>
    <xf numFmtId="0" fontId="135" fillId="25" borderId="23" xfId="0" applyFont="1" applyFill="1" applyBorder="1"/>
    <xf numFmtId="0" fontId="94" fillId="26" borderId="0" xfId="0" applyFont="1" applyFill="1" applyBorder="1" applyAlignment="1">
      <alignment vertical="center"/>
    </xf>
    <xf numFmtId="167" fontId="0" fillId="25" borderId="0" xfId="0" applyNumberFormat="1" applyFill="1" applyBorder="1"/>
    <xf numFmtId="0" fontId="11" fillId="26" borderId="0" xfId="0" applyFont="1" applyFill="1" applyBorder="1" applyAlignment="1">
      <alignment vertical="center"/>
    </xf>
    <xf numFmtId="0" fontId="11" fillId="26" borderId="0" xfId="0" applyFont="1" applyFill="1" applyBorder="1" applyAlignment="1"/>
    <xf numFmtId="0" fontId="82" fillId="25" borderId="0" xfId="0" applyFont="1" applyFill="1" applyBorder="1"/>
    <xf numFmtId="0" fontId="16" fillId="24" borderId="0" xfId="40" applyFont="1" applyFill="1" applyBorder="1" applyAlignment="1">
      <alignment horizontal="center" vertical="center" wrapText="1"/>
    </xf>
    <xf numFmtId="3" fontId="110" fillId="25" borderId="0" xfId="0" applyNumberFormat="1" applyFont="1" applyFill="1" applyBorder="1" applyAlignment="1">
      <alignment horizontal="left"/>
    </xf>
    <xf numFmtId="0" fontId="10" fillId="25" borderId="0" xfId="0" applyFont="1" applyFill="1" applyBorder="1" applyAlignment="1">
      <alignment horizontal="center"/>
    </xf>
    <xf numFmtId="0" fontId="11" fillId="25" borderId="0" xfId="0" applyFont="1" applyFill="1" applyBorder="1" applyAlignment="1">
      <alignment horizontal="left" vertical="center" wrapText="1"/>
    </xf>
    <xf numFmtId="49" fontId="11" fillId="25" borderId="0" xfId="0" applyNumberFormat="1" applyFont="1" applyFill="1" applyBorder="1" applyAlignment="1">
      <alignment horizontal="center" vertical="center" wrapText="1"/>
    </xf>
    <xf numFmtId="0" fontId="11" fillId="25" borderId="13" xfId="0" applyNumberFormat="1" applyFont="1" applyFill="1" applyBorder="1" applyAlignment="1">
      <alignment horizontal="center" vertical="center" wrapText="1"/>
    </xf>
    <xf numFmtId="49" fontId="11" fillId="25" borderId="10" xfId="0" applyNumberFormat="1" applyFont="1" applyFill="1" applyBorder="1" applyAlignment="1">
      <alignment horizontal="center" vertical="center" wrapText="1"/>
    </xf>
    <xf numFmtId="0" fontId="11" fillId="25" borderId="10" xfId="0" applyNumberFormat="1" applyFont="1" applyFill="1" applyBorder="1" applyAlignment="1">
      <alignment horizontal="center" vertical="center" wrapText="1"/>
    </xf>
    <xf numFmtId="0" fontId="0" fillId="26" borderId="0" xfId="0" applyFill="1" applyBorder="1" applyAlignment="1">
      <alignment vertical="center"/>
    </xf>
    <xf numFmtId="0" fontId="0" fillId="26" borderId="0" xfId="0" applyFill="1" applyAlignment="1">
      <alignment horizontal="center" vertical="center"/>
    </xf>
    <xf numFmtId="0" fontId="12" fillId="25" borderId="0" xfId="0" applyFont="1" applyFill="1" applyBorder="1" applyAlignment="1">
      <alignment horizontal="center" vertical="center"/>
    </xf>
    <xf numFmtId="0" fontId="12" fillId="25" borderId="12" xfId="0" applyFont="1" applyFill="1" applyBorder="1" applyAlignment="1">
      <alignment horizontal="center" vertical="center"/>
    </xf>
    <xf numFmtId="0" fontId="12" fillId="25" borderId="10" xfId="0" applyFont="1" applyFill="1" applyBorder="1" applyAlignment="1">
      <alignment horizontal="center" vertical="center"/>
    </xf>
    <xf numFmtId="0" fontId="12" fillId="25" borderId="12" xfId="0" applyFont="1" applyFill="1" applyBorder="1" applyAlignment="1">
      <alignment horizontal="center" vertical="center" wrapText="1"/>
    </xf>
    <xf numFmtId="0" fontId="11" fillId="25" borderId="13" xfId="0" applyFont="1" applyFill="1" applyBorder="1" applyAlignment="1">
      <alignment horizontal="center" vertical="center"/>
    </xf>
    <xf numFmtId="0" fontId="12" fillId="25" borderId="0" xfId="0" applyFont="1" applyFill="1" applyBorder="1" applyAlignment="1">
      <alignment vertical="center"/>
    </xf>
    <xf numFmtId="0" fontId="0" fillId="25" borderId="0" xfId="0" applyFill="1" applyAlignment="1">
      <alignment vertical="distributed"/>
    </xf>
    <xf numFmtId="0" fontId="0" fillId="25" borderId="23" xfId="0" applyFill="1" applyBorder="1" applyAlignment="1">
      <alignment vertical="distributed"/>
    </xf>
    <xf numFmtId="0" fontId="0" fillId="26" borderId="0" xfId="0" applyFill="1" applyAlignment="1">
      <alignment horizontal="center" vertical="distributed"/>
    </xf>
    <xf numFmtId="3" fontId="94" fillId="25" borderId="10" xfId="0" applyNumberFormat="1" applyFont="1" applyFill="1" applyBorder="1" applyAlignment="1">
      <alignment horizontal="right" vertical="distributed" indent="1"/>
    </xf>
    <xf numFmtId="3" fontId="94" fillId="25" borderId="10" xfId="0" applyNumberFormat="1" applyFont="1" applyFill="1" applyBorder="1" applyAlignment="1">
      <alignment vertical="distributed"/>
    </xf>
    <xf numFmtId="0" fontId="94" fillId="25" borderId="0" xfId="0" applyFont="1" applyFill="1" applyBorder="1" applyAlignment="1">
      <alignment horizontal="right" vertical="distributed"/>
    </xf>
    <xf numFmtId="3" fontId="94" fillId="25" borderId="0" xfId="57" applyNumberFormat="1" applyFont="1" applyFill="1" applyAlignment="1">
      <alignment horizontal="right" vertical="distributed"/>
    </xf>
    <xf numFmtId="3" fontId="94" fillId="25" borderId="0" xfId="0" applyNumberFormat="1" applyFont="1" applyFill="1" applyBorder="1" applyAlignment="1">
      <alignment vertical="distributed"/>
    </xf>
    <xf numFmtId="165" fontId="94" fillId="25" borderId="0" xfId="0" applyNumberFormat="1" applyFont="1" applyFill="1" applyBorder="1" applyAlignment="1">
      <alignment horizontal="right" vertical="distributed" wrapText="1" indent="1"/>
    </xf>
    <xf numFmtId="3" fontId="94" fillId="25" borderId="0" xfId="0" applyNumberFormat="1" applyFont="1" applyFill="1" applyAlignment="1">
      <alignment horizontal="right" vertical="distributed"/>
    </xf>
    <xf numFmtId="3" fontId="94" fillId="25" borderId="0" xfId="0" applyNumberFormat="1" applyFont="1" applyFill="1" applyBorder="1" applyAlignment="1">
      <alignment horizontal="right" vertical="distributed" indent="1"/>
    </xf>
    <xf numFmtId="0" fontId="0" fillId="0" borderId="0" xfId="0" applyAlignment="1">
      <alignment vertical="distributed"/>
    </xf>
    <xf numFmtId="0" fontId="3" fillId="25" borderId="0" xfId="0" applyFont="1" applyFill="1"/>
    <xf numFmtId="0" fontId="3" fillId="25" borderId="23" xfId="0" applyFont="1" applyFill="1" applyBorder="1"/>
    <xf numFmtId="0" fontId="94" fillId="26" borderId="0" xfId="0" applyFont="1" applyFill="1" applyBorder="1"/>
    <xf numFmtId="0" fontId="3" fillId="26" borderId="0" xfId="0" applyFont="1" applyFill="1" applyAlignment="1">
      <alignment horizontal="center"/>
    </xf>
    <xf numFmtId="167" fontId="97" fillId="25" borderId="0" xfId="0" applyNumberFormat="1" applyFont="1" applyFill="1" applyBorder="1" applyAlignment="1">
      <alignment horizontal="right" indent="1"/>
    </xf>
    <xf numFmtId="167" fontId="94" fillId="25" borderId="0" xfId="0" applyNumberFormat="1" applyFont="1" applyFill="1" applyAlignment="1">
      <alignment horizontal="right" indent="1"/>
    </xf>
    <xf numFmtId="167" fontId="97" fillId="25" borderId="0" xfId="0" applyNumberFormat="1" applyFont="1" applyFill="1" applyBorder="1" applyAlignment="1">
      <alignment horizontal="center"/>
    </xf>
    <xf numFmtId="0" fontId="11" fillId="25" borderId="0" xfId="0" applyFont="1" applyFill="1"/>
    <xf numFmtId="0" fontId="11" fillId="25" borderId="23" xfId="0" applyFont="1" applyFill="1" applyBorder="1"/>
    <xf numFmtId="0" fontId="11" fillId="0" borderId="0" xfId="0" applyFont="1"/>
    <xf numFmtId="0" fontId="11" fillId="26" borderId="0" xfId="0" applyFont="1" applyFill="1" applyBorder="1" applyAlignment="1">
      <alignment horizontal="left"/>
    </xf>
    <xf numFmtId="0" fontId="11" fillId="26" borderId="0" xfId="0" applyFont="1" applyFill="1" applyBorder="1" applyAlignment="1">
      <alignment horizontal="left" indent="1"/>
    </xf>
    <xf numFmtId="0" fontId="11" fillId="26" borderId="0" xfId="0" applyFont="1" applyFill="1" applyAlignment="1">
      <alignment horizontal="center"/>
    </xf>
    <xf numFmtId="3" fontId="11" fillId="25" borderId="0" xfId="0" applyNumberFormat="1" applyFont="1" applyFill="1" applyAlignment="1">
      <alignment horizontal="right" indent="1"/>
    </xf>
    <xf numFmtId="3" fontId="11" fillId="25" borderId="0" xfId="0" applyNumberFormat="1" applyFont="1" applyFill="1" applyBorder="1" applyAlignment="1"/>
    <xf numFmtId="0" fontId="35" fillId="25" borderId="0" xfId="0" applyFont="1" applyFill="1" applyBorder="1"/>
    <xf numFmtId="3" fontId="11" fillId="25" borderId="0" xfId="57" applyNumberFormat="1" applyFont="1" applyFill="1"/>
    <xf numFmtId="167" fontId="11" fillId="25" borderId="0" xfId="0" applyNumberFormat="1" applyFont="1" applyFill="1" applyAlignment="1">
      <alignment horizontal="right" indent="1"/>
    </xf>
    <xf numFmtId="3" fontId="35" fillId="25" borderId="0" xfId="0" applyNumberFormat="1" applyFont="1" applyFill="1"/>
    <xf numFmtId="3" fontId="11" fillId="25" borderId="0" xfId="0" applyNumberFormat="1" applyFont="1" applyFill="1"/>
    <xf numFmtId="165" fontId="11" fillId="25" borderId="0" xfId="0" applyNumberFormat="1" applyFont="1" applyFill="1" applyBorder="1" applyAlignment="1">
      <alignment horizontal="right" indent="1"/>
    </xf>
    <xf numFmtId="167" fontId="35" fillId="25" borderId="0" xfId="0" applyNumberFormat="1" applyFont="1" applyFill="1" applyBorder="1" applyAlignment="1">
      <alignment horizontal="right"/>
    </xf>
    <xf numFmtId="0" fontId="12" fillId="25" borderId="0" xfId="0" applyFont="1" applyFill="1"/>
    <xf numFmtId="0" fontId="12" fillId="25" borderId="23" xfId="0" applyFont="1" applyFill="1" applyBorder="1"/>
    <xf numFmtId="0" fontId="12" fillId="26" borderId="0" xfId="0" applyFont="1" applyFill="1"/>
    <xf numFmtId="0" fontId="12" fillId="26" borderId="0" xfId="0" applyFont="1" applyFill="1" applyAlignment="1">
      <alignment horizontal="left" indent="1"/>
    </xf>
    <xf numFmtId="0" fontId="12" fillId="26" borderId="0" xfId="0" applyFont="1" applyFill="1" applyAlignment="1">
      <alignment horizontal="left" indent="3"/>
    </xf>
    <xf numFmtId="0" fontId="12" fillId="26" borderId="0" xfId="0" applyFont="1" applyFill="1" applyAlignment="1">
      <alignment horizontal="center"/>
    </xf>
    <xf numFmtId="3" fontId="12" fillId="25" borderId="0" xfId="0" applyNumberFormat="1" applyFont="1" applyFill="1" applyAlignment="1">
      <alignment horizontal="right" indent="1"/>
    </xf>
    <xf numFmtId="3" fontId="12" fillId="25" borderId="0" xfId="0" applyNumberFormat="1" applyFont="1" applyFill="1" applyBorder="1" applyAlignment="1"/>
    <xf numFmtId="3" fontId="12" fillId="25" borderId="0" xfId="57" applyNumberFormat="1" applyFont="1" applyFill="1"/>
    <xf numFmtId="167" fontId="12" fillId="25" borderId="0" xfId="0" applyNumberFormat="1" applyFont="1" applyFill="1" applyAlignment="1">
      <alignment horizontal="right" indent="1"/>
    </xf>
    <xf numFmtId="3" fontId="36" fillId="25" borderId="0" xfId="0" applyNumberFormat="1" applyFont="1" applyFill="1"/>
    <xf numFmtId="3" fontId="12" fillId="25" borderId="0" xfId="0" applyNumberFormat="1" applyFont="1" applyFill="1"/>
    <xf numFmtId="165" fontId="12" fillId="25" borderId="0" xfId="0" applyNumberFormat="1" applyFont="1" applyFill="1" applyBorder="1" applyAlignment="1">
      <alignment horizontal="right" indent="1"/>
    </xf>
    <xf numFmtId="167" fontId="36" fillId="25" borderId="0" xfId="0" applyNumberFormat="1" applyFont="1" applyFill="1" applyBorder="1" applyAlignment="1">
      <alignment horizontal="right"/>
    </xf>
    <xf numFmtId="0" fontId="12" fillId="0" borderId="0" xfId="0" applyFont="1"/>
    <xf numFmtId="0" fontId="12" fillId="26" borderId="0" xfId="0" applyFont="1" applyFill="1" applyBorder="1" applyAlignment="1">
      <alignment horizontal="left" indent="2"/>
    </xf>
    <xf numFmtId="0" fontId="12" fillId="26" borderId="0" xfId="0" applyFont="1" applyFill="1" applyBorder="1" applyAlignment="1">
      <alignment horizontal="left" indent="4"/>
    </xf>
    <xf numFmtId="0" fontId="12" fillId="26" borderId="0" xfId="0" applyFont="1" applyFill="1" applyAlignment="1">
      <alignment horizontal="left" indent="2"/>
    </xf>
    <xf numFmtId="0" fontId="12" fillId="26" borderId="0" xfId="0" applyFont="1" applyFill="1" applyAlignment="1">
      <alignment horizontal="left" indent="4"/>
    </xf>
    <xf numFmtId="0" fontId="11" fillId="26" borderId="0" xfId="0" applyFont="1" applyFill="1"/>
    <xf numFmtId="3" fontId="35" fillId="25" borderId="0" xfId="0" applyNumberFormat="1" applyFont="1" applyFill="1" applyBorder="1"/>
    <xf numFmtId="3" fontId="11" fillId="25" borderId="0" xfId="0" applyNumberFormat="1" applyFont="1" applyFill="1" applyBorder="1" applyAlignment="1">
      <alignment horizontal="right" indent="1"/>
    </xf>
    <xf numFmtId="3" fontId="11" fillId="25" borderId="0" xfId="0" applyNumberFormat="1" applyFont="1" applyFill="1" applyBorder="1" applyAlignment="1">
      <alignment horizontal="right"/>
    </xf>
    <xf numFmtId="3" fontId="11" fillId="25" borderId="0" xfId="0" applyNumberFormat="1" applyFont="1" applyFill="1" applyBorder="1"/>
    <xf numFmtId="0" fontId="136" fillId="26" borderId="0" xfId="0" applyFont="1" applyFill="1" applyBorder="1"/>
    <xf numFmtId="3" fontId="94" fillId="25" borderId="0" xfId="0" applyNumberFormat="1" applyFont="1" applyFill="1" applyBorder="1" applyAlignment="1"/>
    <xf numFmtId="3" fontId="36" fillId="25" borderId="0" xfId="57" applyNumberFormat="1" applyFont="1" applyFill="1" applyBorder="1"/>
    <xf numFmtId="3" fontId="36" fillId="25" borderId="0" xfId="0" applyNumberFormat="1" applyFont="1" applyFill="1" applyBorder="1"/>
    <xf numFmtId="3" fontId="36" fillId="25" borderId="0" xfId="0" applyNumberFormat="1" applyFont="1" applyFill="1" applyBorder="1" applyAlignment="1">
      <alignment horizontal="right" indent="1"/>
    </xf>
    <xf numFmtId="0" fontId="12" fillId="26" borderId="0" xfId="0" applyFont="1" applyFill="1" applyBorder="1" applyAlignment="1">
      <alignment horizontal="left"/>
    </xf>
    <xf numFmtId="0" fontId="12" fillId="26" borderId="0" xfId="0" applyFont="1" applyFill="1" applyBorder="1" applyAlignment="1">
      <alignment horizontal="left" indent="1"/>
    </xf>
    <xf numFmtId="3" fontId="16" fillId="25" borderId="0" xfId="0" applyNumberFormat="1" applyFont="1" applyFill="1" applyBorder="1" applyAlignment="1">
      <alignment horizontal="left" indent="1"/>
    </xf>
    <xf numFmtId="3" fontId="12" fillId="25" borderId="0" xfId="0" applyNumberFormat="1" applyFont="1" applyFill="1" applyBorder="1" applyAlignment="1">
      <alignment horizontal="right" indent="1"/>
    </xf>
    <xf numFmtId="1" fontId="12" fillId="25" borderId="0" xfId="0" applyNumberFormat="1" applyFont="1" applyFill="1" applyBorder="1" applyAlignment="1">
      <alignment horizontal="right"/>
    </xf>
    <xf numFmtId="0" fontId="3" fillId="25" borderId="0" xfId="0" applyFont="1" applyFill="1" applyAlignment="1">
      <alignment vertical="top"/>
    </xf>
    <xf numFmtId="0" fontId="3" fillId="25" borderId="23" xfId="0" applyFont="1" applyFill="1" applyBorder="1" applyAlignment="1">
      <alignment vertical="top"/>
    </xf>
    <xf numFmtId="0" fontId="9" fillId="25" borderId="0" xfId="0" applyFont="1" applyFill="1" applyBorder="1" applyAlignment="1">
      <alignment vertical="top"/>
    </xf>
    <xf numFmtId="0" fontId="3" fillId="25" borderId="0" xfId="0" applyFont="1" applyFill="1" applyBorder="1" applyAlignment="1">
      <alignment vertical="top"/>
    </xf>
    <xf numFmtId="0" fontId="3" fillId="25" borderId="0" xfId="0" applyFont="1" applyFill="1" applyBorder="1" applyAlignment="1">
      <alignment horizontal="center" vertical="top"/>
    </xf>
    <xf numFmtId="167" fontId="12" fillId="25" borderId="0" xfId="0" applyNumberFormat="1" applyFont="1" applyFill="1" applyBorder="1" applyAlignment="1">
      <alignment horizontal="center" vertical="top"/>
    </xf>
    <xf numFmtId="0" fontId="12" fillId="25" borderId="0" xfId="0" applyFont="1" applyFill="1" applyBorder="1" applyAlignment="1">
      <alignment horizontal="right" vertical="top"/>
    </xf>
    <xf numFmtId="0" fontId="3" fillId="0" borderId="0" xfId="0" applyFont="1" applyAlignment="1">
      <alignment vertical="top"/>
    </xf>
    <xf numFmtId="0" fontId="11" fillId="25" borderId="0" xfId="0" applyFont="1" applyFill="1" applyBorder="1" applyAlignment="1">
      <alignment horizontal="center" vertical="center" wrapText="1"/>
    </xf>
    <xf numFmtId="0" fontId="3" fillId="0" borderId="0" xfId="0" applyFont="1" applyAlignment="1">
      <alignment horizontal="center"/>
    </xf>
    <xf numFmtId="49" fontId="11" fillId="25" borderId="0" xfId="0" applyNumberFormat="1" applyFont="1" applyFill="1" applyBorder="1" applyAlignment="1">
      <alignment horizontal="center" vertical="center"/>
    </xf>
    <xf numFmtId="0" fontId="3" fillId="26" borderId="0" xfId="0" applyFont="1" applyFill="1"/>
    <xf numFmtId="49" fontId="11" fillId="25" borderId="13" xfId="0" applyNumberFormat="1" applyFont="1" applyFill="1" applyBorder="1" applyAlignment="1">
      <alignment vertical="center"/>
    </xf>
    <xf numFmtId="49" fontId="11" fillId="25" borderId="0" xfId="0" applyNumberFormat="1" applyFont="1" applyFill="1" applyBorder="1" applyAlignment="1">
      <alignment vertical="center"/>
    </xf>
    <xf numFmtId="1" fontId="97" fillId="25" borderId="0" xfId="0" applyNumberFormat="1" applyFont="1" applyFill="1" applyBorder="1" applyAlignment="1">
      <alignment horizontal="center"/>
    </xf>
    <xf numFmtId="1" fontId="97" fillId="25" borderId="0" xfId="0" applyNumberFormat="1" applyFont="1" applyFill="1" applyBorder="1" applyAlignment="1"/>
    <xf numFmtId="3" fontId="94" fillId="25" borderId="10" xfId="57" applyNumberFormat="1" applyFont="1" applyFill="1" applyBorder="1" applyAlignment="1"/>
    <xf numFmtId="3" fontId="94" fillId="25" borderId="0" xfId="57" applyNumberFormat="1" applyFont="1" applyFill="1" applyBorder="1" applyAlignment="1"/>
    <xf numFmtId="3" fontId="94" fillId="25" borderId="0" xfId="0" applyNumberFormat="1" applyFont="1" applyFill="1" applyBorder="1" applyAlignment="1">
      <alignment vertical="center"/>
    </xf>
    <xf numFmtId="1" fontId="12" fillId="25" borderId="0" xfId="0" applyNumberFormat="1" applyFont="1" applyFill="1" applyBorder="1" applyAlignment="1"/>
    <xf numFmtId="3" fontId="12" fillId="26" borderId="0" xfId="57" applyNumberFormat="1" applyFont="1" applyFill="1" applyBorder="1" applyAlignment="1"/>
    <xf numFmtId="3" fontId="12" fillId="26" borderId="0" xfId="0" applyNumberFormat="1" applyFont="1" applyFill="1" applyBorder="1" applyAlignment="1"/>
    <xf numFmtId="0" fontId="12" fillId="25" borderId="0" xfId="0" applyFont="1" applyFill="1" applyBorder="1" applyAlignment="1">
      <alignment horizontal="left" indent="2"/>
    </xf>
    <xf numFmtId="0" fontId="0" fillId="25" borderId="0" xfId="0" applyNumberFormat="1" applyFont="1" applyFill="1" applyBorder="1" applyAlignment="1"/>
    <xf numFmtId="0" fontId="0" fillId="0" borderId="0" xfId="0" applyAlignment="1">
      <alignment vertical="top"/>
    </xf>
    <xf numFmtId="0" fontId="0" fillId="25" borderId="0" xfId="0" applyFill="1" applyAlignment="1">
      <alignment vertical="top"/>
    </xf>
    <xf numFmtId="0" fontId="16" fillId="24" borderId="0" xfId="40" applyFont="1" applyFill="1" applyBorder="1" applyAlignment="1">
      <alignment horizontal="center" vertical="top" wrapText="1"/>
    </xf>
    <xf numFmtId="0" fontId="5" fillId="25" borderId="0" xfId="0" applyFont="1" applyFill="1" applyBorder="1" applyAlignment="1">
      <alignment vertical="top"/>
    </xf>
    <xf numFmtId="0" fontId="14" fillId="31" borderId="23" xfId="0" applyFont="1" applyFill="1" applyBorder="1" applyAlignment="1">
      <alignment horizontal="center" vertical="center"/>
    </xf>
    <xf numFmtId="0" fontId="3" fillId="25" borderId="0" xfId="0" applyNumberFormat="1" applyFont="1" applyFill="1" applyBorder="1"/>
    <xf numFmtId="0" fontId="0" fillId="0" borderId="0" xfId="0" applyFill="1" applyAlignment="1">
      <alignment vertical="top"/>
    </xf>
    <xf numFmtId="0" fontId="0" fillId="0" borderId="0" xfId="0" applyFill="1" applyBorder="1" applyAlignment="1">
      <alignment vertical="top"/>
    </xf>
    <xf numFmtId="0" fontId="29" fillId="0" borderId="0" xfId="0" applyFont="1" applyFill="1" applyBorder="1"/>
    <xf numFmtId="0" fontId="16" fillId="0" borderId="0" xfId="40" applyFont="1" applyFill="1" applyBorder="1" applyAlignment="1">
      <alignment horizontal="center" vertical="top" wrapText="1"/>
    </xf>
    <xf numFmtId="0" fontId="5" fillId="0" borderId="0" xfId="0" applyFont="1" applyFill="1" applyBorder="1" applyAlignment="1">
      <alignment vertical="top"/>
    </xf>
    <xf numFmtId="0" fontId="13" fillId="0" borderId="0" xfId="0" applyFont="1" applyFill="1" applyBorder="1" applyAlignment="1">
      <alignment horizontal="center"/>
    </xf>
    <xf numFmtId="49" fontId="12" fillId="0" borderId="0" xfId="0" applyNumberFormat="1" applyFont="1" applyFill="1" applyBorder="1" applyAlignment="1">
      <alignment horizontal="right"/>
    </xf>
    <xf numFmtId="0" fontId="85" fillId="0" borderId="0" xfId="0" applyFont="1"/>
    <xf numFmtId="0" fontId="2" fillId="26" borderId="0" xfId="72" applyFill="1" applyBorder="1"/>
    <xf numFmtId="0" fontId="5" fillId="0" borderId="0" xfId="62" applyFont="1"/>
    <xf numFmtId="0" fontId="2" fillId="25" borderId="24" xfId="73" applyFill="1" applyBorder="1"/>
    <xf numFmtId="0" fontId="2" fillId="25" borderId="0" xfId="73" applyFill="1" applyBorder="1"/>
    <xf numFmtId="0" fontId="2" fillId="25" borderId="22" xfId="73" applyFill="1" applyBorder="1"/>
    <xf numFmtId="0" fontId="9" fillId="25" borderId="0" xfId="62" applyFont="1" applyFill="1" applyBorder="1" applyAlignment="1">
      <alignment horizontal="left" vertical="center"/>
    </xf>
    <xf numFmtId="0" fontId="109" fillId="25" borderId="0" xfId="62" applyFont="1" applyFill="1" applyBorder="1" applyAlignment="1">
      <alignment horizontal="left" vertical="center"/>
    </xf>
    <xf numFmtId="0" fontId="2" fillId="25" borderId="22" xfId="73" applyFill="1" applyBorder="1" applyAlignment="1">
      <alignment vertical="center"/>
    </xf>
    <xf numFmtId="0" fontId="2" fillId="25" borderId="0" xfId="73" applyFill="1" applyBorder="1" applyAlignment="1">
      <alignment vertical="center"/>
    </xf>
    <xf numFmtId="0" fontId="5" fillId="0" borderId="0" xfId="62" applyFont="1" applyAlignment="1">
      <alignment vertical="center"/>
    </xf>
    <xf numFmtId="0" fontId="109" fillId="25" borderId="0" xfId="72" applyFont="1" applyFill="1" applyBorder="1" applyAlignment="1">
      <alignment horizontal="left" vertical="center"/>
    </xf>
    <xf numFmtId="3" fontId="97" fillId="24" borderId="0" xfId="40" applyNumberFormat="1" applyFont="1" applyFill="1" applyBorder="1" applyAlignment="1">
      <alignment horizontal="left" vertical="center" wrapText="1" indent="1"/>
    </xf>
    <xf numFmtId="0" fontId="5" fillId="25" borderId="22" xfId="73" applyFont="1" applyFill="1" applyBorder="1"/>
    <xf numFmtId="0" fontId="5" fillId="25" borderId="0" xfId="73" applyFont="1" applyFill="1" applyBorder="1"/>
    <xf numFmtId="0" fontId="56" fillId="25" borderId="0" xfId="62" applyFont="1" applyFill="1" applyAlignment="1">
      <alignment vertical="center"/>
    </xf>
    <xf numFmtId="0" fontId="56" fillId="25" borderId="0" xfId="62" applyFont="1" applyFill="1" applyBorder="1" applyAlignment="1">
      <alignment vertical="center"/>
    </xf>
    <xf numFmtId="0" fontId="107" fillId="25" borderId="0" xfId="62" applyFont="1" applyFill="1" applyBorder="1" applyAlignment="1">
      <alignment vertical="center"/>
    </xf>
    <xf numFmtId="3" fontId="107" fillId="26" borderId="0" xfId="72" applyNumberFormat="1" applyFont="1" applyFill="1" applyBorder="1" applyAlignment="1">
      <alignment horizontal="right" vertical="center"/>
    </xf>
    <xf numFmtId="0" fontId="5" fillId="25" borderId="22" xfId="73" applyFont="1" applyFill="1" applyBorder="1" applyAlignment="1">
      <alignment vertical="center"/>
    </xf>
    <xf numFmtId="0" fontId="56" fillId="0" borderId="0" xfId="62" applyFont="1" applyAlignment="1">
      <alignment vertical="center"/>
    </xf>
    <xf numFmtId="3" fontId="5" fillId="0" borderId="0" xfId="62" applyNumberFormat="1" applyFont="1"/>
    <xf numFmtId="3" fontId="9" fillId="26" borderId="0" xfId="62" applyNumberFormat="1" applyFont="1" applyFill="1" applyBorder="1" applyAlignment="1">
      <alignment horizontal="right" vertical="center"/>
    </xf>
    <xf numFmtId="3" fontId="5" fillId="25" borderId="0" xfId="73" applyNumberFormat="1" applyFont="1" applyFill="1" applyBorder="1"/>
    <xf numFmtId="3" fontId="54" fillId="0" borderId="0" xfId="62" applyNumberFormat="1" applyFont="1"/>
    <xf numFmtId="0" fontId="137" fillId="25" borderId="0" xfId="62" applyFont="1" applyFill="1" applyBorder="1"/>
    <xf numFmtId="0" fontId="54" fillId="26" borderId="0" xfId="62" applyFont="1" applyFill="1"/>
    <xf numFmtId="0" fontId="2" fillId="0" borderId="0" xfId="62" applyBorder="1" applyAlignment="1"/>
    <xf numFmtId="0" fontId="12" fillId="25" borderId="0" xfId="62" applyFont="1" applyFill="1" applyBorder="1" applyAlignment="1">
      <alignment wrapText="1"/>
    </xf>
    <xf numFmtId="0" fontId="5" fillId="25" borderId="22" xfId="73" applyFont="1" applyFill="1" applyBorder="1" applyAlignment="1"/>
    <xf numFmtId="0" fontId="5" fillId="25" borderId="0" xfId="73" applyFont="1" applyFill="1" applyBorder="1" applyAlignment="1"/>
    <xf numFmtId="0" fontId="5" fillId="0" borderId="0" xfId="62" applyFont="1" applyAlignment="1"/>
    <xf numFmtId="0" fontId="111" fillId="25" borderId="0" xfId="62" applyFont="1" applyFill="1" applyBorder="1" applyAlignment="1">
      <alignment horizontal="left"/>
    </xf>
    <xf numFmtId="0" fontId="14" fillId="0" borderId="0" xfId="72" applyFont="1" applyFill="1" applyBorder="1" applyAlignment="1">
      <alignment horizontal="center" vertical="center"/>
    </xf>
    <xf numFmtId="0" fontId="3" fillId="0" borderId="0" xfId="74" applyFont="1"/>
    <xf numFmtId="0" fontId="3" fillId="0" borderId="0" xfId="74" applyFont="1" applyAlignment="1">
      <alignment horizontal="right"/>
    </xf>
    <xf numFmtId="0" fontId="2" fillId="0" borderId="0" xfId="74" applyFont="1"/>
    <xf numFmtId="0" fontId="56" fillId="0" borderId="0" xfId="71" applyFont="1"/>
    <xf numFmtId="0" fontId="2" fillId="25" borderId="25" xfId="71" applyFill="1" applyBorder="1"/>
    <xf numFmtId="0" fontId="11" fillId="26" borderId="12" xfId="71" applyFont="1" applyFill="1" applyBorder="1" applyAlignment="1">
      <alignment horizontal="center"/>
    </xf>
    <xf numFmtId="0" fontId="2" fillId="26" borderId="0" xfId="71" applyFill="1" applyBorder="1"/>
    <xf numFmtId="0" fontId="96" fillId="25" borderId="0" xfId="71" applyFont="1"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3" fontId="2" fillId="0" borderId="0" xfId="71" applyNumberFormat="1" applyAlignment="1">
      <alignment vertical="center"/>
    </xf>
    <xf numFmtId="0" fontId="11" fillId="24" borderId="0" xfId="40" applyFont="1" applyFill="1" applyBorder="1" applyAlignment="1">
      <alignment horizontal="justify" vertical="center"/>
    </xf>
    <xf numFmtId="0" fontId="95" fillId="25" borderId="0" xfId="71" applyFont="1" applyFill="1" applyBorder="1"/>
    <xf numFmtId="3" fontId="2" fillId="0" borderId="0" xfId="71" applyNumberFormat="1"/>
    <xf numFmtId="165" fontId="2" fillId="0" borderId="0" xfId="71" applyNumberFormat="1"/>
    <xf numFmtId="0" fontId="11" fillId="27" borderId="0" xfId="40" applyFont="1" applyFill="1" applyBorder="1" applyAlignment="1">
      <alignment horizontal="left"/>
    </xf>
    <xf numFmtId="0" fontId="11" fillId="27" borderId="0" xfId="40" applyFont="1" applyFill="1" applyBorder="1"/>
    <xf numFmtId="0" fontId="13" fillId="25" borderId="0" xfId="71" applyFont="1" applyFill="1" applyBorder="1"/>
    <xf numFmtId="0" fontId="16" fillId="27" borderId="0" xfId="40" applyFont="1" applyFill="1" applyBorder="1" applyAlignment="1">
      <alignment horizontal="left" indent="1"/>
    </xf>
    <xf numFmtId="0" fontId="11" fillId="27" borderId="0" xfId="40" quotePrefix="1" applyFont="1" applyFill="1" applyBorder="1" applyAlignment="1">
      <alignment horizontal="left"/>
    </xf>
    <xf numFmtId="0" fontId="103" fillId="25" borderId="0" xfId="71" applyFont="1" applyFill="1" applyBorder="1"/>
    <xf numFmtId="0" fontId="11" fillId="26" borderId="0" xfId="71" applyFont="1" applyFill="1" applyBorder="1" applyAlignment="1">
      <alignment horizontal="left"/>
    </xf>
    <xf numFmtId="0" fontId="2" fillId="0" borderId="0" xfId="71" applyBorder="1"/>
    <xf numFmtId="0" fontId="2" fillId="25" borderId="23" xfId="71" applyFill="1" applyBorder="1"/>
    <xf numFmtId="0" fontId="12" fillId="27" borderId="0" xfId="40" applyFont="1" applyFill="1" applyBorder="1" applyAlignment="1">
      <alignment horizontal="left"/>
    </xf>
    <xf numFmtId="0" fontId="16" fillId="25" borderId="0" xfId="71" applyFont="1" applyFill="1" applyBorder="1" applyAlignment="1">
      <alignment horizontal="left"/>
    </xf>
    <xf numFmtId="0" fontId="16" fillId="26" borderId="0" xfId="71" applyFont="1" applyFill="1" applyBorder="1" applyAlignment="1">
      <alignment horizontal="right"/>
    </xf>
    <xf numFmtId="167" fontId="109" fillId="25" borderId="0" xfId="40" applyNumberFormat="1" applyFont="1" applyFill="1" applyBorder="1" applyAlignment="1">
      <alignment horizontal="right" wrapText="1"/>
    </xf>
    <xf numFmtId="167" fontId="109" fillId="26" borderId="0" xfId="40" applyNumberFormat="1" applyFont="1" applyFill="1" applyBorder="1" applyAlignment="1">
      <alignment horizontal="right" wrapText="1"/>
    </xf>
    <xf numFmtId="0" fontId="29" fillId="25" borderId="0" xfId="71" applyFont="1" applyFill="1" applyBorder="1"/>
    <xf numFmtId="0" fontId="0" fillId="26" borderId="0" xfId="0" applyFill="1"/>
    <xf numFmtId="0" fontId="16" fillId="24" borderId="22" xfId="61" applyFont="1" applyFill="1" applyBorder="1" applyAlignment="1">
      <alignment horizontal="left" wrapText="1"/>
    </xf>
    <xf numFmtId="167" fontId="3" fillId="26" borderId="0" xfId="0" applyNumberFormat="1" applyFont="1" applyFill="1" applyBorder="1" applyAlignment="1">
      <alignment horizontal="right" indent="3"/>
    </xf>
    <xf numFmtId="167" fontId="3" fillId="26" borderId="0" xfId="0" applyNumberFormat="1" applyFont="1" applyFill="1" applyBorder="1" applyAlignment="1"/>
    <xf numFmtId="0" fontId="3" fillId="26" borderId="0" xfId="0" applyNumberFormat="1" applyFont="1" applyFill="1" applyBorder="1" applyAlignment="1"/>
    <xf numFmtId="167" fontId="8" fillId="26" borderId="0" xfId="0" applyNumberFormat="1" applyFont="1" applyFill="1" applyBorder="1" applyAlignment="1">
      <alignment horizontal="right" indent="3"/>
    </xf>
    <xf numFmtId="167" fontId="8" fillId="26" borderId="0" xfId="0" applyNumberFormat="1" applyFont="1" applyFill="1" applyBorder="1" applyAlignment="1"/>
    <xf numFmtId="167" fontId="125" fillId="26" borderId="0" xfId="0" applyNumberFormat="1" applyFont="1" applyFill="1" applyBorder="1" applyAlignment="1">
      <alignment horizontal="right" indent="3"/>
    </xf>
    <xf numFmtId="167" fontId="125" fillId="26" borderId="0" xfId="0" applyNumberFormat="1" applyFont="1" applyFill="1" applyBorder="1" applyAlignment="1"/>
    <xf numFmtId="0" fontId="14" fillId="32" borderId="62" xfId="52" applyFont="1" applyFill="1" applyBorder="1" applyAlignment="1">
      <alignment horizontal="center" vertical="center"/>
    </xf>
    <xf numFmtId="0" fontId="11" fillId="25" borderId="12" xfId="62" applyFont="1" applyFill="1" applyBorder="1" applyAlignment="1">
      <alignment horizontal="center"/>
    </xf>
    <xf numFmtId="0" fontId="12" fillId="25" borderId="0" xfId="62" applyFont="1" applyFill="1" applyBorder="1" applyAlignment="1">
      <alignment horizontal="left" indent="1"/>
    </xf>
    <xf numFmtId="0" fontId="94" fillId="25" borderId="0" xfId="62" applyFont="1" applyFill="1" applyBorder="1" applyAlignment="1">
      <alignment horizontal="left"/>
    </xf>
    <xf numFmtId="3" fontId="9" fillId="25" borderId="10" xfId="0" applyNumberFormat="1" applyFont="1" applyFill="1" applyBorder="1" applyAlignment="1">
      <alignment horizontal="center"/>
    </xf>
    <xf numFmtId="0" fontId="9" fillId="25" borderId="0" xfId="71" applyFont="1" applyFill="1" applyBorder="1" applyAlignment="1">
      <alignment horizontal="right"/>
    </xf>
    <xf numFmtId="0" fontId="54" fillId="25" borderId="0" xfId="71" applyFont="1" applyFill="1"/>
    <xf numFmtId="0" fontId="54" fillId="25" borderId="23" xfId="71" applyFont="1" applyFill="1" applyBorder="1"/>
    <xf numFmtId="1" fontId="109" fillId="26" borderId="0" xfId="71" applyNumberFormat="1" applyFont="1" applyFill="1" applyBorder="1" applyAlignment="1">
      <alignment horizontal="right"/>
    </xf>
    <xf numFmtId="0" fontId="54" fillId="25" borderId="0" xfId="71" applyFont="1" applyFill="1" applyBorder="1"/>
    <xf numFmtId="0" fontId="54" fillId="0" borderId="0" xfId="71" applyFont="1"/>
    <xf numFmtId="0" fontId="13" fillId="25" borderId="0" xfId="71" applyFont="1" applyFill="1"/>
    <xf numFmtId="0" fontId="13" fillId="25" borderId="23" xfId="71" applyFont="1" applyFill="1" applyBorder="1"/>
    <xf numFmtId="0" fontId="12" fillId="25" borderId="0" xfId="71" applyFont="1" applyFill="1" applyBorder="1" applyAlignment="1">
      <alignment horizontal="left"/>
    </xf>
    <xf numFmtId="1" fontId="16" fillId="26" borderId="0" xfId="71" applyNumberFormat="1" applyFont="1" applyFill="1" applyBorder="1" applyAlignment="1">
      <alignment horizontal="right"/>
    </xf>
    <xf numFmtId="0" fontId="13" fillId="0" borderId="0" xfId="71" applyFont="1"/>
    <xf numFmtId="1" fontId="16" fillId="25" borderId="0" xfId="71" applyNumberFormat="1" applyFont="1" applyFill="1" applyBorder="1" applyAlignment="1">
      <alignment horizontal="right"/>
    </xf>
    <xf numFmtId="0" fontId="12" fillId="26" borderId="0" xfId="71" applyFont="1" applyFill="1" applyBorder="1" applyAlignment="1">
      <alignment horizontal="left"/>
    </xf>
    <xf numFmtId="0" fontId="56" fillId="25" borderId="0" xfId="71" applyFont="1" applyFill="1"/>
    <xf numFmtId="0" fontId="98" fillId="25" borderId="23" xfId="71" applyFont="1" applyFill="1" applyBorder="1"/>
    <xf numFmtId="0" fontId="103" fillId="25" borderId="0" xfId="71" applyFont="1" applyFill="1" applyBorder="1" applyAlignment="1">
      <alignment horizontal="left"/>
    </xf>
    <xf numFmtId="0" fontId="29" fillId="25" borderId="0" xfId="71" applyFont="1" applyFill="1"/>
    <xf numFmtId="0" fontId="107" fillId="25" borderId="23" xfId="71" applyFont="1" applyFill="1" applyBorder="1"/>
    <xf numFmtId="3" fontId="109" fillId="26" borderId="0" xfId="71" applyNumberFormat="1" applyFont="1" applyFill="1" applyBorder="1" applyAlignment="1">
      <alignment horizontal="right"/>
    </xf>
    <xf numFmtId="0" fontId="29" fillId="0" borderId="0" xfId="71" applyFont="1"/>
    <xf numFmtId="3" fontId="16" fillId="26" borderId="0" xfId="71" applyNumberFormat="1" applyFont="1" applyFill="1" applyBorder="1" applyAlignment="1">
      <alignment horizontal="right"/>
    </xf>
    <xf numFmtId="3" fontId="5" fillId="25" borderId="0" xfId="71" applyNumberFormat="1" applyFont="1" applyFill="1" applyBorder="1"/>
    <xf numFmtId="0" fontId="95" fillId="25" borderId="23" xfId="71" applyFont="1" applyFill="1" applyBorder="1"/>
    <xf numFmtId="0" fontId="94" fillId="25" borderId="0" xfId="71" quotePrefix="1" applyFont="1" applyFill="1" applyBorder="1" applyAlignment="1">
      <alignment horizontal="left"/>
    </xf>
    <xf numFmtId="167" fontId="109" fillId="26" borderId="0" xfId="71" applyNumberFormat="1" applyFont="1" applyFill="1" applyBorder="1" applyAlignment="1">
      <alignment horizontal="right"/>
    </xf>
    <xf numFmtId="0" fontId="28" fillId="25" borderId="0" xfId="71" applyFont="1" applyFill="1" applyBorder="1" applyAlignment="1">
      <alignment horizontal="left"/>
    </xf>
    <xf numFmtId="1" fontId="12" fillId="25" borderId="0" xfId="71" applyNumberFormat="1" applyFont="1" applyFill="1" applyBorder="1" applyAlignment="1">
      <alignment horizontal="left" indent="1"/>
    </xf>
    <xf numFmtId="1" fontId="12" fillId="28" borderId="0" xfId="71" applyNumberFormat="1" applyFont="1" applyFill="1" applyBorder="1" applyAlignment="1">
      <alignment horizontal="left" indent="1"/>
    </xf>
    <xf numFmtId="165" fontId="16" fillId="26" borderId="0" xfId="71" applyNumberFormat="1" applyFont="1" applyFill="1" applyBorder="1" applyAlignment="1">
      <alignment horizontal="right"/>
    </xf>
    <xf numFmtId="49" fontId="103" fillId="25" borderId="40" xfId="71" applyNumberFormat="1" applyFont="1" applyFill="1" applyBorder="1" applyAlignment="1">
      <alignment horizontal="left" vertical="center" indent="1"/>
    </xf>
    <xf numFmtId="0" fontId="2" fillId="0" borderId="43" xfId="71" applyBorder="1"/>
    <xf numFmtId="0" fontId="53" fillId="25" borderId="43" xfId="71" applyFont="1" applyFill="1" applyBorder="1"/>
    <xf numFmtId="0" fontId="53" fillId="25" borderId="43" xfId="71" applyFont="1" applyFill="1" applyBorder="1" applyAlignment="1">
      <alignment horizontal="right"/>
    </xf>
    <xf numFmtId="0" fontId="53" fillId="25" borderId="41" xfId="71" applyFont="1" applyFill="1" applyBorder="1" applyAlignment="1">
      <alignment horizontal="right"/>
    </xf>
    <xf numFmtId="49" fontId="103" fillId="25" borderId="0" xfId="71" applyNumberFormat="1" applyFont="1" applyFill="1" applyBorder="1" applyAlignment="1">
      <alignment horizontal="left" vertical="center" indent="1"/>
    </xf>
    <xf numFmtId="0" fontId="53" fillId="25" borderId="0" xfId="71" applyFont="1" applyFill="1" applyBorder="1"/>
    <xf numFmtId="0" fontId="51" fillId="25" borderId="0" xfId="71" applyFont="1" applyFill="1" applyBorder="1"/>
    <xf numFmtId="0" fontId="51" fillId="25" borderId="0" xfId="71" applyFont="1" applyFill="1" applyBorder="1" applyAlignment="1">
      <alignment horizontal="center"/>
    </xf>
    <xf numFmtId="0" fontId="51" fillId="25" borderId="0" xfId="71" applyFont="1" applyFill="1" applyBorder="1" applyAlignment="1">
      <alignment horizontal="right"/>
    </xf>
    <xf numFmtId="0" fontId="51" fillId="25" borderId="12" xfId="71" applyFont="1" applyFill="1" applyBorder="1" applyAlignment="1">
      <alignment horizontal="right"/>
    </xf>
    <xf numFmtId="3" fontId="18" fillId="25" borderId="0" xfId="71" applyNumberFormat="1" applyFont="1" applyFill="1" applyBorder="1" applyAlignment="1">
      <alignment horizontal="center"/>
    </xf>
    <xf numFmtId="49" fontId="11" fillId="25" borderId="0" xfId="71" applyNumberFormat="1" applyFont="1" applyFill="1" applyBorder="1" applyAlignment="1">
      <alignment horizontal="center" vertical="center" wrapText="1"/>
    </xf>
    <xf numFmtId="3" fontId="12" fillId="25" borderId="0" xfId="71" applyNumberFormat="1" applyFont="1" applyFill="1" applyBorder="1" applyAlignment="1">
      <alignment horizontal="center"/>
    </xf>
    <xf numFmtId="0" fontId="11" fillId="25" borderId="0" xfId="71" applyFont="1" applyFill="1" applyBorder="1" applyAlignment="1">
      <alignment horizontal="center" vertical="center" wrapText="1"/>
    </xf>
    <xf numFmtId="3" fontId="63" fillId="25" borderId="0" xfId="71" applyNumberFormat="1" applyFont="1" applyFill="1" applyBorder="1" applyAlignment="1">
      <alignment horizontal="center"/>
    </xf>
    <xf numFmtId="0" fontId="11" fillId="25" borderId="0" xfId="71" applyFont="1" applyFill="1" applyBorder="1" applyAlignment="1">
      <alignment horizontal="center" wrapText="1"/>
    </xf>
    <xf numFmtId="3" fontId="51" fillId="25" borderId="0" xfId="71" applyNumberFormat="1" applyFont="1" applyFill="1" applyBorder="1" applyAlignment="1">
      <alignment horizontal="center"/>
    </xf>
    <xf numFmtId="0" fontId="29" fillId="25" borderId="0" xfId="71" applyFont="1" applyFill="1" applyBorder="1" applyAlignment="1"/>
    <xf numFmtId="0" fontId="56" fillId="0" borderId="0" xfId="71" applyFont="1" applyBorder="1"/>
    <xf numFmtId="0" fontId="56" fillId="25" borderId="0" xfId="71" applyFont="1" applyFill="1" applyBorder="1" applyAlignment="1"/>
    <xf numFmtId="0" fontId="111" fillId="25" borderId="0" xfId="71" applyFont="1" applyFill="1" applyBorder="1" applyAlignment="1">
      <alignment horizontal="left" vertical="center"/>
    </xf>
    <xf numFmtId="0" fontId="56" fillId="25" borderId="0" xfId="71" applyFont="1" applyFill="1" applyBorder="1"/>
    <xf numFmtId="0" fontId="2" fillId="26" borderId="23" xfId="71" applyFill="1" applyBorder="1"/>
    <xf numFmtId="0" fontId="16" fillId="26" borderId="0" xfId="71" applyFont="1" applyFill="1" applyBorder="1"/>
    <xf numFmtId="0" fontId="58" fillId="26" borderId="0" xfId="71" applyFont="1" applyFill="1" applyBorder="1" applyAlignment="1"/>
    <xf numFmtId="0" fontId="29" fillId="26" borderId="0" xfId="71" applyFont="1" applyFill="1" applyBorder="1"/>
    <xf numFmtId="0" fontId="16" fillId="26" borderId="0" xfId="71" applyFont="1" applyFill="1" applyBorder="1" applyAlignment="1">
      <alignment horizontal="left" wrapText="1"/>
    </xf>
    <xf numFmtId="0" fontId="5" fillId="26" borderId="0" xfId="71" applyFont="1" applyFill="1" applyBorder="1"/>
    <xf numFmtId="0" fontId="56" fillId="26" borderId="0" xfId="71" applyFont="1" applyFill="1" applyBorder="1"/>
    <xf numFmtId="0" fontId="11" fillId="26" borderId="0" xfId="71" applyFont="1" applyFill="1" applyBorder="1" applyAlignment="1">
      <alignment horizontal="center"/>
    </xf>
    <xf numFmtId="0" fontId="11" fillId="26" borderId="0" xfId="71" applyFont="1" applyFill="1" applyBorder="1" applyAlignment="1"/>
    <xf numFmtId="0" fontId="18" fillId="26" borderId="0" xfId="71" applyFont="1" applyFill="1" applyBorder="1" applyAlignment="1">
      <alignment horizontal="left"/>
    </xf>
    <xf numFmtId="164" fontId="11" fillId="26" borderId="0" xfId="71" applyNumberFormat="1" applyFont="1" applyFill="1" applyBorder="1" applyAlignment="1">
      <alignment horizontal="center"/>
    </xf>
    <xf numFmtId="0" fontId="10" fillId="25" borderId="0" xfId="71" applyFont="1" applyFill="1"/>
    <xf numFmtId="0" fontId="10" fillId="26" borderId="23" xfId="71" applyFont="1" applyFill="1" applyBorder="1"/>
    <xf numFmtId="0" fontId="11" fillId="26" borderId="0" xfId="71" applyFont="1" applyFill="1" applyBorder="1" applyAlignment="1">
      <alignment horizontal="left" indent="1"/>
    </xf>
    <xf numFmtId="165" fontId="16" fillId="26" borderId="0" xfId="71" applyNumberFormat="1" applyFont="1" applyFill="1" applyBorder="1" applyAlignment="1">
      <alignment horizontal="center"/>
    </xf>
    <xf numFmtId="0" fontId="10" fillId="0" borderId="0" xfId="71" applyFont="1"/>
    <xf numFmtId="167" fontId="16" fillId="26" borderId="0" xfId="71" applyNumberFormat="1" applyFont="1" applyFill="1" applyBorder="1" applyAlignment="1">
      <alignment horizontal="center"/>
    </xf>
    <xf numFmtId="165" fontId="10" fillId="0" borderId="0" xfId="71" applyNumberFormat="1" applyFont="1"/>
    <xf numFmtId="167" fontId="12" fillId="26" borderId="0" xfId="71" applyNumberFormat="1" applyFont="1" applyFill="1" applyBorder="1" applyAlignment="1">
      <alignment horizontal="center"/>
    </xf>
    <xf numFmtId="165" fontId="9" fillId="26" borderId="0" xfId="71" applyNumberFormat="1" applyFont="1" applyFill="1" applyBorder="1" applyAlignment="1">
      <alignment horizontal="center"/>
    </xf>
    <xf numFmtId="0" fontId="13" fillId="26" borderId="23" xfId="71" applyFont="1" applyFill="1" applyBorder="1"/>
    <xf numFmtId="0" fontId="12" fillId="26" borderId="23" xfId="71" applyFont="1" applyFill="1" applyBorder="1"/>
    <xf numFmtId="0" fontId="3" fillId="26" borderId="0" xfId="71" applyFont="1" applyFill="1" applyBorder="1" applyAlignment="1">
      <alignment horizontal="center" wrapText="1"/>
    </xf>
    <xf numFmtId="0" fontId="3" fillId="26" borderId="0" xfId="71" applyFont="1" applyFill="1" applyBorder="1"/>
    <xf numFmtId="0" fontId="9" fillId="26" borderId="0" xfId="71" applyFont="1" applyFill="1" applyBorder="1" applyAlignment="1">
      <alignment horizontal="left" indent="1"/>
    </xf>
    <xf numFmtId="0" fontId="12" fillId="26" borderId="0" xfId="71" applyFont="1" applyFill="1" applyBorder="1" applyAlignment="1">
      <alignment horizontal="left" indent="1"/>
    </xf>
    <xf numFmtId="0" fontId="3" fillId="26" borderId="23" xfId="71" applyFont="1" applyFill="1" applyBorder="1"/>
    <xf numFmtId="0" fontId="111" fillId="26" borderId="0" xfId="71" applyFont="1" applyFill="1" applyBorder="1" applyAlignment="1">
      <alignment horizontal="left"/>
    </xf>
    <xf numFmtId="49" fontId="12" fillId="25" borderId="0" xfId="71" applyNumberFormat="1" applyFont="1" applyFill="1" applyBorder="1" applyAlignment="1">
      <alignment horizontal="right"/>
    </xf>
    <xf numFmtId="0" fontId="14" fillId="25" borderId="0" xfId="71" applyFont="1" applyFill="1" applyBorder="1" applyAlignment="1">
      <alignment horizontal="center" vertical="center"/>
    </xf>
    <xf numFmtId="0" fontId="2" fillId="0" borderId="0" xfId="71" applyFill="1" applyBorder="1"/>
    <xf numFmtId="0" fontId="12" fillId="0" borderId="0" xfId="71" applyFont="1" applyFill="1" applyBorder="1" applyAlignment="1">
      <alignment horizontal="left"/>
    </xf>
    <xf numFmtId="0" fontId="94" fillId="25" borderId="0" xfId="71" applyFont="1" applyFill="1" applyBorder="1" applyAlignment="1">
      <alignment horizontal="left"/>
    </xf>
    <xf numFmtId="0" fontId="9" fillId="25" borderId="26" xfId="71" applyFont="1" applyFill="1" applyBorder="1" applyAlignment="1">
      <alignment horizontal="left"/>
    </xf>
    <xf numFmtId="0" fontId="9" fillId="25" borderId="25" xfId="71" applyFont="1" applyFill="1" applyBorder="1" applyAlignment="1">
      <alignment horizontal="left"/>
    </xf>
    <xf numFmtId="0" fontId="5" fillId="25" borderId="0" xfId="71" applyFont="1" applyFill="1" applyBorder="1"/>
    <xf numFmtId="49" fontId="12" fillId="25" borderId="0" xfId="71" applyNumberFormat="1" applyFont="1" applyFill="1" applyBorder="1" applyAlignment="1">
      <alignment horizontal="left"/>
    </xf>
    <xf numFmtId="164" fontId="12" fillId="27" borderId="0" xfId="40" applyNumberFormat="1" applyFont="1" applyFill="1" applyBorder="1" applyAlignment="1">
      <alignment horizontal="center" wrapText="1"/>
    </xf>
    <xf numFmtId="0" fontId="94" fillId="26" borderId="0" xfId="71" applyFont="1" applyFill="1" applyBorder="1" applyAlignment="1">
      <alignment horizontal="left"/>
    </xf>
    <xf numFmtId="0" fontId="9" fillId="44" borderId="0" xfId="62" applyFont="1" applyFill="1" applyBorder="1" applyAlignment="1">
      <alignment horizontal="left" indent="1"/>
    </xf>
    <xf numFmtId="3" fontId="16" fillId="25" borderId="0" xfId="71" applyNumberFormat="1" applyFont="1" applyFill="1" applyBorder="1" applyAlignment="1">
      <alignment horizontal="center" vertical="center"/>
    </xf>
    <xf numFmtId="167" fontId="16" fillId="25" borderId="0" xfId="71" applyNumberFormat="1" applyFont="1" applyFill="1" applyBorder="1" applyAlignment="1">
      <alignment horizontal="center" vertical="center"/>
    </xf>
    <xf numFmtId="0" fontId="11" fillId="25" borderId="0" xfId="71" applyFont="1" applyFill="1" applyBorder="1" applyAlignment="1">
      <alignment horizontal="left"/>
    </xf>
    <xf numFmtId="3" fontId="11" fillId="25" borderId="0" xfId="63" quotePrefix="1" applyNumberFormat="1" applyFont="1" applyFill="1" applyBorder="1" applyAlignment="1">
      <alignment vertical="center"/>
    </xf>
    <xf numFmtId="3" fontId="11" fillId="25" borderId="16" xfId="63" quotePrefix="1" applyNumberFormat="1" applyFont="1" applyFill="1" applyBorder="1" applyAlignment="1">
      <alignment horizontal="center" vertical="center" wrapText="1"/>
    </xf>
    <xf numFmtId="3" fontId="11" fillId="25" borderId="0" xfId="63" quotePrefix="1" applyNumberFormat="1" applyFont="1" applyFill="1" applyBorder="1" applyAlignment="1">
      <alignment vertical="center" wrapText="1"/>
    </xf>
    <xf numFmtId="3" fontId="107" fillId="25" borderId="0" xfId="63" applyNumberFormat="1" applyFont="1" applyFill="1" applyBorder="1" applyAlignment="1"/>
    <xf numFmtId="4" fontId="107" fillId="25" borderId="0" xfId="63" applyNumberFormat="1" applyFont="1" applyFill="1" applyBorder="1" applyAlignment="1">
      <alignment horizontal="right"/>
    </xf>
    <xf numFmtId="167" fontId="107" fillId="25" borderId="0" xfId="63" applyNumberFormat="1" applyFont="1" applyFill="1" applyBorder="1" applyAlignment="1"/>
    <xf numFmtId="4" fontId="9" fillId="25" borderId="0" xfId="63" applyNumberFormat="1" applyFont="1" applyFill="1" applyBorder="1" applyAlignment="1">
      <alignment horizontal="right"/>
    </xf>
    <xf numFmtId="0" fontId="48" fillId="26" borderId="0" xfId="71" applyFont="1" applyFill="1" applyBorder="1" applyAlignment="1"/>
    <xf numFmtId="167" fontId="29" fillId="26" borderId="0" xfId="71" applyNumberFormat="1" applyFont="1" applyFill="1" applyBorder="1" applyAlignment="1">
      <alignment horizontal="right"/>
    </xf>
    <xf numFmtId="0" fontId="92" fillId="26" borderId="0" xfId="71" applyFont="1" applyFill="1" applyBorder="1" applyAlignment="1"/>
    <xf numFmtId="1" fontId="11" fillId="0" borderId="0" xfId="71" applyNumberFormat="1" applyFont="1" applyBorder="1" applyAlignment="1">
      <alignment horizontal="center"/>
    </xf>
    <xf numFmtId="0" fontId="11" fillId="0" borderId="0" xfId="71" applyFont="1" applyBorder="1" applyAlignment="1">
      <alignment horizontal="center"/>
    </xf>
    <xf numFmtId="0" fontId="29" fillId="26" borderId="0" xfId="71" applyFont="1" applyFill="1" applyBorder="1" applyAlignment="1">
      <alignment horizontal="justify"/>
    </xf>
    <xf numFmtId="0" fontId="47" fillId="26" borderId="0" xfId="71" applyFont="1" applyFill="1" applyBorder="1" applyAlignment="1"/>
    <xf numFmtId="167" fontId="16" fillId="26" borderId="0" xfId="71" applyNumberFormat="1" applyFont="1" applyFill="1" applyBorder="1" applyAlignment="1">
      <alignment horizontal="right"/>
    </xf>
    <xf numFmtId="3" fontId="107" fillId="25" borderId="0" xfId="63" applyNumberFormat="1" applyFont="1" applyFill="1" applyBorder="1" applyAlignment="1">
      <alignment horizontal="right" indent="3"/>
    </xf>
    <xf numFmtId="4" fontId="107" fillId="27" borderId="0" xfId="40" applyNumberFormat="1" applyFont="1" applyFill="1" applyBorder="1" applyAlignment="1">
      <alignment horizontal="right" wrapText="1"/>
    </xf>
    <xf numFmtId="3" fontId="107" fillId="27" borderId="0" xfId="40" applyNumberFormat="1" applyFont="1" applyFill="1" applyBorder="1" applyAlignment="1">
      <alignment horizontal="right" wrapText="1"/>
    </xf>
    <xf numFmtId="0" fontId="11" fillId="25" borderId="21" xfId="63" applyFont="1" applyFill="1" applyBorder="1" applyAlignment="1">
      <alignment horizontal="left" indent="6"/>
    </xf>
    <xf numFmtId="1" fontId="11" fillId="26" borderId="13" xfId="63" applyNumberFormat="1" applyFont="1" applyFill="1" applyBorder="1" applyAlignment="1">
      <alignment horizontal="center" vertical="center"/>
    </xf>
    <xf numFmtId="4" fontId="107" fillId="25" borderId="0" xfId="63" applyNumberFormat="1" applyFont="1" applyFill="1" applyBorder="1" applyAlignment="1"/>
    <xf numFmtId="4" fontId="107" fillId="25" borderId="0" xfId="63" applyNumberFormat="1" applyFont="1" applyFill="1" applyBorder="1" applyAlignment="1">
      <alignment horizontal="right" indent="3"/>
    </xf>
    <xf numFmtId="4" fontId="9" fillId="25" borderId="0" xfId="63" applyNumberFormat="1" applyFont="1" applyFill="1" applyBorder="1" applyAlignment="1"/>
    <xf numFmtId="4" fontId="9" fillId="25" borderId="0" xfId="63" applyNumberFormat="1" applyFont="1" applyFill="1" applyBorder="1" applyAlignment="1">
      <alignment horizontal="right" indent="3"/>
    </xf>
    <xf numFmtId="1" fontId="11" fillId="26" borderId="0" xfId="63" applyNumberFormat="1" applyFont="1" applyFill="1" applyBorder="1" applyAlignment="1">
      <alignment vertical="center"/>
    </xf>
    <xf numFmtId="3" fontId="11" fillId="25" borderId="12" xfId="63" quotePrefix="1" applyNumberFormat="1" applyFont="1" applyFill="1" applyBorder="1" applyAlignment="1">
      <alignment horizontal="center" vertical="center"/>
    </xf>
    <xf numFmtId="168" fontId="97" fillId="24" borderId="0" xfId="40" applyNumberFormat="1" applyFont="1" applyFill="1" applyBorder="1" applyAlignment="1">
      <alignment horizontal="right" wrapText="1"/>
    </xf>
    <xf numFmtId="0" fontId="36" fillId="0" borderId="0" xfId="40" applyFont="1" applyFill="1" applyBorder="1" applyAlignment="1">
      <alignment horizontal="left" indent="1"/>
    </xf>
    <xf numFmtId="0" fontId="12" fillId="25" borderId="0" xfId="0" applyFont="1" applyFill="1" applyBorder="1" applyAlignment="1">
      <alignment horizontal="left"/>
    </xf>
    <xf numFmtId="0" fontId="11" fillId="25" borderId="0" xfId="0" applyFont="1" applyFill="1" applyBorder="1" applyAlignment="1"/>
    <xf numFmtId="0" fontId="11" fillId="25" borderId="0" xfId="0" applyFont="1" applyFill="1" applyBorder="1" applyAlignment="1">
      <alignment horizontal="center"/>
    </xf>
    <xf numFmtId="0" fontId="10" fillId="25" borderId="0" xfId="0" applyFont="1" applyFill="1" applyBorder="1"/>
    <xf numFmtId="0" fontId="13" fillId="25" borderId="21" xfId="0" applyFont="1" applyFill="1" applyBorder="1" applyAlignment="1">
      <alignment horizontal="left"/>
    </xf>
    <xf numFmtId="0" fontId="0" fillId="26" borderId="0" xfId="0" applyFill="1" applyBorder="1"/>
    <xf numFmtId="0" fontId="73" fillId="25" borderId="0" xfId="0" applyFont="1" applyFill="1" applyBorder="1"/>
    <xf numFmtId="0" fontId="16" fillId="25" borderId="0" xfId="0" applyFont="1" applyFill="1" applyBorder="1" applyAlignment="1">
      <alignment horizontal="right"/>
    </xf>
    <xf numFmtId="0" fontId="11" fillId="25" borderId="12" xfId="0" applyFont="1" applyFill="1" applyBorder="1" applyAlignment="1">
      <alignment horizontal="center"/>
    </xf>
    <xf numFmtId="0" fontId="67" fillId="25" borderId="22" xfId="0" applyFont="1" applyFill="1" applyBorder="1"/>
    <xf numFmtId="0" fontId="67" fillId="25" borderId="0" xfId="0" applyFont="1" applyFill="1" applyBorder="1"/>
    <xf numFmtId="167" fontId="94" fillId="25" borderId="0" xfId="0" applyNumberFormat="1" applyFont="1" applyFill="1" applyBorder="1" applyAlignment="1">
      <alignment horizontal="right"/>
    </xf>
    <xf numFmtId="0" fontId="67" fillId="0" borderId="0" xfId="0" applyFont="1"/>
    <xf numFmtId="0" fontId="13" fillId="0" borderId="0" xfId="0" applyFont="1" applyBorder="1"/>
    <xf numFmtId="0" fontId="72" fillId="25" borderId="0" xfId="0" applyFont="1" applyFill="1" applyBorder="1"/>
    <xf numFmtId="0" fontId="68" fillId="25" borderId="22" xfId="0" applyFont="1" applyFill="1" applyBorder="1"/>
    <xf numFmtId="0" fontId="68" fillId="25" borderId="0" xfId="0" applyFont="1" applyFill="1" applyBorder="1"/>
    <xf numFmtId="168" fontId="94" fillId="25" borderId="0" xfId="0" applyNumberFormat="1" applyFont="1" applyFill="1" applyBorder="1" applyAlignment="1">
      <alignment horizontal="right"/>
    </xf>
    <xf numFmtId="0" fontId="77" fillId="25" borderId="0" xfId="0" applyFont="1" applyFill="1" applyBorder="1"/>
    <xf numFmtId="0" fontId="68" fillId="25" borderId="0" xfId="0" applyFont="1" applyFill="1"/>
    <xf numFmtId="0" fontId="68" fillId="0" borderId="0" xfId="0" applyFont="1"/>
    <xf numFmtId="168" fontId="11" fillId="25" borderId="0" xfId="0" applyNumberFormat="1" applyFont="1" applyFill="1" applyBorder="1" applyAlignment="1">
      <alignment horizontal="right"/>
    </xf>
    <xf numFmtId="0" fontId="48" fillId="25" borderId="22" xfId="0" applyFont="1" applyFill="1" applyBorder="1"/>
    <xf numFmtId="0" fontId="48" fillId="25" borderId="0" xfId="0" applyFont="1" applyFill="1" applyBorder="1"/>
    <xf numFmtId="0" fontId="6" fillId="25" borderId="0" xfId="0" applyFont="1" applyFill="1" applyBorder="1"/>
    <xf numFmtId="0" fontId="48" fillId="25" borderId="0" xfId="0" applyFont="1" applyFill="1"/>
    <xf numFmtId="0" fontId="48" fillId="0" borderId="0" xfId="0" applyFont="1"/>
    <xf numFmtId="164" fontId="11" fillId="25" borderId="0" xfId="0" applyNumberFormat="1" applyFont="1" applyFill="1" applyBorder="1" applyAlignment="1">
      <alignment horizontal="center"/>
    </xf>
    <xf numFmtId="3" fontId="3" fillId="25" borderId="0" xfId="0" applyNumberFormat="1" applyFont="1" applyFill="1" applyBorder="1" applyAlignment="1">
      <alignment horizontal="right"/>
    </xf>
    <xf numFmtId="0" fontId="96" fillId="25" borderId="0" xfId="0" applyFont="1" applyFill="1" applyBorder="1"/>
    <xf numFmtId="0" fontId="94" fillId="25" borderId="0" xfId="0" applyFont="1" applyFill="1" applyBorder="1" applyAlignment="1">
      <alignment horizontal="center"/>
    </xf>
    <xf numFmtId="3" fontId="97" fillId="25" borderId="0" xfId="0" applyNumberFormat="1" applyFont="1" applyFill="1" applyBorder="1" applyAlignment="1">
      <alignment horizontal="right"/>
    </xf>
    <xf numFmtId="164" fontId="94" fillId="25" borderId="0" xfId="0" applyNumberFormat="1" applyFont="1" applyFill="1" applyBorder="1" applyAlignment="1">
      <alignment horizontal="center"/>
    </xf>
    <xf numFmtId="0" fontId="94" fillId="25" borderId="0" xfId="0" applyFont="1" applyFill="1" applyBorder="1" applyAlignment="1">
      <alignment horizontal="right"/>
    </xf>
    <xf numFmtId="3" fontId="94" fillId="25" borderId="0" xfId="0" applyNumberFormat="1" applyFont="1" applyFill="1" applyBorder="1" applyAlignment="1">
      <alignment horizontal="right"/>
    </xf>
    <xf numFmtId="167" fontId="94" fillId="26" borderId="0" xfId="0" applyNumberFormat="1" applyFont="1" applyFill="1" applyBorder="1" applyAlignment="1">
      <alignment horizontal="right"/>
    </xf>
    <xf numFmtId="0" fontId="69" fillId="25" borderId="0" xfId="0" applyFont="1" applyFill="1" applyBorder="1" applyAlignment="1">
      <alignment horizontal="right"/>
    </xf>
    <xf numFmtId="167" fontId="12" fillId="25" borderId="0" xfId="0" applyNumberFormat="1" applyFont="1" applyFill="1" applyBorder="1" applyAlignment="1">
      <alignment horizontal="right"/>
    </xf>
    <xf numFmtId="164" fontId="12" fillId="25" borderId="0" xfId="0" applyNumberFormat="1" applyFont="1" applyFill="1" applyBorder="1" applyAlignment="1">
      <alignment horizontal="right"/>
    </xf>
    <xf numFmtId="167" fontId="12" fillId="26" borderId="0" xfId="0" applyNumberFormat="1" applyFont="1" applyFill="1" applyBorder="1" applyAlignment="1">
      <alignment horizontal="right"/>
    </xf>
    <xf numFmtId="0" fontId="69" fillId="25" borderId="0" xfId="0" applyFont="1" applyFill="1" applyBorder="1" applyAlignment="1">
      <alignment horizontal="center"/>
    </xf>
    <xf numFmtId="167" fontId="11" fillId="25" borderId="0" xfId="0" applyNumberFormat="1" applyFont="1" applyFill="1" applyBorder="1" applyAlignment="1">
      <alignment horizontal="right"/>
    </xf>
    <xf numFmtId="167" fontId="11" fillId="26" borderId="0" xfId="0" applyNumberFormat="1" applyFont="1" applyFill="1" applyBorder="1" applyAlignment="1">
      <alignment horizontal="right"/>
    </xf>
    <xf numFmtId="1" fontId="11" fillId="25" borderId="0" xfId="0" applyNumberFormat="1" applyFont="1" applyFill="1" applyBorder="1" applyAlignment="1">
      <alignment horizontal="right"/>
    </xf>
    <xf numFmtId="0" fontId="74" fillId="25" borderId="0" xfId="0" applyFont="1" applyFill="1" applyBorder="1" applyAlignment="1">
      <alignment horizontal="center"/>
    </xf>
    <xf numFmtId="0" fontId="100" fillId="25" borderId="0" xfId="0" applyFont="1" applyFill="1" applyBorder="1" applyAlignment="1">
      <alignment horizontal="left" vertical="center"/>
    </xf>
    <xf numFmtId="0" fontId="3" fillId="0" borderId="0" xfId="0" applyFont="1" applyFill="1"/>
    <xf numFmtId="0" fontId="0" fillId="26" borderId="21" xfId="0" applyFill="1" applyBorder="1"/>
    <xf numFmtId="0" fontId="16" fillId="25" borderId="25" xfId="0" applyFont="1" applyFill="1" applyBorder="1"/>
    <xf numFmtId="0" fontId="48" fillId="25" borderId="25" xfId="0" applyFont="1" applyFill="1" applyBorder="1" applyAlignment="1">
      <alignment horizontal="left"/>
    </xf>
    <xf numFmtId="0" fontId="0" fillId="25" borderId="25" xfId="0" applyFill="1" applyBorder="1"/>
    <xf numFmtId="0" fontId="0" fillId="25" borderId="24" xfId="0" applyFill="1" applyBorder="1"/>
    <xf numFmtId="0" fontId="16" fillId="0" borderId="0" xfId="0" applyFont="1" applyBorder="1" applyAlignment="1"/>
    <xf numFmtId="0" fontId="10" fillId="25" borderId="0" xfId="0" applyFont="1" applyFill="1" applyBorder="1" applyAlignment="1"/>
    <xf numFmtId="0" fontId="0" fillId="25" borderId="0" xfId="0" applyFill="1" applyBorder="1" applyAlignment="1">
      <alignment vertical="justify"/>
    </xf>
    <xf numFmtId="0" fontId="5" fillId="25" borderId="22" xfId="0" applyFont="1" applyFill="1" applyBorder="1"/>
    <xf numFmtId="164" fontId="66" fillId="25" borderId="0" xfId="0" applyNumberFormat="1" applyFont="1" applyFill="1" applyBorder="1" applyAlignment="1">
      <alignment horizontal="center"/>
    </xf>
    <xf numFmtId="3" fontId="11" fillId="25" borderId="0" xfId="0" applyNumberFormat="1" applyFont="1" applyFill="1" applyBorder="1" applyAlignment="1">
      <alignment horizontal="center"/>
    </xf>
    <xf numFmtId="167" fontId="66" fillId="25" borderId="0" xfId="0" applyNumberFormat="1" applyFont="1" applyFill="1" applyBorder="1" applyAlignment="1">
      <alignment horizontal="center"/>
    </xf>
    <xf numFmtId="0" fontId="69" fillId="25" borderId="0" xfId="0" applyFont="1" applyFill="1" applyBorder="1"/>
    <xf numFmtId="167" fontId="94" fillId="25" borderId="0" xfId="0" applyNumberFormat="1" applyFont="1" applyFill="1" applyBorder="1" applyAlignment="1">
      <alignment horizontal="center"/>
    </xf>
    <xf numFmtId="0" fontId="94" fillId="25" borderId="0" xfId="0" applyFont="1" applyFill="1" applyBorder="1" applyAlignment="1">
      <alignment vertical="center"/>
    </xf>
    <xf numFmtId="0" fontId="72" fillId="25" borderId="22" xfId="0" applyFont="1" applyFill="1" applyBorder="1"/>
    <xf numFmtId="0" fontId="13" fillId="25" borderId="0" xfId="0" applyFont="1" applyFill="1"/>
    <xf numFmtId="167" fontId="11" fillId="25" borderId="0" xfId="0" applyNumberFormat="1" applyFont="1" applyFill="1" applyBorder="1" applyAlignment="1">
      <alignment horizontal="center"/>
    </xf>
    <xf numFmtId="0" fontId="10" fillId="25" borderId="22" xfId="0" applyFont="1" applyFill="1" applyBorder="1"/>
    <xf numFmtId="167" fontId="12" fillId="25" borderId="0" xfId="0" applyNumberFormat="1" applyFont="1" applyFill="1" applyBorder="1"/>
    <xf numFmtId="0" fontId="21" fillId="25" borderId="0" xfId="0" applyFont="1" applyFill="1"/>
    <xf numFmtId="0" fontId="73" fillId="25" borderId="22" xfId="0" applyFont="1" applyFill="1" applyBorder="1"/>
    <xf numFmtId="0" fontId="6" fillId="25" borderId="22" xfId="0" applyFont="1" applyFill="1" applyBorder="1"/>
    <xf numFmtId="165" fontId="12" fillId="25" borderId="0" xfId="0" applyNumberFormat="1" applyFont="1" applyFill="1" applyBorder="1" applyAlignment="1">
      <alignment horizontal="center"/>
    </xf>
    <xf numFmtId="165" fontId="3" fillId="25" borderId="0" xfId="0" applyNumberFormat="1" applyFont="1" applyFill="1" applyBorder="1" applyAlignment="1">
      <alignment horizontal="center"/>
    </xf>
    <xf numFmtId="0" fontId="16" fillId="25" borderId="0" xfId="0" applyFont="1" applyFill="1" applyBorder="1" applyAlignment="1">
      <alignment horizontal="center"/>
    </xf>
    <xf numFmtId="0" fontId="16" fillId="25" borderId="12" xfId="0" applyFont="1" applyFill="1" applyBorder="1" applyAlignment="1">
      <alignment horizontal="center"/>
    </xf>
    <xf numFmtId="0" fontId="29" fillId="25" borderId="12" xfId="0" applyFont="1" applyFill="1" applyBorder="1" applyAlignment="1">
      <alignment horizontal="center"/>
    </xf>
    <xf numFmtId="0" fontId="29" fillId="25" borderId="0" xfId="0" applyFont="1" applyFill="1" applyBorder="1" applyAlignment="1">
      <alignment horizontal="center"/>
    </xf>
    <xf numFmtId="0" fontId="16" fillId="25" borderId="10" xfId="0" applyFont="1" applyFill="1" applyBorder="1" applyAlignment="1">
      <alignment horizontal="center"/>
    </xf>
    <xf numFmtId="0" fontId="97" fillId="25" borderId="0" xfId="0" applyFont="1" applyFill="1" applyBorder="1" applyAlignment="1">
      <alignment horizontal="center"/>
    </xf>
    <xf numFmtId="1" fontId="94" fillId="25" borderId="0" xfId="0" applyNumberFormat="1" applyFont="1" applyFill="1" applyBorder="1" applyAlignment="1">
      <alignment horizontal="center"/>
    </xf>
    <xf numFmtId="0" fontId="12" fillId="25" borderId="0" xfId="0" applyFont="1" applyFill="1" applyBorder="1" applyAlignment="1">
      <alignment horizontal="center"/>
    </xf>
    <xf numFmtId="168" fontId="12" fillId="25" borderId="0" xfId="0" applyNumberFormat="1" applyFont="1" applyFill="1" applyBorder="1" applyAlignment="1">
      <alignment horizontal="right"/>
    </xf>
    <xf numFmtId="1" fontId="11" fillId="25" borderId="0" xfId="0" applyNumberFormat="1" applyFont="1" applyFill="1" applyBorder="1" applyAlignment="1">
      <alignment horizontal="center"/>
    </xf>
    <xf numFmtId="0" fontId="28" fillId="25" borderId="22" xfId="0" applyFont="1" applyFill="1" applyBorder="1"/>
    <xf numFmtId="169" fontId="12" fillId="25" borderId="0" xfId="0" applyNumberFormat="1" applyFont="1" applyFill="1" applyBorder="1" applyAlignment="1">
      <alignment horizontal="center"/>
    </xf>
    <xf numFmtId="169" fontId="66" fillId="25" borderId="0" xfId="0" applyNumberFormat="1" applyFont="1" applyFill="1" applyBorder="1" applyAlignment="1">
      <alignment horizontal="center"/>
    </xf>
    <xf numFmtId="165" fontId="36" fillId="25" borderId="0" xfId="0" applyNumberFormat="1" applyFont="1" applyFill="1" applyBorder="1" applyAlignment="1">
      <alignment horizontal="center"/>
    </xf>
    <xf numFmtId="165" fontId="16" fillId="25" borderId="0" xfId="0" applyNumberFormat="1" applyFont="1" applyFill="1" applyBorder="1" applyAlignment="1">
      <alignment horizontal="right"/>
    </xf>
    <xf numFmtId="0" fontId="14" fillId="32" borderId="22" xfId="0" applyFont="1" applyFill="1" applyBorder="1" applyAlignment="1">
      <alignment horizontal="center" vertical="center"/>
    </xf>
    <xf numFmtId="0" fontId="16" fillId="0" borderId="0" xfId="0" applyFont="1" applyBorder="1" applyAlignment="1">
      <alignment vertical="center"/>
    </xf>
    <xf numFmtId="0" fontId="0" fillId="25" borderId="0" xfId="0" applyFill="1" applyBorder="1" applyAlignment="1"/>
    <xf numFmtId="165" fontId="66" fillId="25" borderId="0" xfId="0" applyNumberFormat="1" applyFont="1" applyFill="1" applyBorder="1" applyAlignment="1">
      <alignment horizontal="right"/>
    </xf>
    <xf numFmtId="0" fontId="11" fillId="25" borderId="0" xfId="0" applyFont="1" applyFill="1" applyBorder="1" applyAlignment="1">
      <alignment horizontal="center" vertical="distributed"/>
    </xf>
    <xf numFmtId="0" fontId="11" fillId="25" borderId="10" xfId="0" applyFont="1" applyFill="1" applyBorder="1" applyAlignment="1">
      <alignment vertical="center"/>
    </xf>
    <xf numFmtId="0" fontId="11" fillId="25" borderId="13" xfId="0" applyFont="1" applyFill="1" applyBorder="1" applyAlignment="1">
      <alignment horizontal="center"/>
    </xf>
    <xf numFmtId="0" fontId="95" fillId="0" borderId="0" xfId="0" applyFont="1" applyBorder="1"/>
    <xf numFmtId="0" fontId="94" fillId="25" borderId="10" xfId="0" applyFont="1" applyFill="1" applyBorder="1" applyAlignment="1">
      <alignment horizontal="center"/>
    </xf>
    <xf numFmtId="165" fontId="94" fillId="25" borderId="0" xfId="0" applyNumberFormat="1" applyFont="1" applyFill="1" applyBorder="1" applyAlignment="1">
      <alignment horizontal="right"/>
    </xf>
    <xf numFmtId="0" fontId="23" fillId="25" borderId="0" xfId="0" applyFont="1" applyFill="1"/>
    <xf numFmtId="0" fontId="23" fillId="25" borderId="23" xfId="0" applyFont="1" applyFill="1" applyBorder="1"/>
    <xf numFmtId="0" fontId="23" fillId="25" borderId="0" xfId="0" applyFont="1" applyFill="1" applyBorder="1" applyAlignment="1">
      <alignment horizontal="left"/>
    </xf>
    <xf numFmtId="0" fontId="23" fillId="25" borderId="0" xfId="0" applyFont="1" applyFill="1" applyBorder="1"/>
    <xf numFmtId="0" fontId="23" fillId="0" borderId="0" xfId="0" applyFont="1"/>
    <xf numFmtId="0" fontId="13" fillId="25" borderId="23" xfId="0" applyFont="1" applyFill="1" applyBorder="1"/>
    <xf numFmtId="0" fontId="21" fillId="25" borderId="23" xfId="0" applyFont="1" applyFill="1" applyBorder="1"/>
    <xf numFmtId="165" fontId="11" fillId="25" borderId="0" xfId="0" applyNumberFormat="1" applyFont="1" applyFill="1" applyBorder="1" applyAlignment="1">
      <alignment horizontal="center"/>
    </xf>
    <xf numFmtId="167" fontId="94" fillId="25" borderId="0" xfId="0" applyNumberFormat="1" applyFont="1" applyFill="1" applyBorder="1" applyAlignment="1">
      <alignment horizontal="right" indent="1"/>
    </xf>
    <xf numFmtId="1" fontId="94" fillId="25" borderId="0" xfId="0" applyNumberFormat="1" applyFont="1" applyFill="1" applyBorder="1" applyAlignment="1">
      <alignment horizontal="right" indent="1"/>
    </xf>
    <xf numFmtId="0" fontId="94" fillId="25" borderId="0" xfId="0" applyFont="1" applyFill="1" applyBorder="1" applyAlignment="1">
      <alignment horizontal="right" indent="1"/>
    </xf>
    <xf numFmtId="167" fontId="94" fillId="26" borderId="0" xfId="0" applyNumberFormat="1" applyFont="1" applyFill="1" applyBorder="1" applyAlignment="1">
      <alignment horizontal="right" indent="1"/>
    </xf>
    <xf numFmtId="0" fontId="69" fillId="25" borderId="0" xfId="0" applyFont="1" applyFill="1" applyBorder="1" applyAlignment="1">
      <alignment horizontal="left"/>
    </xf>
    <xf numFmtId="167" fontId="12" fillId="25" borderId="0" xfId="0" applyNumberFormat="1" applyFont="1" applyFill="1" applyBorder="1" applyAlignment="1">
      <alignment horizontal="right" indent="1"/>
    </xf>
    <xf numFmtId="1" fontId="12" fillId="25" borderId="0" xfId="0" applyNumberFormat="1" applyFont="1" applyFill="1" applyBorder="1" applyAlignment="1">
      <alignment horizontal="right" indent="1"/>
    </xf>
    <xf numFmtId="0" fontId="11" fillId="25" borderId="0" xfId="0" applyFont="1" applyFill="1" applyBorder="1" applyAlignment="1">
      <alignment horizontal="right" indent="1"/>
    </xf>
    <xf numFmtId="167" fontId="12" fillId="26" borderId="0" xfId="0" applyNumberFormat="1" applyFont="1" applyFill="1" applyBorder="1" applyAlignment="1">
      <alignment horizontal="right" indent="1"/>
    </xf>
    <xf numFmtId="168" fontId="11" fillId="25" borderId="0" xfId="0" applyNumberFormat="1" applyFont="1" applyFill="1" applyBorder="1" applyAlignment="1">
      <alignment horizontal="right" wrapText="1" indent="1"/>
    </xf>
    <xf numFmtId="1" fontId="11" fillId="25" borderId="0" xfId="0" applyNumberFormat="1" applyFont="1" applyFill="1" applyBorder="1" applyAlignment="1">
      <alignment horizontal="right" indent="1"/>
    </xf>
    <xf numFmtId="168" fontId="11" fillId="26" borderId="0" xfId="0" applyNumberFormat="1" applyFont="1" applyFill="1" applyBorder="1" applyAlignment="1">
      <alignment horizontal="right" wrapText="1" indent="1"/>
    </xf>
    <xf numFmtId="168" fontId="12" fillId="25" borderId="0" xfId="0" applyNumberFormat="1" applyFont="1" applyFill="1" applyBorder="1" applyAlignment="1">
      <alignment horizontal="right" wrapText="1" indent="1"/>
    </xf>
    <xf numFmtId="168" fontId="12" fillId="26" borderId="0" xfId="0" applyNumberFormat="1" applyFont="1" applyFill="1" applyBorder="1" applyAlignment="1">
      <alignment horizontal="right" wrapText="1" indent="1"/>
    </xf>
    <xf numFmtId="0" fontId="48" fillId="25" borderId="23" xfId="0" applyFont="1" applyFill="1" applyBorder="1"/>
    <xf numFmtId="167" fontId="36" fillId="25" borderId="0" xfId="0" applyNumberFormat="1" applyFont="1" applyFill="1" applyBorder="1" applyAlignment="1">
      <alignment horizontal="center"/>
    </xf>
    <xf numFmtId="0" fontId="78" fillId="25" borderId="0" xfId="0" applyFont="1" applyFill="1"/>
    <xf numFmtId="0" fontId="75" fillId="25" borderId="0" xfId="0" applyFont="1" applyFill="1" applyBorder="1" applyAlignment="1">
      <alignment horizontal="center"/>
    </xf>
    <xf numFmtId="0" fontId="79" fillId="25" borderId="0" xfId="0" applyFont="1" applyFill="1" applyBorder="1"/>
    <xf numFmtId="164" fontId="75" fillId="25" borderId="0" xfId="0" applyNumberFormat="1" applyFont="1" applyFill="1" applyBorder="1" applyAlignment="1">
      <alignment horizontal="center"/>
    </xf>
    <xf numFmtId="0" fontId="78" fillId="0" borderId="0" xfId="0" applyFont="1"/>
    <xf numFmtId="0" fontId="0" fillId="25" borderId="11" xfId="0" applyFill="1" applyBorder="1"/>
    <xf numFmtId="0" fontId="0" fillId="26" borderId="0" xfId="0" applyFill="1" applyBorder="1" applyAlignment="1">
      <alignment vertical="justify" wrapText="1"/>
    </xf>
    <xf numFmtId="0" fontId="5" fillId="25" borderId="11" xfId="0" applyFont="1" applyFill="1" applyBorder="1"/>
    <xf numFmtId="0" fontId="54" fillId="25" borderId="0" xfId="0" applyFont="1" applyFill="1"/>
    <xf numFmtId="0" fontId="54" fillId="25" borderId="0" xfId="0" applyFont="1" applyFill="1" applyBorder="1"/>
    <xf numFmtId="0" fontId="96" fillId="25" borderId="0" xfId="0" applyFont="1" applyFill="1" applyBorder="1" applyAlignment="1">
      <alignment vertical="center"/>
    </xf>
    <xf numFmtId="167" fontId="94" fillId="25" borderId="0" xfId="0" applyNumberFormat="1" applyFont="1" applyFill="1" applyBorder="1" applyAlignment="1">
      <alignment horizontal="right" vertical="center" indent="1"/>
    </xf>
    <xf numFmtId="2" fontId="94" fillId="26" borderId="0" xfId="0" applyNumberFormat="1" applyFont="1" applyFill="1" applyBorder="1" applyAlignment="1">
      <alignment horizontal="right" vertical="center"/>
    </xf>
    <xf numFmtId="2" fontId="97" fillId="26" borderId="0" xfId="0" applyNumberFormat="1" applyFont="1" applyFill="1" applyBorder="1" applyAlignment="1">
      <alignment horizontal="right"/>
    </xf>
    <xf numFmtId="0" fontId="60" fillId="25" borderId="11" xfId="0" applyFont="1" applyFill="1" applyBorder="1"/>
    <xf numFmtId="0" fontId="54" fillId="0" borderId="0" xfId="0" applyFont="1"/>
    <xf numFmtId="2" fontId="3" fillId="26" borderId="0" xfId="0" applyNumberFormat="1" applyFont="1" applyFill="1" applyBorder="1" applyAlignment="1">
      <alignment horizontal="right"/>
    </xf>
    <xf numFmtId="2" fontId="16" fillId="26" borderId="0" xfId="0" applyNumberFormat="1" applyFont="1" applyFill="1" applyBorder="1" applyAlignment="1">
      <alignment horizontal="right"/>
    </xf>
    <xf numFmtId="2" fontId="0" fillId="26" borderId="0" xfId="0" applyNumberFormat="1" applyFill="1" applyAlignment="1">
      <alignment horizontal="right"/>
    </xf>
    <xf numFmtId="0" fontId="94" fillId="25" borderId="0" xfId="0" applyFont="1" applyFill="1" applyBorder="1" applyAlignment="1">
      <alignment horizontal="right" vertical="center"/>
    </xf>
    <xf numFmtId="0" fontId="97" fillId="25" borderId="0" xfId="0" applyFont="1" applyFill="1" applyBorder="1" applyAlignment="1">
      <alignment horizontal="right"/>
    </xf>
    <xf numFmtId="0" fontId="54" fillId="26" borderId="0" xfId="0" applyFont="1" applyFill="1"/>
    <xf numFmtId="0" fontId="54" fillId="26" borderId="0" xfId="0" applyFont="1" applyFill="1" applyBorder="1"/>
    <xf numFmtId="2" fontId="94" fillId="25" borderId="0" xfId="0" applyNumberFormat="1" applyFont="1" applyFill="1" applyBorder="1" applyAlignment="1">
      <alignment horizontal="right" vertical="center"/>
    </xf>
    <xf numFmtId="4" fontId="54" fillId="0" borderId="0" xfId="0" applyNumberFormat="1" applyFont="1"/>
    <xf numFmtId="4" fontId="3" fillId="25" borderId="0" xfId="0" applyNumberFormat="1" applyFont="1" applyFill="1" applyBorder="1" applyAlignment="1">
      <alignment horizontal="right"/>
    </xf>
    <xf numFmtId="0" fontId="3" fillId="25" borderId="0" xfId="0" applyFont="1" applyFill="1" applyBorder="1" applyAlignment="1">
      <alignment horizontal="right"/>
    </xf>
    <xf numFmtId="0" fontId="5" fillId="25" borderId="11" xfId="0" applyFont="1" applyFill="1" applyBorder="1" applyAlignment="1"/>
    <xf numFmtId="0" fontId="0" fillId="0" borderId="0" xfId="0" applyAlignment="1"/>
    <xf numFmtId="0" fontId="3" fillId="0" borderId="0" xfId="0" applyFont="1" applyAlignment="1">
      <alignment horizontal="right"/>
    </xf>
    <xf numFmtId="0" fontId="11" fillId="25" borderId="0" xfId="0" applyFont="1" applyFill="1" applyBorder="1" applyAlignment="1"/>
    <xf numFmtId="0" fontId="9" fillId="25" borderId="0" xfId="0" applyFont="1" applyFill="1" applyBorder="1" applyAlignment="1"/>
    <xf numFmtId="0" fontId="94" fillId="25" borderId="0" xfId="0" applyFont="1" applyFill="1" applyBorder="1" applyAlignment="1">
      <alignment horizontal="left"/>
    </xf>
    <xf numFmtId="0" fontId="16" fillId="25" borderId="0" xfId="0" applyFont="1" applyFill="1" applyBorder="1" applyAlignment="1">
      <alignment horizontal="right"/>
    </xf>
    <xf numFmtId="164" fontId="12" fillId="27" borderId="0" xfId="40" applyNumberFormat="1" applyFont="1" applyFill="1" applyBorder="1" applyAlignment="1">
      <alignment horizontal="center" wrapText="1"/>
    </xf>
    <xf numFmtId="0" fontId="94" fillId="25" borderId="0" xfId="0" applyFont="1" applyFill="1" applyBorder="1" applyAlignment="1">
      <alignment horizontal="left" vertical="center"/>
    </xf>
    <xf numFmtId="0" fontId="11" fillId="25" borderId="0" xfId="0" applyFont="1" applyFill="1" applyBorder="1" applyAlignment="1">
      <alignment horizontal="center"/>
    </xf>
    <xf numFmtId="0" fontId="10" fillId="25" borderId="0" xfId="0" applyFont="1" applyFill="1" applyBorder="1"/>
    <xf numFmtId="0" fontId="11" fillId="25" borderId="0" xfId="62" applyFont="1" applyFill="1" applyBorder="1" applyAlignment="1">
      <alignment vertical="center"/>
    </xf>
    <xf numFmtId="167" fontId="94" fillId="25" borderId="0" xfId="59" applyNumberFormat="1" applyFont="1" applyFill="1" applyBorder="1" applyAlignment="1">
      <alignment horizontal="right" indent="1"/>
    </xf>
    <xf numFmtId="167" fontId="12" fillId="25" borderId="0" xfId="59" applyNumberFormat="1" applyFont="1" applyFill="1" applyBorder="1" applyAlignment="1">
      <alignment horizontal="right" indent="1"/>
    </xf>
    <xf numFmtId="0" fontId="0" fillId="0" borderId="0" xfId="0" applyBorder="1" applyAlignment="1">
      <alignment vertical="center"/>
    </xf>
    <xf numFmtId="0" fontId="11" fillId="26" borderId="0" xfId="0" applyFont="1" applyFill="1" applyBorder="1" applyAlignment="1">
      <alignment horizontal="center"/>
    </xf>
    <xf numFmtId="0" fontId="5" fillId="26" borderId="0" xfId="0" applyFont="1" applyFill="1" applyBorder="1"/>
    <xf numFmtId="0" fontId="103" fillId="25" borderId="0" xfId="0" applyFont="1" applyFill="1" applyBorder="1" applyAlignment="1">
      <alignment horizontal="left" vertical="center"/>
    </xf>
    <xf numFmtId="0" fontId="30" fillId="26" borderId="0" xfId="0" applyFont="1" applyFill="1" applyBorder="1" applyAlignment="1">
      <alignment vertical="center"/>
    </xf>
    <xf numFmtId="0" fontId="32" fillId="26" borderId="0" xfId="0" applyFont="1" applyFill="1" applyBorder="1" applyAlignment="1">
      <alignment vertical="center"/>
    </xf>
    <xf numFmtId="0" fontId="30" fillId="0" borderId="0" xfId="0" applyFont="1" applyBorder="1" applyAlignment="1">
      <alignment vertical="center"/>
    </xf>
    <xf numFmtId="3" fontId="12" fillId="26" borderId="0" xfId="0" applyNumberFormat="1" applyFont="1" applyFill="1" applyBorder="1" applyAlignment="1">
      <alignment horizontal="right"/>
    </xf>
    <xf numFmtId="0" fontId="12" fillId="26" borderId="0" xfId="0" applyFont="1" applyFill="1" applyBorder="1"/>
    <xf numFmtId="164" fontId="0" fillId="26" borderId="0" xfId="0" applyNumberFormat="1" applyFill="1" applyBorder="1"/>
    <xf numFmtId="0" fontId="16" fillId="26" borderId="0" xfId="0" applyFont="1" applyFill="1" applyBorder="1" applyAlignment="1">
      <alignment horizontal="right"/>
    </xf>
    <xf numFmtId="0" fontId="103" fillId="25" borderId="0" xfId="0" applyFont="1" applyFill="1" applyBorder="1" applyAlignment="1">
      <alignment horizontal="left"/>
    </xf>
    <xf numFmtId="0" fontId="9" fillId="25" borderId="0" xfId="0" applyFont="1" applyFill="1" applyAlignment="1"/>
    <xf numFmtId="0" fontId="9" fillId="25" borderId="23" xfId="0" applyFont="1" applyFill="1" applyBorder="1" applyAlignment="1"/>
    <xf numFmtId="0" fontId="9" fillId="0" borderId="0" xfId="0" applyFont="1" applyAlignment="1"/>
    <xf numFmtId="0" fontId="97" fillId="25" borderId="0" xfId="0" applyFont="1" applyFill="1" applyBorder="1" applyAlignment="1">
      <alignment horizontal="left" vertical="center"/>
    </xf>
    <xf numFmtId="0" fontId="0" fillId="0" borderId="23" xfId="0" applyBorder="1"/>
    <xf numFmtId="0" fontId="16" fillId="25" borderId="0" xfId="0" applyFont="1" applyFill="1" applyBorder="1" applyAlignment="1">
      <alignment vertical="center"/>
    </xf>
    <xf numFmtId="0" fontId="12" fillId="25" borderId="0" xfId="0" applyFont="1" applyFill="1" applyBorder="1" applyAlignment="1">
      <alignment horizontal="left" vertical="center"/>
    </xf>
    <xf numFmtId="0" fontId="14" fillId="40" borderId="23" xfId="0" applyFont="1" applyFill="1" applyBorder="1" applyAlignment="1">
      <alignment horizontal="center" vertical="center"/>
    </xf>
    <xf numFmtId="3" fontId="0" fillId="0" borderId="0" xfId="0" applyNumberFormat="1" applyFill="1"/>
    <xf numFmtId="0" fontId="11" fillId="25" borderId="0" xfId="0" applyFont="1" applyFill="1" applyBorder="1" applyAlignment="1"/>
    <xf numFmtId="0" fontId="3" fillId="0" borderId="0" xfId="0" applyFont="1" applyAlignment="1">
      <alignment horizontal="right"/>
    </xf>
    <xf numFmtId="0" fontId="12" fillId="25" borderId="0" xfId="0" applyNumberFormat="1" applyFont="1" applyFill="1" applyBorder="1" applyAlignment="1">
      <alignment horizontal="right"/>
    </xf>
    <xf numFmtId="0" fontId="94" fillId="25" borderId="0" xfId="0" applyFont="1" applyFill="1" applyBorder="1" applyAlignment="1">
      <alignment horizontal="left"/>
    </xf>
    <xf numFmtId="0" fontId="11" fillId="25" borderId="12" xfId="0" applyFont="1" applyFill="1" applyBorder="1" applyAlignment="1">
      <alignment horizontal="center"/>
    </xf>
    <xf numFmtId="0" fontId="11" fillId="24" borderId="0" xfId="40" applyFont="1" applyFill="1" applyBorder="1" applyAlignment="1">
      <alignment horizontal="left" indent="2"/>
    </xf>
    <xf numFmtId="0" fontId="9" fillId="25" borderId="26" xfId="0" applyFont="1" applyFill="1" applyBorder="1" applyAlignment="1">
      <alignment horizontal="left"/>
    </xf>
    <xf numFmtId="0" fontId="9" fillId="25" borderId="25" xfId="0" applyFont="1" applyFill="1" applyBorder="1" applyAlignment="1">
      <alignment horizontal="left"/>
    </xf>
    <xf numFmtId="0" fontId="12" fillId="25" borderId="0" xfId="0" applyNumberFormat="1" applyFont="1" applyFill="1" applyBorder="1" applyAlignment="1">
      <alignment horizontal="left"/>
    </xf>
    <xf numFmtId="0" fontId="11" fillId="25" borderId="0" xfId="0" applyFont="1" applyFill="1" applyBorder="1" applyAlignment="1">
      <alignment horizontal="center"/>
    </xf>
    <xf numFmtId="0" fontId="9" fillId="25" borderId="0" xfId="71" applyFont="1" applyFill="1" applyBorder="1" applyAlignment="1">
      <alignment horizontal="left"/>
    </xf>
    <xf numFmtId="0" fontId="103" fillId="26" borderId="0" xfId="71" applyFont="1" applyFill="1" applyBorder="1" applyAlignment="1">
      <alignment horizontal="left"/>
    </xf>
    <xf numFmtId="0" fontId="29" fillId="24" borderId="0" xfId="40" applyFont="1" applyFill="1" applyBorder="1" applyAlignment="1">
      <alignment horizontal="left" vertical="top" wrapText="1"/>
    </xf>
    <xf numFmtId="3" fontId="103" fillId="26" borderId="0" xfId="71" applyNumberFormat="1" applyFont="1" applyFill="1" applyBorder="1" applyAlignment="1">
      <alignment horizontal="left"/>
    </xf>
    <xf numFmtId="0" fontId="94" fillId="25" borderId="0" xfId="0" applyFont="1" applyFill="1" applyBorder="1" applyAlignment="1">
      <alignment horizontal="left"/>
    </xf>
    <xf numFmtId="167" fontId="94" fillId="26" borderId="0" xfId="0" applyNumberFormat="1" applyFont="1" applyFill="1" applyBorder="1" applyAlignment="1">
      <alignment horizontal="right" indent="2"/>
    </xf>
    <xf numFmtId="0" fontId="16" fillId="25" borderId="0" xfId="0" applyFont="1" applyFill="1" applyBorder="1" applyAlignment="1">
      <alignment horizontal="right"/>
    </xf>
    <xf numFmtId="0" fontId="11" fillId="25" borderId="12" xfId="0" applyFont="1" applyFill="1" applyBorder="1" applyAlignment="1">
      <alignment horizontal="center"/>
    </xf>
    <xf numFmtId="167" fontId="12" fillId="27" borderId="0" xfId="40" applyNumberFormat="1" applyFont="1" applyFill="1" applyBorder="1" applyAlignment="1">
      <alignment horizontal="right" wrapText="1" indent="2"/>
    </xf>
    <xf numFmtId="0" fontId="12" fillId="24" borderId="0" xfId="40" applyFont="1" applyFill="1" applyBorder="1" applyAlignment="1">
      <alignment horizontal="left" indent="1"/>
    </xf>
    <xf numFmtId="167" fontId="94" fillId="26" borderId="10" xfId="0" applyNumberFormat="1" applyFont="1" applyFill="1" applyBorder="1" applyAlignment="1">
      <alignment horizontal="center"/>
    </xf>
    <xf numFmtId="167" fontId="11" fillId="27" borderId="0" xfId="40" applyNumberFormat="1" applyFont="1" applyFill="1" applyBorder="1" applyAlignment="1">
      <alignment horizontal="center" wrapText="1"/>
    </xf>
    <xf numFmtId="167" fontId="12" fillId="27" borderId="0" xfId="40" applyNumberFormat="1" applyFont="1" applyFill="1" applyBorder="1" applyAlignment="1">
      <alignment horizontal="center" wrapText="1"/>
    </xf>
    <xf numFmtId="49" fontId="11" fillId="25" borderId="13" xfId="0" applyNumberFormat="1" applyFont="1" applyFill="1" applyBorder="1" applyAlignment="1">
      <alignment horizontal="center" vertical="center" wrapText="1"/>
    </xf>
    <xf numFmtId="0" fontId="94" fillId="26" borderId="0" xfId="0" applyFont="1" applyFill="1" applyBorder="1" applyAlignment="1">
      <alignment vertical="distributed"/>
    </xf>
    <xf numFmtId="0" fontId="9" fillId="25" borderId="0" xfId="0" applyFont="1" applyFill="1" applyBorder="1" applyAlignment="1">
      <alignment horizontal="left"/>
    </xf>
    <xf numFmtId="0" fontId="9" fillId="25" borderId="26" xfId="0" applyFont="1" applyFill="1" applyBorder="1" applyAlignment="1">
      <alignment horizontal="left"/>
    </xf>
    <xf numFmtId="0" fontId="11" fillId="25" borderId="0" xfId="0" applyFont="1" applyFill="1" applyBorder="1" applyAlignment="1">
      <alignment horizontal="center"/>
    </xf>
    <xf numFmtId="0" fontId="10" fillId="25" borderId="0" xfId="0" applyFont="1" applyFill="1" applyBorder="1"/>
    <xf numFmtId="164" fontId="16" fillId="25" borderId="0" xfId="0" applyNumberFormat="1" applyFont="1" applyFill="1" applyBorder="1" applyAlignment="1">
      <alignment horizontal="right"/>
    </xf>
    <xf numFmtId="0" fontId="131" fillId="26" borderId="19" xfId="0" applyFont="1" applyFill="1" applyBorder="1" applyAlignment="1">
      <alignment vertical="center"/>
    </xf>
    <xf numFmtId="0" fontId="131" fillId="26" borderId="20" xfId="0" applyFont="1" applyFill="1" applyBorder="1" applyAlignment="1">
      <alignment vertical="center"/>
    </xf>
    <xf numFmtId="0" fontId="5" fillId="25" borderId="0" xfId="0" applyFont="1" applyFill="1" applyBorder="1"/>
    <xf numFmtId="0" fontId="8" fillId="25" borderId="0" xfId="0" applyFont="1" applyFill="1" applyBorder="1" applyAlignment="1"/>
    <xf numFmtId="0" fontId="11" fillId="26" borderId="12" xfId="0" applyFont="1" applyFill="1" applyBorder="1" applyAlignment="1">
      <alignment horizontal="center"/>
    </xf>
    <xf numFmtId="164" fontId="106" fillId="25" borderId="0" xfId="0" applyNumberFormat="1" applyFont="1" applyFill="1" applyBorder="1" applyAlignment="1">
      <alignment horizontal="center"/>
    </xf>
    <xf numFmtId="164" fontId="109" fillId="25" borderId="0" xfId="0" applyNumberFormat="1" applyFont="1" applyFill="1" applyBorder="1" applyAlignment="1">
      <alignment horizontal="right"/>
    </xf>
    <xf numFmtId="164" fontId="109" fillId="26" borderId="0" xfId="0" applyNumberFormat="1" applyFont="1" applyFill="1" applyBorder="1" applyAlignment="1">
      <alignment horizontal="right"/>
    </xf>
    <xf numFmtId="0" fontId="0" fillId="25" borderId="0" xfId="0" applyFill="1" applyAlignment="1"/>
    <xf numFmtId="0" fontId="0" fillId="25" borderId="23" xfId="0" applyFill="1" applyBorder="1" applyAlignment="1"/>
    <xf numFmtId="0" fontId="0" fillId="26" borderId="0" xfId="0" applyFill="1" applyAlignment="1"/>
    <xf numFmtId="0" fontId="5" fillId="25" borderId="0" xfId="0" applyFont="1" applyFill="1" applyBorder="1" applyAlignment="1"/>
    <xf numFmtId="0" fontId="3" fillId="25" borderId="0" xfId="0" applyFont="1" applyFill="1" applyBorder="1" applyAlignment="1"/>
    <xf numFmtId="0" fontId="9" fillId="26" borderId="0" xfId="0" applyFont="1" applyFill="1" applyBorder="1" applyAlignment="1"/>
    <xf numFmtId="0" fontId="67" fillId="25" borderId="0" xfId="0" applyFont="1" applyFill="1" applyAlignment="1"/>
    <xf numFmtId="0" fontId="67" fillId="25" borderId="23" xfId="0" applyFont="1" applyFill="1" applyBorder="1" applyAlignment="1"/>
    <xf numFmtId="0" fontId="109" fillId="25" borderId="0" xfId="0" applyFont="1" applyFill="1" applyBorder="1" applyAlignment="1"/>
    <xf numFmtId="0" fontId="109" fillId="26" borderId="0" xfId="0" applyFont="1" applyFill="1" applyBorder="1" applyAlignment="1"/>
    <xf numFmtId="0" fontId="96" fillId="25" borderId="0" xfId="0" applyFont="1" applyFill="1" applyBorder="1" applyAlignment="1"/>
    <xf numFmtId="0" fontId="67" fillId="0" borderId="0" xfId="0" applyFont="1" applyAlignment="1"/>
    <xf numFmtId="164" fontId="63" fillId="25" borderId="0" xfId="0" applyNumberFormat="1" applyFont="1" applyFill="1" applyBorder="1" applyAlignment="1">
      <alignment horizontal="center"/>
    </xf>
    <xf numFmtId="0" fontId="64" fillId="25" borderId="0" xfId="0" applyFont="1" applyFill="1" applyBorder="1" applyAlignment="1"/>
    <xf numFmtId="0" fontId="108" fillId="25" borderId="0" xfId="0" applyFont="1" applyFill="1" applyBorder="1" applyAlignment="1"/>
    <xf numFmtId="0" fontId="72" fillId="25" borderId="0" xfId="0" applyFont="1" applyFill="1" applyBorder="1" applyAlignment="1"/>
    <xf numFmtId="0" fontId="0" fillId="26" borderId="23" xfId="0" applyFill="1" applyBorder="1" applyAlignment="1"/>
    <xf numFmtId="0" fontId="49" fillId="25" borderId="0" xfId="0" applyFont="1" applyFill="1" applyBorder="1" applyAlignment="1">
      <alignment vertical="top"/>
    </xf>
    <xf numFmtId="0" fontId="9" fillId="25" borderId="0" xfId="0" applyFont="1" applyFill="1" applyBorder="1"/>
    <xf numFmtId="0" fontId="132" fillId="26" borderId="19" xfId="0" applyFont="1" applyFill="1" applyBorder="1" applyAlignment="1">
      <alignment vertical="center"/>
    </xf>
    <xf numFmtId="0" fontId="132" fillId="26" borderId="20" xfId="0" applyFont="1" applyFill="1" applyBorder="1" applyAlignment="1">
      <alignment vertical="center"/>
    </xf>
    <xf numFmtId="0" fontId="16" fillId="25" borderId="0" xfId="0" applyFont="1" applyFill="1" applyBorder="1" applyAlignment="1">
      <alignment vertical="top"/>
    </xf>
    <xf numFmtId="168" fontId="12" fillId="25" borderId="0" xfId="0" applyNumberFormat="1" applyFont="1" applyFill="1" applyBorder="1"/>
    <xf numFmtId="0" fontId="66" fillId="26" borderId="0" xfId="0" applyFont="1" applyFill="1" applyBorder="1" applyAlignment="1">
      <alignment horizontal="left"/>
    </xf>
    <xf numFmtId="0" fontId="9" fillId="26" borderId="0" xfId="0" applyFont="1" applyFill="1" applyBorder="1"/>
    <xf numFmtId="164" fontId="83" fillId="25" borderId="0" xfId="0" applyNumberFormat="1" applyFont="1" applyFill="1" applyBorder="1" applyAlignment="1">
      <alignment horizontal="center"/>
    </xf>
    <xf numFmtId="0" fontId="84" fillId="25" borderId="0" xfId="0" applyFont="1" applyFill="1" applyBorder="1" applyAlignment="1">
      <alignment vertical="center"/>
    </xf>
    <xf numFmtId="0" fontId="55" fillId="25" borderId="0" xfId="0" applyFont="1" applyFill="1" applyBorder="1"/>
    <xf numFmtId="0" fontId="109" fillId="25" borderId="0" xfId="0" applyFont="1" applyFill="1" applyBorder="1"/>
    <xf numFmtId="3" fontId="10" fillId="25" borderId="0" xfId="0" applyNumberFormat="1" applyFont="1" applyFill="1" applyBorder="1"/>
    <xf numFmtId="0" fontId="21" fillId="25" borderId="0" xfId="0" applyFont="1" applyFill="1" applyBorder="1"/>
    <xf numFmtId="0" fontId="11" fillId="25" borderId="0" xfId="0" applyFont="1" applyFill="1" applyBorder="1" applyAlignment="1">
      <alignment horizontal="right"/>
    </xf>
    <xf numFmtId="167" fontId="51" fillId="25" borderId="0" xfId="0" applyNumberFormat="1" applyFont="1" applyFill="1" applyBorder="1" applyAlignment="1">
      <alignment horizontal="right"/>
    </xf>
    <xf numFmtId="167" fontId="51" fillId="26" borderId="0" xfId="0" applyNumberFormat="1" applyFont="1" applyFill="1" applyBorder="1" applyAlignment="1">
      <alignment horizontal="right"/>
    </xf>
    <xf numFmtId="0" fontId="10" fillId="25" borderId="0" xfId="0" applyFont="1" applyFill="1" applyBorder="1" applyAlignment="1">
      <alignment vertical="center"/>
    </xf>
    <xf numFmtId="0" fontId="5" fillId="25" borderId="22" xfId="0" applyFont="1" applyFill="1" applyBorder="1" applyAlignment="1">
      <alignment vertical="center"/>
    </xf>
    <xf numFmtId="3" fontId="107" fillId="25" borderId="0" xfId="0" applyNumberFormat="1" applyFont="1" applyFill="1" applyBorder="1" applyAlignment="1">
      <alignment horizontal="right"/>
    </xf>
    <xf numFmtId="0" fontId="11" fillId="26" borderId="0" xfId="0" applyFont="1" applyFill="1" applyBorder="1"/>
    <xf numFmtId="0" fontId="103" fillId="25" borderId="0" xfId="0" applyFont="1" applyFill="1" applyBorder="1"/>
    <xf numFmtId="0" fontId="77" fillId="25" borderId="22" xfId="0" applyFont="1" applyFill="1" applyBorder="1"/>
    <xf numFmtId="0" fontId="68" fillId="26" borderId="0" xfId="0" applyFont="1" applyFill="1"/>
    <xf numFmtId="0" fontId="29" fillId="25" borderId="0" xfId="0" applyFont="1" applyFill="1" applyBorder="1" applyAlignment="1">
      <alignment vertical="center"/>
    </xf>
    <xf numFmtId="0" fontId="5" fillId="25" borderId="0" xfId="0" applyFont="1" applyFill="1" applyBorder="1" applyAlignment="1">
      <alignment vertical="center"/>
    </xf>
    <xf numFmtId="0" fontId="11" fillId="25" borderId="0" xfId="62" applyFont="1" applyFill="1" applyBorder="1" applyAlignment="1">
      <alignment horizontal="left" indent="1"/>
    </xf>
    <xf numFmtId="0" fontId="16" fillId="25" borderId="0" xfId="62" applyFont="1" applyFill="1" applyBorder="1" applyAlignment="1">
      <alignment horizontal="right"/>
    </xf>
    <xf numFmtId="0" fontId="9" fillId="25" borderId="0" xfId="63" applyFont="1" applyFill="1" applyBorder="1" applyAlignment="1">
      <alignment horizontal="left" vertical="top" wrapText="1"/>
    </xf>
    <xf numFmtId="4" fontId="107" fillId="27" borderId="0" xfId="40" applyNumberFormat="1" applyFont="1" applyFill="1" applyBorder="1" applyAlignment="1">
      <alignment horizontal="right" wrapText="1"/>
    </xf>
    <xf numFmtId="2" fontId="94" fillId="24" borderId="0" xfId="40" applyNumberFormat="1" applyFont="1" applyFill="1" applyBorder="1" applyAlignment="1">
      <alignment horizontal="center" vertical="center" wrapText="1"/>
    </xf>
    <xf numFmtId="164" fontId="12" fillId="27" borderId="0" xfId="40" applyNumberFormat="1" applyFont="1" applyFill="1" applyBorder="1" applyAlignment="1">
      <alignment horizontal="center" wrapText="1"/>
    </xf>
    <xf numFmtId="0" fontId="16" fillId="25" borderId="0" xfId="62" applyFont="1" applyFill="1" applyBorder="1" applyAlignment="1">
      <alignment horizontal="right"/>
    </xf>
    <xf numFmtId="0" fontId="11" fillId="25" borderId="13" xfId="62" applyFont="1" applyFill="1" applyBorder="1" applyAlignment="1">
      <alignment horizontal="center"/>
    </xf>
    <xf numFmtId="0" fontId="16" fillId="25" borderId="0" xfId="62" applyFont="1" applyFill="1" applyBorder="1" applyAlignment="1">
      <alignment wrapText="1"/>
    </xf>
    <xf numFmtId="0" fontId="12" fillId="25" borderId="0" xfId="62" applyFont="1" applyFill="1" applyBorder="1" applyAlignment="1">
      <alignment horizontal="left" wrapText="1"/>
    </xf>
    <xf numFmtId="0" fontId="9" fillId="25" borderId="25" xfId="62" applyFont="1" applyFill="1" applyBorder="1" applyAlignment="1">
      <alignment horizontal="left"/>
    </xf>
    <xf numFmtId="0" fontId="94" fillId="25" borderId="0" xfId="71" applyFont="1" applyFill="1" applyBorder="1" applyAlignment="1">
      <alignment horizontal="right"/>
    </xf>
    <xf numFmtId="3" fontId="109" fillId="25" borderId="0" xfId="63" quotePrefix="1" applyNumberFormat="1" applyFont="1" applyFill="1" applyBorder="1" applyAlignment="1">
      <alignment horizontal="right" vertical="center"/>
    </xf>
    <xf numFmtId="3" fontId="109" fillId="25" borderId="0" xfId="63" applyNumberFormat="1" applyFont="1" applyFill="1" applyBorder="1" applyAlignment="1">
      <alignment horizontal="right" vertical="center"/>
    </xf>
    <xf numFmtId="0" fontId="97" fillId="26" borderId="0" xfId="71" applyFont="1" applyFill="1" applyBorder="1" applyAlignment="1"/>
    <xf numFmtId="49" fontId="97" fillId="26" borderId="0" xfId="63" applyNumberFormat="1" applyFont="1" applyFill="1" applyBorder="1" applyAlignment="1">
      <alignment horizontal="left"/>
    </xf>
    <xf numFmtId="0" fontId="112" fillId="25" borderId="0" xfId="63" applyFont="1" applyFill="1" applyBorder="1" applyAlignment="1">
      <alignment vertical="center" wrapText="1"/>
    </xf>
    <xf numFmtId="0" fontId="16" fillId="25" borderId="0" xfId="0" quotePrefix="1" applyFont="1" applyFill="1" applyBorder="1" applyAlignment="1"/>
    <xf numFmtId="167" fontId="29" fillId="26" borderId="0" xfId="0" applyNumberFormat="1" applyFont="1" applyFill="1" applyBorder="1" applyAlignment="1">
      <alignment horizontal="right"/>
    </xf>
    <xf numFmtId="2" fontId="109" fillId="25" borderId="0" xfId="62" applyNumberFormat="1" applyFont="1" applyFill="1" applyBorder="1" applyAlignment="1">
      <alignment horizontal="right" vertical="center" wrapText="1"/>
    </xf>
    <xf numFmtId="49" fontId="49" fillId="24" borderId="0" xfId="40" applyNumberFormat="1" applyFont="1" applyFill="1" applyBorder="1" applyAlignment="1">
      <alignment horizontal="center" vertical="center" wrapText="1"/>
    </xf>
    <xf numFmtId="49" fontId="49" fillId="25" borderId="0" xfId="62" applyNumberFormat="1" applyFont="1" applyFill="1" applyBorder="1" applyAlignment="1">
      <alignment horizontal="right" vertical="center"/>
    </xf>
    <xf numFmtId="0" fontId="49" fillId="25" borderId="0" xfId="62" applyFont="1" applyFill="1" applyBorder="1" applyAlignment="1">
      <alignment horizontal="right" vertical="center"/>
    </xf>
    <xf numFmtId="167" fontId="12" fillId="26" borderId="0" xfId="62" applyNumberFormat="1" applyFont="1" applyFill="1" applyBorder="1" applyAlignment="1">
      <alignment horizontal="right" indent="1"/>
    </xf>
    <xf numFmtId="165" fontId="116" fillId="26" borderId="0" xfId="71" applyNumberFormat="1" applyFont="1" applyFill="1" applyBorder="1"/>
    <xf numFmtId="2" fontId="9" fillId="26" borderId="0" xfId="62" applyNumberFormat="1" applyFont="1" applyFill="1" applyBorder="1" applyAlignment="1">
      <alignment horizontal="left" indent="1"/>
    </xf>
    <xf numFmtId="0" fontId="88" fillId="26" borderId="0" xfId="62" applyFont="1" applyFill="1" applyBorder="1" applyAlignment="1">
      <alignment horizontal="left"/>
    </xf>
    <xf numFmtId="167" fontId="89"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2" fillId="26" borderId="0" xfId="40" applyNumberFormat="1" applyFont="1" applyFill="1" applyBorder="1" applyAlignment="1">
      <alignment horizontal="center" wrapText="1"/>
    </xf>
    <xf numFmtId="0" fontId="9" fillId="26" borderId="0" xfId="62" applyFont="1" applyFill="1" applyBorder="1" applyAlignment="1">
      <alignment horizontal="left" indent="1"/>
    </xf>
    <xf numFmtId="0" fontId="89" fillId="26" borderId="0" xfId="62" applyFont="1" applyFill="1" applyBorder="1" applyAlignment="1">
      <alignment horizontal="left" indent="1"/>
    </xf>
    <xf numFmtId="0" fontId="90" fillId="26" borderId="0" xfId="62" applyFont="1" applyFill="1" applyBorder="1" applyAlignment="1">
      <alignment horizontal="left" indent="1"/>
    </xf>
    <xf numFmtId="165" fontId="12" fillId="26" borderId="14" xfId="40" applyNumberFormat="1" applyFont="1" applyFill="1" applyBorder="1" applyAlignment="1">
      <alignment horizontal="center" wrapText="1"/>
    </xf>
    <xf numFmtId="165" fontId="9" fillId="26" borderId="0" xfId="71" applyNumberFormat="1" applyFont="1" applyFill="1" applyBorder="1" applyAlignment="1">
      <alignment horizontal="right"/>
    </xf>
    <xf numFmtId="165" fontId="87" fillId="26" borderId="0" xfId="40" applyNumberFormat="1" applyFont="1" applyFill="1" applyBorder="1" applyAlignment="1">
      <alignment horizontal="center" wrapText="1"/>
    </xf>
    <xf numFmtId="165" fontId="9" fillId="26" borderId="0" xfId="71" applyNumberFormat="1" applyFont="1" applyFill="1" applyBorder="1"/>
    <xf numFmtId="165" fontId="12" fillId="26" borderId="0" xfId="71" applyNumberFormat="1" applyFont="1" applyFill="1" applyBorder="1" applyAlignment="1">
      <alignment horizontal="center"/>
    </xf>
    <xf numFmtId="0" fontId="47" fillId="25" borderId="0" xfId="71" applyFont="1" applyFill="1" applyBorder="1"/>
    <xf numFmtId="3" fontId="47" fillId="25" borderId="0" xfId="71" applyNumberFormat="1" applyFont="1" applyFill="1" applyBorder="1" applyAlignment="1">
      <alignment horizontal="center"/>
    </xf>
    <xf numFmtId="49" fontId="12" fillId="25" borderId="13" xfId="71" applyNumberFormat="1" applyFont="1" applyFill="1" applyBorder="1" applyAlignment="1">
      <alignment horizontal="center" vertical="center" wrapText="1"/>
    </xf>
    <xf numFmtId="49" fontId="12" fillId="25" borderId="0" xfId="71" applyNumberFormat="1" applyFont="1" applyFill="1" applyBorder="1" applyAlignment="1">
      <alignment horizontal="center" vertical="center" wrapText="1"/>
    </xf>
    <xf numFmtId="0" fontId="12" fillId="25" borderId="13" xfId="71" applyFont="1" applyFill="1" applyBorder="1" applyAlignment="1">
      <alignment horizontal="center" vertical="center" wrapText="1"/>
    </xf>
    <xf numFmtId="164" fontId="12" fillId="24" borderId="10" xfId="40" applyNumberFormat="1" applyFont="1" applyFill="1" applyBorder="1" applyAlignment="1">
      <alignment horizontal="center" wrapText="1"/>
    </xf>
    <xf numFmtId="164" fontId="12" fillId="24" borderId="13" xfId="40" applyNumberFormat="1" applyFont="1" applyFill="1" applyBorder="1" applyAlignment="1">
      <alignment horizontal="center" wrapText="1"/>
    </xf>
    <xf numFmtId="164" fontId="12" fillId="24" borderId="12" xfId="40" applyNumberFormat="1" applyFont="1" applyFill="1" applyBorder="1" applyAlignment="1">
      <alignment horizontal="center" wrapText="1"/>
    </xf>
    <xf numFmtId="167" fontId="12" fillId="27" borderId="0" xfId="40" applyNumberFormat="1" applyFont="1" applyFill="1" applyBorder="1" applyAlignment="1">
      <alignment horizontal="center" wrapText="1"/>
    </xf>
    <xf numFmtId="0" fontId="8" fillId="25" borderId="0" xfId="62" applyFont="1" applyFill="1" applyBorder="1" applyAlignment="1">
      <alignment horizontal="center"/>
    </xf>
    <xf numFmtId="0" fontId="107" fillId="25" borderId="0" xfId="62" applyFont="1" applyFill="1" applyBorder="1" applyAlignment="1">
      <alignment horizontal="right" vertical="center" indent="3"/>
    </xf>
    <xf numFmtId="3" fontId="107" fillId="25" borderId="0" xfId="62" applyNumberFormat="1" applyFont="1" applyFill="1" applyBorder="1" applyAlignment="1">
      <alignment horizontal="right" vertical="center" indent="3"/>
    </xf>
    <xf numFmtId="0" fontId="109" fillId="25" borderId="0" xfId="62" applyFont="1" applyFill="1" applyBorder="1" applyAlignment="1">
      <alignment horizontal="right" vertical="center" indent="3"/>
    </xf>
    <xf numFmtId="3" fontId="109" fillId="25" borderId="0" xfId="62" applyNumberFormat="1" applyFont="1" applyFill="1" applyBorder="1" applyAlignment="1">
      <alignment horizontal="right" vertical="center" indent="3"/>
    </xf>
    <xf numFmtId="0" fontId="117" fillId="25" borderId="0" xfId="62" applyFont="1" applyFill="1" applyBorder="1" applyAlignment="1">
      <alignment vertical="center"/>
    </xf>
    <xf numFmtId="0" fontId="11" fillId="25" borderId="0" xfId="80" applyFont="1" applyFill="1" applyBorder="1" applyAlignment="1">
      <alignment horizontal="center" vertical="center" wrapText="1"/>
    </xf>
    <xf numFmtId="0" fontId="11" fillId="25" borderId="12" xfId="80" applyFont="1" applyFill="1" applyBorder="1" applyAlignment="1">
      <alignment horizontal="center" vertical="center"/>
    </xf>
    <xf numFmtId="3" fontId="18" fillId="25" borderId="0" xfId="80" applyNumberFormat="1" applyFont="1" applyFill="1" applyBorder="1" applyAlignment="1">
      <alignment horizontal="center" vertical="center"/>
    </xf>
    <xf numFmtId="0" fontId="11" fillId="25" borderId="12" xfId="80" applyFont="1" applyFill="1" applyBorder="1" applyAlignment="1">
      <alignment horizontal="center" vertical="center" wrapText="1"/>
    </xf>
    <xf numFmtId="0" fontId="16" fillId="25" borderId="0" xfId="62" applyFont="1" applyFill="1" applyBorder="1" applyAlignment="1">
      <alignment horizontal="center" vertical="center" wrapText="1"/>
    </xf>
    <xf numFmtId="0" fontId="11" fillId="27" borderId="0" xfId="40" applyFont="1" applyFill="1" applyBorder="1" applyAlignment="1">
      <alignment horizontal="left" vertical="center"/>
    </xf>
    <xf numFmtId="0" fontId="2" fillId="25" borderId="0" xfId="80" applyFont="1" applyFill="1" applyBorder="1" applyAlignment="1">
      <alignment horizontal="left" wrapText="1" indent="1"/>
    </xf>
    <xf numFmtId="0" fontId="11" fillId="24" borderId="0" xfId="40" applyFont="1" applyFill="1" applyBorder="1" applyAlignment="1">
      <alignment horizontal="left" vertical="center"/>
    </xf>
    <xf numFmtId="0" fontId="11" fillId="24" borderId="0" xfId="40" applyFont="1" applyFill="1" applyBorder="1" applyAlignment="1">
      <alignment vertical="center" wrapText="1"/>
    </xf>
    <xf numFmtId="167" fontId="94" fillId="27" borderId="0" xfId="40" applyNumberFormat="1" applyFont="1" applyFill="1" applyBorder="1" applyAlignment="1">
      <alignment horizontal="right" wrapText="1" indent="1"/>
    </xf>
    <xf numFmtId="0" fontId="95" fillId="26" borderId="0" xfId="62" applyFont="1" applyFill="1" applyBorder="1"/>
    <xf numFmtId="167" fontId="12" fillId="27" borderId="0" xfId="40" applyNumberFormat="1" applyFont="1" applyFill="1" applyBorder="1" applyAlignment="1">
      <alignment horizontal="right" wrapText="1" indent="1"/>
    </xf>
    <xf numFmtId="0" fontId="13" fillId="26" borderId="0" xfId="62" applyFont="1" applyFill="1" applyBorder="1"/>
    <xf numFmtId="0" fontId="2" fillId="26" borderId="0" xfId="62" applyFill="1" applyBorder="1"/>
    <xf numFmtId="165" fontId="94" fillId="27" borderId="0" xfId="58" applyNumberFormat="1" applyFont="1" applyFill="1" applyBorder="1" applyAlignment="1">
      <alignment horizontal="right" wrapText="1" indent="1"/>
    </xf>
    <xf numFmtId="0" fontId="95" fillId="26" borderId="0" xfId="62" applyFont="1" applyFill="1"/>
    <xf numFmtId="2" fontId="12" fillId="27" borderId="0" xfId="40" applyNumberFormat="1" applyFont="1" applyFill="1" applyBorder="1" applyAlignment="1">
      <alignment horizontal="right" wrapText="1" indent="1"/>
    </xf>
    <xf numFmtId="167" fontId="94" fillId="26" borderId="0" xfId="62" applyNumberFormat="1" applyFont="1" applyFill="1" applyBorder="1" applyAlignment="1">
      <alignment horizontal="right" indent="1"/>
    </xf>
    <xf numFmtId="0" fontId="3" fillId="0" borderId="0" xfId="62" applyFont="1" applyAlignment="1">
      <alignment horizontal="right"/>
    </xf>
    <xf numFmtId="0" fontId="29" fillId="25" borderId="0" xfId="62" applyFont="1" applyFill="1" applyBorder="1" applyAlignment="1">
      <alignment wrapText="1"/>
    </xf>
    <xf numFmtId="0" fontId="16" fillId="25" borderId="0" xfId="62" applyFont="1" applyFill="1" applyBorder="1" applyAlignment="1">
      <alignment horizontal="right"/>
    </xf>
    <xf numFmtId="0" fontId="16" fillId="25" borderId="0" xfId="62" applyFont="1" applyFill="1" applyBorder="1" applyAlignment="1">
      <alignment horizontal="justify" wrapText="1"/>
    </xf>
    <xf numFmtId="0" fontId="11" fillId="25" borderId="13" xfId="62" applyFont="1" applyFill="1" applyBorder="1" applyAlignment="1">
      <alignment horizontal="center"/>
    </xf>
    <xf numFmtId="0" fontId="9" fillId="25" borderId="25" xfId="62" applyFont="1" applyFill="1" applyBorder="1" applyAlignment="1">
      <alignment horizontal="left"/>
    </xf>
    <xf numFmtId="1" fontId="2" fillId="0" borderId="0" xfId="62" applyNumberFormat="1" applyAlignment="1">
      <alignment vertical="center"/>
    </xf>
    <xf numFmtId="0" fontId="11" fillId="25" borderId="0" xfId="0" applyFont="1" applyFill="1" applyBorder="1" applyAlignment="1"/>
    <xf numFmtId="0" fontId="12" fillId="25" borderId="0" xfId="0" applyFont="1" applyFill="1" applyBorder="1" applyAlignment="1">
      <alignment horizontal="left"/>
    </xf>
    <xf numFmtId="0" fontId="94" fillId="25" borderId="0" xfId="0" applyFont="1" applyFill="1" applyBorder="1" applyAlignment="1">
      <alignment horizontal="left"/>
    </xf>
    <xf numFmtId="0" fontId="11" fillId="25" borderId="12" xfId="0" applyFont="1" applyFill="1" applyBorder="1" applyAlignment="1">
      <alignment horizontal="center"/>
    </xf>
    <xf numFmtId="0" fontId="16" fillId="25" borderId="0" xfId="0" applyFont="1" applyFill="1" applyBorder="1" applyAlignment="1">
      <alignment horizontal="right"/>
    </xf>
    <xf numFmtId="0" fontId="12" fillId="24" borderId="0" xfId="40" applyFont="1" applyFill="1" applyBorder="1" applyAlignment="1">
      <alignment horizontal="left" indent="1"/>
    </xf>
    <xf numFmtId="0" fontId="11" fillId="24" borderId="0" xfId="40" applyFont="1" applyFill="1" applyBorder="1" applyAlignment="1">
      <alignment horizontal="left" wrapText="1"/>
    </xf>
    <xf numFmtId="0" fontId="16" fillId="25" borderId="13" xfId="0" applyFont="1" applyFill="1" applyBorder="1" applyAlignment="1">
      <alignment horizontal="center"/>
    </xf>
    <xf numFmtId="0" fontId="11" fillId="25" borderId="13" xfId="0" applyFont="1" applyFill="1" applyBorder="1" applyAlignment="1">
      <alignment horizontal="center"/>
    </xf>
    <xf numFmtId="0" fontId="12" fillId="25" borderId="0" xfId="0" applyNumberFormat="1" applyFont="1" applyFill="1" applyBorder="1" applyAlignment="1">
      <alignment horizontal="left"/>
    </xf>
    <xf numFmtId="0" fontId="9" fillId="25" borderId="26" xfId="0" applyFont="1" applyFill="1" applyBorder="1" applyAlignment="1">
      <alignment horizontal="left"/>
    </xf>
    <xf numFmtId="0" fontId="9" fillId="25" borderId="25" xfId="0" applyFont="1" applyFill="1" applyBorder="1" applyAlignment="1">
      <alignment horizontal="left"/>
    </xf>
    <xf numFmtId="0" fontId="9" fillId="25" borderId="0" xfId="0" applyFont="1" applyFill="1" applyBorder="1" applyAlignment="1">
      <alignment horizontal="left"/>
    </xf>
    <xf numFmtId="0" fontId="5" fillId="25" borderId="0" xfId="0" applyFont="1" applyFill="1" applyBorder="1"/>
    <xf numFmtId="0" fontId="11" fillId="25" borderId="0" xfId="0" applyFont="1" applyFill="1" applyBorder="1" applyAlignment="1">
      <alignment horizontal="center"/>
    </xf>
    <xf numFmtId="0" fontId="10" fillId="25" borderId="0" xfId="0" applyFont="1" applyFill="1" applyBorder="1"/>
    <xf numFmtId="0" fontId="15" fillId="46" borderId="70" xfId="62" applyFont="1" applyFill="1" applyBorder="1" applyAlignment="1">
      <alignment vertical="center"/>
    </xf>
    <xf numFmtId="0" fontId="4" fillId="46" borderId="71" xfId="62" applyFont="1" applyFill="1" applyBorder="1" applyAlignment="1">
      <alignment vertical="center"/>
    </xf>
    <xf numFmtId="0" fontId="4" fillId="46" borderId="72" xfId="62" applyFont="1" applyFill="1" applyBorder="1" applyAlignment="1">
      <alignment vertical="center"/>
    </xf>
    <xf numFmtId="0" fontId="77" fillId="25" borderId="73" xfId="62" applyFont="1" applyFill="1" applyBorder="1" applyAlignment="1">
      <alignment horizontal="left" vertical="center" indent="1"/>
    </xf>
    <xf numFmtId="0" fontId="13" fillId="25" borderId="74" xfId="62" applyFont="1" applyFill="1" applyBorder="1" applyAlignment="1">
      <alignment vertical="center"/>
    </xf>
    <xf numFmtId="0" fontId="67" fillId="25" borderId="74" xfId="62" applyFont="1" applyFill="1" applyBorder="1" applyAlignment="1">
      <alignment vertical="center"/>
    </xf>
    <xf numFmtId="164" fontId="18" fillId="25" borderId="0" xfId="62" applyNumberFormat="1" applyFont="1" applyFill="1" applyBorder="1" applyAlignment="1">
      <alignment horizontal="center"/>
    </xf>
    <xf numFmtId="0" fontId="11" fillId="25" borderId="10" xfId="62" applyFont="1" applyFill="1" applyBorder="1" applyAlignment="1">
      <alignment horizontal="center"/>
    </xf>
    <xf numFmtId="0" fontId="66" fillId="25" borderId="0" xfId="62" applyFont="1" applyFill="1" applyBorder="1" applyAlignment="1">
      <alignment horizontal="left"/>
    </xf>
    <xf numFmtId="0" fontId="77" fillId="25" borderId="0" xfId="62" applyFont="1" applyFill="1" applyBorder="1" applyAlignment="1">
      <alignment horizontal="center" wrapText="1"/>
    </xf>
    <xf numFmtId="0" fontId="2" fillId="25" borderId="0" xfId="62" applyFill="1" applyBorder="1" applyAlignment="1">
      <alignment horizontal="right" indent="2"/>
    </xf>
    <xf numFmtId="0" fontId="10" fillId="25" borderId="0" xfId="62" applyFont="1" applyFill="1"/>
    <xf numFmtId="0" fontId="10" fillId="25" borderId="0" xfId="62" applyFont="1" applyFill="1" applyBorder="1" applyAlignment="1">
      <alignment horizontal="right" indent="2"/>
    </xf>
    <xf numFmtId="0" fontId="10" fillId="0" borderId="0" xfId="62" applyFont="1"/>
    <xf numFmtId="0" fontId="28" fillId="25" borderId="0" xfId="62" applyFont="1" applyFill="1"/>
    <xf numFmtId="0" fontId="28" fillId="25" borderId="0" xfId="62" applyFont="1" applyFill="1" applyBorder="1"/>
    <xf numFmtId="0" fontId="28" fillId="25" borderId="0" xfId="62" applyFont="1" applyFill="1" applyBorder="1" applyAlignment="1">
      <alignment horizontal="right" indent="2"/>
    </xf>
    <xf numFmtId="0" fontId="28" fillId="0" borderId="0" xfId="62" applyFont="1"/>
    <xf numFmtId="0" fontId="77" fillId="25" borderId="0" xfId="62" applyFont="1" applyFill="1" applyBorder="1" applyAlignment="1">
      <alignment horizontal="center"/>
    </xf>
    <xf numFmtId="0" fontId="67" fillId="25" borderId="75" xfId="62" applyFont="1" applyFill="1" applyBorder="1" applyAlignment="1">
      <alignment vertical="center"/>
    </xf>
    <xf numFmtId="0" fontId="77" fillId="25" borderId="0" xfId="62" applyFont="1" applyFill="1" applyBorder="1" applyAlignment="1">
      <alignment horizontal="left" vertical="center" indent="1"/>
    </xf>
    <xf numFmtId="0" fontId="56" fillId="25" borderId="0" xfId="62" applyFont="1" applyFill="1"/>
    <xf numFmtId="0" fontId="56" fillId="25" borderId="0" xfId="62" applyFont="1" applyFill="1" applyBorder="1"/>
    <xf numFmtId="164" fontId="18"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56" fillId="0" borderId="0" xfId="62" applyFont="1"/>
    <xf numFmtId="3" fontId="18" fillId="24" borderId="0" xfId="40" applyNumberFormat="1" applyFont="1" applyFill="1" applyBorder="1" applyAlignment="1">
      <alignment horizontal="center" wrapText="1"/>
    </xf>
    <xf numFmtId="3" fontId="18" fillId="24" borderId="0" xfId="40" applyNumberFormat="1" applyFont="1" applyFill="1" applyBorder="1" applyAlignment="1">
      <alignment horizontal="right" wrapText="1" indent="2"/>
    </xf>
    <xf numFmtId="3" fontId="11" fillId="24" borderId="0" xfId="40" applyNumberFormat="1" applyFont="1" applyFill="1" applyBorder="1" applyAlignment="1">
      <alignment horizontal="center" wrapText="1"/>
    </xf>
    <xf numFmtId="3" fontId="11" fillId="24" borderId="0" xfId="40" applyNumberFormat="1" applyFont="1" applyFill="1" applyBorder="1" applyAlignment="1">
      <alignment horizontal="right" wrapText="1" indent="2"/>
    </xf>
    <xf numFmtId="164" fontId="11" fillId="25" borderId="0" xfId="40" applyNumberFormat="1" applyFont="1" applyFill="1" applyBorder="1" applyAlignment="1">
      <alignment horizontal="center" wrapText="1"/>
    </xf>
    <xf numFmtId="164" fontId="94" fillId="25" borderId="0" xfId="40" applyNumberFormat="1" applyFont="1" applyFill="1" applyBorder="1" applyAlignment="1">
      <alignment horizontal="center" wrapText="1"/>
    </xf>
    <xf numFmtId="165" fontId="94" fillId="25" borderId="0" xfId="0" applyNumberFormat="1" applyFont="1" applyFill="1" applyBorder="1" applyAlignment="1">
      <alignment horizontal="center"/>
    </xf>
    <xf numFmtId="167" fontId="11" fillId="25" borderId="0" xfId="0" applyNumberFormat="1" applyFont="1" applyFill="1" applyBorder="1" applyAlignment="1">
      <alignment horizontal="right" wrapText="1" indent="1"/>
    </xf>
    <xf numFmtId="167" fontId="12" fillId="25" borderId="0" xfId="0" applyNumberFormat="1" applyFont="1" applyFill="1" applyBorder="1" applyAlignment="1">
      <alignment horizontal="right" wrapText="1" indent="1"/>
    </xf>
    <xf numFmtId="0" fontId="11" fillId="25" borderId="0" xfId="0" applyFont="1" applyFill="1" applyBorder="1" applyAlignment="1"/>
    <xf numFmtId="0" fontId="9" fillId="25" borderId="0" xfId="0" applyFont="1" applyFill="1" applyBorder="1" applyAlignment="1"/>
    <xf numFmtId="0" fontId="94" fillId="25" borderId="0" xfId="0" applyFont="1" applyFill="1" applyBorder="1" applyAlignment="1">
      <alignment horizontal="left"/>
    </xf>
    <xf numFmtId="0" fontId="11" fillId="25" borderId="12" xfId="0" applyFont="1" applyFill="1" applyBorder="1" applyAlignment="1">
      <alignment horizontal="center"/>
    </xf>
    <xf numFmtId="0" fontId="16" fillId="25" borderId="0" xfId="0" applyFont="1" applyFill="1" applyBorder="1" applyAlignment="1">
      <alignment horizontal="right"/>
    </xf>
    <xf numFmtId="0" fontId="9" fillId="25" borderId="25" xfId="0" applyFont="1" applyFill="1" applyBorder="1" applyAlignment="1">
      <alignment horizontal="left"/>
    </xf>
    <xf numFmtId="0" fontId="9" fillId="25" borderId="0" xfId="0" applyFont="1" applyFill="1" applyBorder="1" applyAlignment="1">
      <alignment horizontal="left"/>
    </xf>
    <xf numFmtId="0" fontId="5" fillId="25" borderId="0" xfId="0" applyFont="1" applyFill="1" applyBorder="1"/>
    <xf numFmtId="164" fontId="16" fillId="24" borderId="0" xfId="40" applyNumberFormat="1" applyFont="1" applyFill="1" applyBorder="1" applyAlignment="1">
      <alignment horizontal="right" wrapText="1"/>
    </xf>
    <xf numFmtId="0" fontId="11" fillId="25" borderId="0" xfId="0" applyFont="1" applyFill="1" applyBorder="1" applyAlignment="1">
      <alignment horizontal="center"/>
    </xf>
    <xf numFmtId="0" fontId="10" fillId="25" borderId="0" xfId="0" applyFont="1" applyFill="1" applyBorder="1"/>
    <xf numFmtId="165" fontId="67" fillId="0" borderId="0" xfId="0" applyNumberFormat="1" applyFont="1"/>
    <xf numFmtId="0" fontId="2" fillId="25" borderId="0" xfId="62" applyFill="1" applyBorder="1" applyAlignment="1">
      <alignment vertical="top"/>
    </xf>
    <xf numFmtId="0" fontId="16" fillId="24" borderId="0" xfId="40" applyFont="1" applyFill="1" applyBorder="1" applyAlignment="1">
      <alignment vertical="top"/>
    </xf>
    <xf numFmtId="0" fontId="11" fillId="25" borderId="0" xfId="80" applyFont="1" applyFill="1" applyBorder="1" applyAlignment="1">
      <alignment vertical="center" wrapText="1"/>
    </xf>
    <xf numFmtId="168" fontId="48" fillId="0" borderId="0" xfId="0" applyNumberFormat="1" applyFont="1"/>
    <xf numFmtId="1" fontId="12" fillId="25" borderId="0" xfId="51" applyNumberFormat="1" applyFont="1" applyFill="1" applyBorder="1" applyAlignment="1">
      <alignment horizontal="center"/>
    </xf>
    <xf numFmtId="0" fontId="12" fillId="25" borderId="0" xfId="52" applyNumberFormat="1" applyFont="1" applyFill="1" applyBorder="1" applyAlignment="1">
      <alignment horizontal="right"/>
    </xf>
    <xf numFmtId="0" fontId="50" fillId="38" borderId="0" xfId="62" applyFont="1" applyFill="1" applyAlignment="1">
      <alignment horizontal="center" vertical="center"/>
    </xf>
    <xf numFmtId="2" fontId="20" fillId="35" borderId="0" xfId="62" applyNumberFormat="1" applyFont="1" applyFill="1" applyBorder="1" applyAlignment="1">
      <alignment horizontal="center" vertical="center" wrapText="1"/>
    </xf>
    <xf numFmtId="2" fontId="20"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49" fontId="12" fillId="25" borderId="0" xfId="0" applyNumberFormat="1" applyFont="1" applyFill="1" applyBorder="1" applyAlignment="1">
      <alignment horizontal="left"/>
    </xf>
    <xf numFmtId="0" fontId="12" fillId="25" borderId="0" xfId="0"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21"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9" fillId="25" borderId="0" xfId="0" applyFont="1" applyFill="1" applyBorder="1" applyAlignment="1"/>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1" fillId="25" borderId="0" xfId="0" applyFont="1" applyFill="1" applyBorder="1" applyAlignment="1">
      <alignment horizontal="justify" vertical="center" readingOrder="1"/>
    </xf>
    <xf numFmtId="0" fontId="11" fillId="25" borderId="0" xfId="0" applyFont="1" applyFill="1" applyBorder="1" applyAlignment="1">
      <alignment horizontal="justify" vertical="center" wrapText="1" readingOrder="1"/>
    </xf>
    <xf numFmtId="0" fontId="11" fillId="25" borderId="21" xfId="0" applyFont="1" applyFill="1" applyBorder="1" applyAlignment="1">
      <alignment horizontal="left" indent="5" readingOrder="1"/>
    </xf>
    <xf numFmtId="0" fontId="17" fillId="25" borderId="21"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11" fillId="25" borderId="23" xfId="0" applyFont="1" applyFill="1" applyBorder="1" applyAlignment="1">
      <alignment horizontal="center" readingOrder="1"/>
    </xf>
    <xf numFmtId="0" fontId="0" fillId="0" borderId="0" xfId="0" applyBorder="1" applyAlignment="1">
      <alignment horizontal="center" readingOrder="1"/>
    </xf>
    <xf numFmtId="0" fontId="12" fillId="25" borderId="0" xfId="0" applyFont="1" applyFill="1" applyBorder="1" applyAlignment="1">
      <alignment horizontal="justify" vertical="center" readingOrder="1"/>
    </xf>
    <xf numFmtId="0" fontId="12" fillId="25" borderId="0" xfId="0" applyNumberFormat="1" applyFont="1" applyFill="1" applyBorder="1" applyAlignment="1">
      <alignment horizontal="right"/>
    </xf>
    <xf numFmtId="0" fontId="12" fillId="25" borderId="22" xfId="0" applyNumberFormat="1" applyFont="1" applyFill="1" applyBorder="1" applyAlignment="1">
      <alignment horizontal="right"/>
    </xf>
    <xf numFmtId="0" fontId="11" fillId="25" borderId="12" xfId="0" applyFont="1" applyFill="1" applyBorder="1" applyAlignment="1">
      <alignment horizontal="center"/>
    </xf>
    <xf numFmtId="0" fontId="94" fillId="25" borderId="0" xfId="0" applyFont="1" applyFill="1" applyBorder="1" applyAlignment="1">
      <alignment horizontal="left"/>
    </xf>
    <xf numFmtId="167" fontId="94" fillId="26" borderId="0" xfId="0" applyNumberFormat="1" applyFont="1" applyFill="1" applyBorder="1" applyAlignment="1">
      <alignment horizontal="right" indent="2"/>
    </xf>
    <xf numFmtId="0" fontId="11" fillId="25" borderId="21" xfId="0" applyFont="1" applyFill="1" applyBorder="1" applyAlignment="1">
      <alignment horizontal="right" indent="5"/>
    </xf>
    <xf numFmtId="0" fontId="16" fillId="25" borderId="0" xfId="0" applyFont="1" applyFill="1" applyBorder="1" applyAlignment="1">
      <alignment horizontal="right"/>
    </xf>
    <xf numFmtId="0" fontId="48" fillId="26" borderId="18" xfId="0" applyFont="1" applyFill="1" applyBorder="1" applyAlignment="1">
      <alignment horizontal="left" vertical="center"/>
    </xf>
    <xf numFmtId="0" fontId="48" fillId="26" borderId="19" xfId="0" applyFont="1" applyFill="1" applyBorder="1" applyAlignment="1">
      <alignment horizontal="left" vertical="center"/>
    </xf>
    <xf numFmtId="0" fontId="48" fillId="26" borderId="20"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0" fillId="0" borderId="0" xfId="0" applyAlignment="1">
      <alignment vertical="justify" wrapText="1"/>
    </xf>
    <xf numFmtId="0" fontId="11" fillId="25" borderId="15" xfId="0" applyFont="1" applyFill="1" applyBorder="1" applyAlignment="1">
      <alignment horizontal="center" vertical="center"/>
    </xf>
    <xf numFmtId="0" fontId="11" fillId="25" borderId="15" xfId="0" applyFont="1" applyFill="1" applyBorder="1" applyAlignment="1">
      <alignment horizontal="center"/>
    </xf>
    <xf numFmtId="167" fontId="12" fillId="27" borderId="0" xfId="40" applyNumberFormat="1" applyFont="1" applyFill="1" applyBorder="1" applyAlignment="1">
      <alignment horizontal="right" wrapText="1" indent="2"/>
    </xf>
    <xf numFmtId="167" fontId="94" fillId="27" borderId="0" xfId="40" applyNumberFormat="1" applyFont="1" applyFill="1" applyBorder="1" applyAlignment="1">
      <alignment horizontal="right" wrapText="1" indent="2"/>
    </xf>
    <xf numFmtId="168" fontId="12" fillId="27" borderId="0" xfId="40" applyNumberFormat="1" applyFont="1" applyFill="1" applyBorder="1" applyAlignment="1">
      <alignment horizontal="right" wrapText="1" indent="2"/>
    </xf>
    <xf numFmtId="0" fontId="3" fillId="0" borderId="0" xfId="0" applyFont="1" applyFill="1" applyAlignment="1">
      <alignment horizontal="right"/>
    </xf>
    <xf numFmtId="0" fontId="99" fillId="26" borderId="18" xfId="0" applyFont="1" applyFill="1" applyBorder="1" applyAlignment="1">
      <alignment horizontal="left" vertical="center"/>
    </xf>
    <xf numFmtId="0" fontId="99" fillId="26" borderId="19" xfId="0" applyFont="1" applyFill="1" applyBorder="1" applyAlignment="1">
      <alignment horizontal="left" vertical="center"/>
    </xf>
    <xf numFmtId="0" fontId="99" fillId="26" borderId="20" xfId="0" applyFont="1" applyFill="1" applyBorder="1" applyAlignment="1">
      <alignment horizontal="left" vertical="center"/>
    </xf>
    <xf numFmtId="0" fontId="11" fillId="25" borderId="21" xfId="0" applyFont="1" applyFill="1" applyBorder="1" applyAlignment="1">
      <alignment horizontal="left" indent="4"/>
    </xf>
    <xf numFmtId="0" fontId="16" fillId="25" borderId="0" xfId="0" applyFont="1" applyFill="1" applyBorder="1" applyAlignment="1">
      <alignment vertical="justify" wrapText="1"/>
    </xf>
    <xf numFmtId="0" fontId="0" fillId="25" borderId="0" xfId="0" applyFill="1" applyBorder="1" applyAlignment="1">
      <alignment vertical="justify" wrapText="1"/>
    </xf>
    <xf numFmtId="167" fontId="94" fillId="25" borderId="0" xfId="0" applyNumberFormat="1" applyFont="1" applyFill="1" applyBorder="1" applyAlignment="1">
      <alignment horizontal="right" indent="2"/>
    </xf>
    <xf numFmtId="0" fontId="11" fillId="25" borderId="10" xfId="0" applyFont="1" applyFill="1" applyBorder="1" applyAlignment="1">
      <alignment horizontal="center"/>
    </xf>
    <xf numFmtId="167" fontId="12" fillId="29" borderId="0" xfId="60" applyNumberFormat="1" applyFont="1" applyFill="1" applyBorder="1" applyAlignment="1">
      <alignment horizontal="right" wrapText="1" indent="2"/>
    </xf>
    <xf numFmtId="167" fontId="12" fillId="47" borderId="0" xfId="60" applyNumberFormat="1" applyFont="1" applyFill="1" applyBorder="1" applyAlignment="1">
      <alignment horizontal="right" wrapText="1" indent="2"/>
    </xf>
    <xf numFmtId="167" fontId="12" fillId="24" borderId="0" xfId="40" applyNumberFormat="1" applyFont="1" applyFill="1" applyBorder="1" applyAlignment="1">
      <alignment horizontal="right" wrapText="1" indent="2"/>
    </xf>
    <xf numFmtId="0" fontId="11" fillId="24" borderId="0" xfId="40" applyFont="1" applyFill="1" applyBorder="1" applyAlignment="1">
      <alignment horizontal="left" indent="2"/>
    </xf>
    <xf numFmtId="168" fontId="11" fillId="24" borderId="0" xfId="40" applyNumberFormat="1" applyFont="1" applyFill="1" applyBorder="1" applyAlignment="1">
      <alignment horizontal="right" wrapText="1" indent="2"/>
    </xf>
    <xf numFmtId="168" fontId="11" fillId="27" borderId="0" xfId="40" applyNumberFormat="1" applyFont="1" applyFill="1" applyBorder="1" applyAlignment="1">
      <alignment horizontal="right" wrapText="1" indent="2"/>
    </xf>
    <xf numFmtId="169" fontId="36" fillId="24" borderId="0" xfId="40" applyNumberFormat="1" applyFont="1" applyFill="1" applyBorder="1" applyAlignment="1">
      <alignment horizontal="right" wrapText="1" indent="2"/>
    </xf>
    <xf numFmtId="169" fontId="36" fillId="27" borderId="0" xfId="40" applyNumberFormat="1" applyFont="1" applyFill="1" applyBorder="1" applyAlignment="1">
      <alignment horizontal="right" wrapText="1" indent="2"/>
    </xf>
    <xf numFmtId="168" fontId="97" fillId="24" borderId="0" xfId="40" applyNumberFormat="1" applyFont="1" applyFill="1" applyBorder="1" applyAlignment="1">
      <alignment horizontal="right" wrapText="1" indent="2"/>
    </xf>
    <xf numFmtId="168" fontId="97" fillId="27" borderId="0" xfId="40" applyNumberFormat="1" applyFont="1" applyFill="1" applyBorder="1" applyAlignment="1">
      <alignment horizontal="right" wrapText="1" indent="2"/>
    </xf>
    <xf numFmtId="168" fontId="12" fillId="24" borderId="0" xfId="40" applyNumberFormat="1" applyFont="1" applyFill="1" applyBorder="1" applyAlignment="1">
      <alignment horizontal="right" wrapText="1" indent="2"/>
    </xf>
    <xf numFmtId="169" fontId="12" fillId="27" borderId="0" xfId="40" applyNumberFormat="1" applyFont="1" applyFill="1" applyBorder="1" applyAlignment="1">
      <alignment horizontal="right" wrapText="1" indent="2"/>
    </xf>
    <xf numFmtId="0" fontId="12" fillId="24" borderId="0" xfId="40" applyFont="1" applyFill="1" applyBorder="1" applyAlignment="1">
      <alignment horizontal="left" indent="1"/>
    </xf>
    <xf numFmtId="165" fontId="12" fillId="25" borderId="0" xfId="0" applyNumberFormat="1" applyFont="1" applyFill="1" applyBorder="1" applyAlignment="1">
      <alignment horizontal="right" indent="2"/>
    </xf>
    <xf numFmtId="165" fontId="12" fillId="26" borderId="0" xfId="0" applyNumberFormat="1" applyFont="1" applyFill="1" applyBorder="1" applyAlignment="1">
      <alignment horizontal="right" indent="2"/>
    </xf>
    <xf numFmtId="169" fontId="12" fillId="24" borderId="0" xfId="40" applyNumberFormat="1" applyFont="1" applyFill="1" applyBorder="1" applyAlignment="1">
      <alignment horizontal="right" wrapText="1" indent="2"/>
    </xf>
    <xf numFmtId="0" fontId="11" fillId="24" borderId="0" xfId="40" applyFont="1" applyFill="1" applyBorder="1" applyAlignment="1">
      <alignment horizontal="left" wrapText="1"/>
    </xf>
    <xf numFmtId="0" fontId="11" fillId="25" borderId="76" xfId="0" applyFont="1" applyFill="1" applyBorder="1" applyAlignment="1">
      <alignment horizontal="center"/>
    </xf>
    <xf numFmtId="165" fontId="94" fillId="25" borderId="0" xfId="0" applyNumberFormat="1" applyFont="1" applyFill="1" applyBorder="1" applyAlignment="1">
      <alignment horizontal="right" indent="2"/>
    </xf>
    <xf numFmtId="0" fontId="11" fillId="25" borderId="21" xfId="0" applyFont="1" applyFill="1" applyBorder="1" applyAlignment="1">
      <alignment horizontal="right" indent="6"/>
    </xf>
    <xf numFmtId="0" fontId="48" fillId="26" borderId="18" xfId="0" applyFont="1" applyFill="1" applyBorder="1" applyAlignment="1">
      <alignment horizontal="left"/>
    </xf>
    <xf numFmtId="0" fontId="48" fillId="26" borderId="19" xfId="0" applyFont="1" applyFill="1" applyBorder="1" applyAlignment="1">
      <alignment horizontal="left"/>
    </xf>
    <xf numFmtId="0" fontId="48" fillId="26" borderId="20" xfId="0" applyFont="1" applyFill="1" applyBorder="1" applyAlignment="1">
      <alignment horizontal="left"/>
    </xf>
    <xf numFmtId="0" fontId="11" fillId="25" borderId="77" xfId="0" applyFont="1" applyFill="1" applyBorder="1" applyAlignment="1">
      <alignment horizontal="center" vertical="center"/>
    </xf>
    <xf numFmtId="165" fontId="94" fillId="26" borderId="0" xfId="0" applyNumberFormat="1" applyFont="1" applyFill="1" applyBorder="1" applyAlignment="1">
      <alignment horizontal="right" indent="2"/>
    </xf>
    <xf numFmtId="165" fontId="12" fillId="24" borderId="0" xfId="40" applyNumberFormat="1" applyFont="1" applyFill="1" applyBorder="1" applyAlignment="1">
      <alignment horizontal="right" wrapText="1" indent="2"/>
    </xf>
    <xf numFmtId="165" fontId="12" fillId="27" borderId="0" xfId="40" applyNumberFormat="1" applyFont="1" applyFill="1" applyBorder="1" applyAlignment="1">
      <alignment horizontal="right" wrapText="1" indent="2"/>
    </xf>
    <xf numFmtId="0" fontId="11" fillId="25" borderId="13" xfId="0" applyFont="1" applyFill="1" applyBorder="1" applyAlignment="1">
      <alignment horizontal="center"/>
    </xf>
    <xf numFmtId="0" fontId="3" fillId="25" borderId="0" xfId="0" applyFont="1" applyFill="1" applyBorder="1" applyAlignment="1">
      <alignment horizontal="right" indent="2"/>
    </xf>
    <xf numFmtId="0" fontId="3" fillId="26" borderId="0" xfId="0" applyFont="1" applyFill="1" applyBorder="1" applyAlignment="1">
      <alignment horizontal="right" indent="2"/>
    </xf>
    <xf numFmtId="165" fontId="23" fillId="25" borderId="0" xfId="0" applyNumberFormat="1" applyFont="1" applyFill="1" applyBorder="1" applyAlignment="1">
      <alignment horizontal="right" indent="2"/>
    </xf>
    <xf numFmtId="165" fontId="23" fillId="26" borderId="0" xfId="0" applyNumberFormat="1" applyFont="1" applyFill="1" applyBorder="1" applyAlignment="1">
      <alignment horizontal="right" indent="2"/>
    </xf>
    <xf numFmtId="0" fontId="16" fillId="25" borderId="13" xfId="0" applyFont="1" applyFill="1" applyBorder="1" applyAlignment="1">
      <alignment horizontal="center"/>
    </xf>
    <xf numFmtId="0" fontId="100" fillId="25" borderId="0" xfId="0" applyFont="1" applyFill="1" applyBorder="1" applyAlignment="1">
      <alignment horizontal="center"/>
    </xf>
    <xf numFmtId="0" fontId="0" fillId="25" borderId="0" xfId="0" applyFill="1" applyAlignment="1">
      <alignment vertical="justify" wrapText="1"/>
    </xf>
    <xf numFmtId="0" fontId="29" fillId="25" borderId="0" xfId="62" applyFont="1" applyFill="1" applyBorder="1" applyAlignment="1">
      <alignment wrapText="1"/>
    </xf>
    <xf numFmtId="0" fontId="16" fillId="25" borderId="0" xfId="62" applyFont="1" applyFill="1" applyBorder="1" applyAlignment="1">
      <alignment wrapText="1"/>
    </xf>
    <xf numFmtId="0" fontId="59" fillId="25" borderId="0" xfId="62" applyFont="1" applyFill="1" applyBorder="1" applyAlignment="1">
      <alignment horizontal="justify" vertical="center" wrapText="1"/>
    </xf>
    <xf numFmtId="0" fontId="11" fillId="25" borderId="0" xfId="62" applyFont="1" applyFill="1" applyBorder="1" applyAlignment="1">
      <alignment horizontal="left" indent="1"/>
    </xf>
    <xf numFmtId="0" fontId="3" fillId="0" borderId="0" xfId="62" applyFont="1" applyBorder="1" applyAlignment="1">
      <alignment horizontal="justify"/>
    </xf>
    <xf numFmtId="0" fontId="16" fillId="25" borderId="0" xfId="62" applyFont="1" applyFill="1" applyBorder="1" applyAlignment="1">
      <alignment horizontal="justify" wrapText="1"/>
    </xf>
    <xf numFmtId="0" fontId="104" fillId="25" borderId="27" xfId="62" applyFont="1" applyFill="1" applyBorder="1" applyAlignment="1">
      <alignment horizontal="center" vertical="center"/>
    </xf>
    <xf numFmtId="0" fontId="104" fillId="25" borderId="28" xfId="62" applyFont="1" applyFill="1" applyBorder="1" applyAlignment="1">
      <alignment horizontal="center" vertical="center"/>
    </xf>
    <xf numFmtId="0" fontId="67" fillId="25" borderId="74" xfId="62" applyFont="1" applyFill="1" applyBorder="1" applyAlignment="1">
      <alignment vertical="center"/>
    </xf>
    <xf numFmtId="0" fontId="67" fillId="25" borderId="75" xfId="62" applyFont="1" applyFill="1" applyBorder="1" applyAlignment="1">
      <alignment vertical="center"/>
    </xf>
    <xf numFmtId="0" fontId="11" fillId="25" borderId="13" xfId="62" applyFont="1" applyFill="1" applyBorder="1" applyAlignment="1">
      <alignment horizontal="center"/>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5" borderId="15" xfId="62" applyFont="1" applyFill="1" applyBorder="1" applyAlignment="1">
      <alignment horizontal="center"/>
    </xf>
    <xf numFmtId="0" fontId="11" fillId="26" borderId="21" xfId="0" applyFont="1" applyFill="1" applyBorder="1" applyAlignment="1">
      <alignment horizontal="right" indent="6"/>
    </xf>
    <xf numFmtId="0" fontId="9" fillId="25" borderId="26" xfId="0" applyFont="1" applyFill="1" applyBorder="1" applyAlignment="1">
      <alignment horizontal="left"/>
    </xf>
    <xf numFmtId="0" fontId="9" fillId="25" borderId="25"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5" borderId="15" xfId="0" applyFont="1" applyFill="1" applyBorder="1" applyAlignment="1">
      <alignment horizontal="center"/>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2" fillId="25" borderId="0" xfId="0" applyNumberFormat="1" applyFont="1" applyFill="1" applyBorder="1" applyAlignment="1">
      <alignment horizontal="left"/>
    </xf>
    <xf numFmtId="0" fontId="11" fillId="25" borderId="21" xfId="0" applyFont="1" applyFill="1" applyBorder="1" applyAlignment="1">
      <alignment horizontal="left" indent="6"/>
    </xf>
    <xf numFmtId="0" fontId="11" fillId="25" borderId="0" xfId="0" applyFont="1" applyFill="1" applyBorder="1" applyAlignment="1">
      <alignment horizontal="left" indent="6"/>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0" fontId="12" fillId="0" borderId="0" xfId="0" applyFont="1" applyFill="1" applyBorder="1" applyAlignment="1">
      <alignment horizontal="right"/>
    </xf>
    <xf numFmtId="3" fontId="12" fillId="26" borderId="0" xfId="57" applyNumberFormat="1" applyFont="1" applyFill="1" applyBorder="1" applyAlignment="1">
      <alignment horizontal="right" indent="3"/>
    </xf>
    <xf numFmtId="3" fontId="12" fillId="26" borderId="0" xfId="0" applyNumberFormat="1" applyFont="1" applyFill="1" applyBorder="1" applyAlignment="1">
      <alignment horizontal="right" indent="3"/>
    </xf>
    <xf numFmtId="3" fontId="94" fillId="25" borderId="0" xfId="57" applyNumberFormat="1" applyFont="1" applyFill="1" applyBorder="1" applyAlignment="1">
      <alignment horizontal="right" indent="3"/>
    </xf>
    <xf numFmtId="3" fontId="94" fillId="25" borderId="0" xfId="0" applyNumberFormat="1" applyFont="1" applyFill="1" applyBorder="1" applyAlignment="1">
      <alignment horizontal="right" vertical="center" indent="3"/>
    </xf>
    <xf numFmtId="3" fontId="94" fillId="25" borderId="0" xfId="0" applyNumberFormat="1" applyFont="1" applyFill="1" applyBorder="1" applyAlignment="1">
      <alignment horizontal="right" indent="3"/>
    </xf>
    <xf numFmtId="0" fontId="11" fillId="25" borderId="33" xfId="0" applyFont="1" applyFill="1" applyBorder="1" applyAlignment="1">
      <alignment horizontal="left" vertical="center" wrapText="1"/>
    </xf>
    <xf numFmtId="0" fontId="11" fillId="25" borderId="34" xfId="0" applyFont="1" applyFill="1" applyBorder="1" applyAlignment="1">
      <alignment horizontal="left" vertical="center" wrapText="1"/>
    </xf>
    <xf numFmtId="0" fontId="11" fillId="25" borderId="35" xfId="0" applyFont="1" applyFill="1" applyBorder="1" applyAlignment="1">
      <alignment horizontal="left" vertical="center" wrapText="1"/>
    </xf>
    <xf numFmtId="0" fontId="16" fillId="25" borderId="61" xfId="0" applyFont="1" applyFill="1" applyBorder="1" applyAlignment="1">
      <alignment horizontal="left" vertical="top"/>
    </xf>
    <xf numFmtId="49" fontId="11" fillId="25" borderId="13" xfId="0" applyNumberFormat="1" applyFont="1" applyFill="1" applyBorder="1" applyAlignment="1">
      <alignment horizontal="center" vertical="center"/>
    </xf>
    <xf numFmtId="3" fontId="94" fillId="25" borderId="10" xfId="57" applyNumberFormat="1" applyFont="1" applyFill="1" applyBorder="1" applyAlignment="1">
      <alignment horizontal="right" indent="3"/>
    </xf>
    <xf numFmtId="3" fontId="94" fillId="25" borderId="10" xfId="0" applyNumberFormat="1" applyFont="1" applyFill="1" applyBorder="1" applyAlignment="1">
      <alignment horizontal="right" indent="3"/>
    </xf>
    <xf numFmtId="49" fontId="11" fillId="25" borderId="13" xfId="0" applyNumberFormat="1" applyFont="1" applyFill="1" applyBorder="1" applyAlignment="1">
      <alignment horizontal="center" vertical="center" wrapText="1"/>
    </xf>
    <xf numFmtId="0" fontId="94" fillId="26" borderId="0" xfId="0" applyFont="1" applyFill="1" applyBorder="1" applyAlignment="1">
      <alignment vertical="distributed"/>
    </xf>
    <xf numFmtId="167" fontId="12" fillId="27" borderId="0" xfId="40" applyNumberFormat="1" applyFont="1" applyFill="1" applyBorder="1" applyAlignment="1">
      <alignment horizontal="center" wrapText="1"/>
    </xf>
    <xf numFmtId="0" fontId="48" fillId="26" borderId="30" xfId="0" applyFont="1" applyFill="1" applyBorder="1" applyAlignment="1">
      <alignment horizontal="left" vertical="center"/>
    </xf>
    <xf numFmtId="0" fontId="48" fillId="26" borderId="31" xfId="0" applyFont="1" applyFill="1" applyBorder="1" applyAlignment="1">
      <alignment horizontal="left" vertical="center"/>
    </xf>
    <xf numFmtId="0" fontId="48" fillId="26" borderId="32" xfId="0" applyFont="1" applyFill="1" applyBorder="1" applyAlignment="1">
      <alignment horizontal="left" vertical="center"/>
    </xf>
    <xf numFmtId="0" fontId="11" fillId="27" borderId="0" xfId="40" applyFont="1" applyFill="1" applyBorder="1" applyAlignment="1">
      <alignment horizontal="left" indent="1"/>
    </xf>
    <xf numFmtId="167" fontId="11" fillId="27" borderId="0" xfId="40" applyNumberFormat="1" applyFont="1" applyFill="1" applyBorder="1" applyAlignment="1">
      <alignment horizontal="center" wrapText="1"/>
    </xf>
    <xf numFmtId="167" fontId="94" fillId="26" borderId="10" xfId="0" applyNumberFormat="1" applyFont="1" applyFill="1" applyBorder="1" applyAlignment="1">
      <alignment horizontal="center"/>
    </xf>
    <xf numFmtId="0" fontId="11" fillId="25" borderId="21" xfId="0" applyFont="1" applyFill="1" applyBorder="1" applyAlignment="1">
      <alignment horizontal="left"/>
    </xf>
    <xf numFmtId="0" fontId="16" fillId="25" borderId="25" xfId="0" applyFont="1" applyFill="1" applyBorder="1" applyAlignment="1">
      <alignment horizontal="center"/>
    </xf>
    <xf numFmtId="0" fontId="16" fillId="25" borderId="59" xfId="0" applyFont="1" applyFill="1" applyBorder="1" applyAlignment="1">
      <alignment horizontal="center"/>
    </xf>
    <xf numFmtId="0" fontId="99" fillId="26" borderId="30" xfId="0" applyFont="1" applyFill="1" applyBorder="1" applyAlignment="1">
      <alignment horizontal="left" vertical="center"/>
    </xf>
    <xf numFmtId="0" fontId="99" fillId="26" borderId="31" xfId="0" applyFont="1" applyFill="1" applyBorder="1" applyAlignment="1">
      <alignment horizontal="left" vertical="center"/>
    </xf>
    <xf numFmtId="0" fontId="99" fillId="26" borderId="32" xfId="0" applyFont="1" applyFill="1" applyBorder="1" applyAlignment="1">
      <alignment horizontal="left" vertical="center"/>
    </xf>
    <xf numFmtId="0" fontId="16" fillId="0" borderId="60" xfId="0" applyFont="1" applyBorder="1" applyAlignment="1">
      <alignment vertical="justify" wrapText="1"/>
    </xf>
    <xf numFmtId="0" fontId="11" fillId="25" borderId="58" xfId="0" applyFont="1" applyFill="1" applyBorder="1" applyAlignment="1">
      <alignment horizontal="center"/>
    </xf>
    <xf numFmtId="0" fontId="11" fillId="25" borderId="21" xfId="63" applyFont="1" applyFill="1" applyBorder="1" applyAlignment="1">
      <alignment horizontal="left" indent="6"/>
    </xf>
    <xf numFmtId="3" fontId="107" fillId="27" borderId="0" xfId="40" applyNumberFormat="1" applyFont="1" applyFill="1" applyBorder="1" applyAlignment="1">
      <alignment horizontal="right" wrapText="1"/>
    </xf>
    <xf numFmtId="4" fontId="107" fillId="27" borderId="0" xfId="40" applyNumberFormat="1" applyFont="1" applyFill="1" applyBorder="1" applyAlignment="1">
      <alignment horizontal="right" wrapText="1"/>
    </xf>
    <xf numFmtId="0" fontId="9" fillId="25" borderId="0" xfId="63" applyFont="1" applyFill="1" applyBorder="1" applyAlignment="1">
      <alignment horizontal="left" vertical="top" wrapText="1"/>
    </xf>
    <xf numFmtId="3" fontId="9" fillId="25" borderId="0" xfId="63" applyNumberFormat="1" applyFont="1" applyFill="1" applyBorder="1" applyAlignment="1">
      <alignment horizontal="right" indent="2"/>
    </xf>
    <xf numFmtId="3" fontId="11" fillId="25" borderId="15" xfId="63" quotePrefix="1" applyNumberFormat="1" applyFont="1" applyFill="1" applyBorder="1" applyAlignment="1">
      <alignment horizontal="center" vertical="center"/>
    </xf>
    <xf numFmtId="3" fontId="11" fillId="25" borderId="12" xfId="63" quotePrefix="1" applyNumberFormat="1" applyFont="1" applyFill="1" applyBorder="1" applyAlignment="1">
      <alignment horizontal="center" vertical="center" wrapText="1"/>
    </xf>
    <xf numFmtId="3" fontId="107" fillId="25" borderId="0" xfId="63" applyNumberFormat="1" applyFont="1" applyFill="1" applyBorder="1" applyAlignment="1">
      <alignment horizontal="right" indent="2"/>
    </xf>
    <xf numFmtId="0" fontId="112" fillId="25" borderId="63" xfId="63" applyFont="1" applyFill="1" applyBorder="1" applyAlignment="1">
      <alignment horizontal="center" vertical="center" wrapText="1"/>
    </xf>
    <xf numFmtId="0" fontId="112" fillId="25" borderId="64" xfId="63" applyFont="1" applyFill="1" applyBorder="1" applyAlignment="1">
      <alignment horizontal="center" vertical="center" wrapText="1"/>
    </xf>
    <xf numFmtId="0" fontId="112" fillId="25" borderId="65" xfId="63" applyFont="1" applyFill="1" applyBorder="1" applyAlignment="1">
      <alignment horizontal="center" vertical="center" wrapText="1"/>
    </xf>
    <xf numFmtId="0" fontId="112" fillId="25" borderId="66" xfId="63" applyFont="1" applyFill="1" applyBorder="1" applyAlignment="1">
      <alignment horizontal="center" vertical="center" wrapText="1"/>
    </xf>
    <xf numFmtId="0" fontId="112" fillId="25" borderId="42" xfId="63" applyFont="1" applyFill="1" applyBorder="1" applyAlignment="1">
      <alignment horizontal="center" vertical="center" wrapText="1"/>
    </xf>
    <xf numFmtId="0" fontId="112" fillId="25" borderId="67" xfId="63" applyFont="1" applyFill="1" applyBorder="1" applyAlignment="1">
      <alignment horizontal="center" vertical="center" wrapText="1"/>
    </xf>
    <xf numFmtId="3" fontId="11" fillId="25" borderId="58" xfId="63" quotePrefix="1" applyNumberFormat="1" applyFont="1" applyFill="1" applyBorder="1" applyAlignment="1">
      <alignment horizontal="center" vertical="center"/>
    </xf>
    <xf numFmtId="3" fontId="107" fillId="25" borderId="0" xfId="63" applyNumberFormat="1" applyFont="1" applyFill="1" applyBorder="1" applyAlignment="1">
      <alignment horizontal="right" indent="3"/>
    </xf>
    <xf numFmtId="0" fontId="3" fillId="26" borderId="0" xfId="63" applyFont="1" applyFill="1" applyAlignment="1">
      <alignment horizontal="right"/>
    </xf>
    <xf numFmtId="3" fontId="107" fillId="25" borderId="0" xfId="63" applyNumberFormat="1" applyFont="1" applyFill="1" applyBorder="1" applyAlignment="1">
      <alignment horizontal="center"/>
    </xf>
    <xf numFmtId="164" fontId="16" fillId="24" borderId="0" xfId="40" applyNumberFormat="1" applyFont="1" applyFill="1" applyBorder="1" applyAlignment="1">
      <alignment horizontal="right" wrapText="1"/>
    </xf>
    <xf numFmtId="0" fontId="11" fillId="25" borderId="21" xfId="62" applyFont="1" applyFill="1" applyBorder="1" applyAlignment="1">
      <alignment horizontal="right" indent="6"/>
    </xf>
    <xf numFmtId="0" fontId="16" fillId="24" borderId="0" xfId="40" applyFont="1" applyFill="1" applyBorder="1" applyAlignment="1">
      <alignment vertical="justify" wrapText="1"/>
    </xf>
    <xf numFmtId="0" fontId="13" fillId="0" borderId="0" xfId="62" applyFont="1" applyBorder="1" applyAlignment="1">
      <alignment vertical="justify" wrapText="1"/>
    </xf>
    <xf numFmtId="0" fontId="13" fillId="0" borderId="0" xfId="62" applyFont="1" applyAlignment="1">
      <alignment vertical="justify" wrapText="1"/>
    </xf>
    <xf numFmtId="0" fontId="94" fillId="25" borderId="0" xfId="62" applyFont="1" applyFill="1" applyBorder="1" applyAlignment="1">
      <alignment horizontal="left" vertical="center"/>
    </xf>
    <xf numFmtId="2" fontId="94" fillId="24" borderId="0" xfId="40" applyNumberFormat="1" applyFont="1" applyFill="1" applyBorder="1" applyAlignment="1">
      <alignment horizontal="center" vertical="center" wrapText="1"/>
    </xf>
    <xf numFmtId="0" fontId="12" fillId="25" borderId="0" xfId="62" applyNumberFormat="1" applyFont="1" applyFill="1" applyBorder="1" applyAlignment="1">
      <alignment horizontal="left"/>
    </xf>
    <xf numFmtId="0" fontId="48" fillId="26" borderId="37" xfId="62" applyFont="1" applyFill="1" applyBorder="1" applyAlignment="1">
      <alignment horizontal="left" vertical="center" wrapText="1"/>
    </xf>
    <xf numFmtId="0" fontId="48" fillId="26" borderId="38" xfId="62" applyFont="1" applyFill="1" applyBorder="1" applyAlignment="1">
      <alignment horizontal="left" vertical="center" wrapText="1"/>
    </xf>
    <xf numFmtId="0" fontId="48" fillId="26" borderId="39" xfId="62" applyFont="1" applyFill="1" applyBorder="1" applyAlignment="1">
      <alignment horizontal="left" vertical="center" wrapText="1"/>
    </xf>
    <xf numFmtId="0" fontId="16" fillId="24" borderId="0" xfId="40" applyFont="1" applyFill="1" applyBorder="1" applyAlignment="1">
      <alignment horizontal="left" vertical="top"/>
    </xf>
    <xf numFmtId="0" fontId="11" fillId="0" borderId="13" xfId="53" applyFont="1" applyBorder="1" applyAlignment="1">
      <alignment horizontal="center" vertical="center" wrapText="1"/>
    </xf>
    <xf numFmtId="0" fontId="16" fillId="27" borderId="0" xfId="40" applyFont="1" applyFill="1" applyBorder="1" applyAlignment="1">
      <alignment horizontal="justify" vertical="center"/>
    </xf>
    <xf numFmtId="0" fontId="94" fillId="24" borderId="0" xfId="40" applyFont="1" applyFill="1" applyBorder="1" applyAlignment="1">
      <alignment vertical="center" wrapText="1"/>
    </xf>
    <xf numFmtId="0" fontId="95" fillId="0" borderId="0" xfId="62" applyFont="1" applyAlignment="1">
      <alignment vertical="center" wrapText="1"/>
    </xf>
    <xf numFmtId="164" fontId="12" fillId="27" borderId="0" xfId="40" applyNumberFormat="1" applyFont="1" applyFill="1" applyBorder="1" applyAlignment="1">
      <alignment horizontal="center" wrapText="1"/>
    </xf>
    <xf numFmtId="0" fontId="94" fillId="25" borderId="0" xfId="0" applyFont="1" applyFill="1" applyBorder="1" applyAlignment="1">
      <alignment horizontal="left" vertical="center"/>
    </xf>
    <xf numFmtId="0" fontId="111" fillId="25" borderId="0" xfId="0" applyFont="1" applyFill="1" applyBorder="1" applyAlignment="1">
      <alignment horizontal="center"/>
    </xf>
    <xf numFmtId="0" fontId="48" fillId="26" borderId="37" xfId="0" applyFont="1" applyFill="1" applyBorder="1" applyAlignment="1">
      <alignment horizontal="left" vertical="center"/>
    </xf>
    <xf numFmtId="0" fontId="48" fillId="26" borderId="38" xfId="0" applyFont="1" applyFill="1" applyBorder="1" applyAlignment="1">
      <alignment horizontal="left" vertical="center"/>
    </xf>
    <xf numFmtId="0" fontId="48" fillId="26" borderId="39" xfId="0" applyFont="1" applyFill="1" applyBorder="1" applyAlignment="1">
      <alignment horizontal="left" vertical="center"/>
    </xf>
    <xf numFmtId="0" fontId="12" fillId="25" borderId="0" xfId="71" applyNumberFormat="1" applyFont="1" applyFill="1" applyBorder="1" applyAlignment="1">
      <alignment horizontal="right"/>
    </xf>
    <xf numFmtId="0" fontId="16" fillId="26" borderId="0" xfId="71" applyFont="1" applyFill="1" applyBorder="1" applyAlignment="1">
      <alignment vertical="justify" wrapText="1"/>
    </xf>
    <xf numFmtId="0" fontId="2" fillId="26" borderId="0" xfId="71" applyFill="1" applyBorder="1" applyAlignment="1">
      <alignment vertical="justify" wrapText="1"/>
    </xf>
    <xf numFmtId="0" fontId="11" fillId="26" borderId="13" xfId="71" applyFont="1" applyFill="1" applyBorder="1" applyAlignment="1">
      <alignment horizontal="center"/>
    </xf>
    <xf numFmtId="0" fontId="94" fillId="26" borderId="0" xfId="71" applyFont="1" applyFill="1" applyBorder="1" applyAlignment="1">
      <alignment horizontal="left"/>
    </xf>
    <xf numFmtId="0" fontId="9" fillId="26" borderId="0" xfId="62" applyFont="1" applyFill="1" applyBorder="1" applyAlignment="1">
      <alignment horizontal="left" indent="1"/>
    </xf>
    <xf numFmtId="0" fontId="9" fillId="26" borderId="42" xfId="62" applyFont="1" applyFill="1" applyBorder="1" applyAlignment="1">
      <alignment horizontal="left" indent="1"/>
    </xf>
    <xf numFmtId="0" fontId="48" fillId="26" borderId="37" xfId="71" applyFont="1" applyFill="1" applyBorder="1" applyAlignment="1">
      <alignment horizontal="left" vertical="center"/>
    </xf>
    <xf numFmtId="0" fontId="48" fillId="26" borderId="38" xfId="71" applyFont="1" applyFill="1" applyBorder="1" applyAlignment="1">
      <alignment horizontal="left" vertical="center"/>
    </xf>
    <xf numFmtId="0" fontId="48" fillId="26" borderId="39" xfId="71" applyFont="1" applyFill="1" applyBorder="1" applyAlignment="1">
      <alignment horizontal="left" vertical="center"/>
    </xf>
    <xf numFmtId="0" fontId="49" fillId="25" borderId="0" xfId="71" applyFont="1" applyFill="1" applyBorder="1" applyAlignment="1">
      <alignment horizontal="justify" vertical="top" wrapText="1"/>
    </xf>
    <xf numFmtId="0" fontId="94" fillId="24" borderId="0" xfId="40" applyFont="1" applyFill="1" applyBorder="1" applyAlignment="1">
      <alignment horizontal="center" wrapText="1"/>
    </xf>
    <xf numFmtId="0" fontId="12" fillId="25" borderId="13" xfId="71" applyFont="1" applyFill="1" applyBorder="1" applyAlignment="1">
      <alignment horizontal="center" vertical="center" wrapText="1"/>
    </xf>
    <xf numFmtId="0" fontId="12" fillId="0" borderId="10" xfId="71" applyFont="1" applyBorder="1" applyAlignment="1">
      <alignment horizontal="center" vertical="center" wrapText="1"/>
    </xf>
    <xf numFmtId="0" fontId="12" fillId="0" borderId="12" xfId="71" applyFont="1" applyBorder="1" applyAlignment="1">
      <alignment horizontal="center" vertical="center" wrapText="1"/>
    </xf>
    <xf numFmtId="164" fontId="12" fillId="24" borderId="13" xfId="40" applyNumberFormat="1" applyFont="1" applyFill="1" applyBorder="1" applyAlignment="1">
      <alignment horizontal="center" vertical="center" wrapText="1"/>
    </xf>
    <xf numFmtId="164" fontId="12" fillId="24" borderId="13" xfId="40" applyNumberFormat="1" applyFont="1" applyFill="1" applyBorder="1" applyAlignment="1">
      <alignment horizontal="center" wrapText="1"/>
    </xf>
    <xf numFmtId="0" fontId="57" fillId="25" borderId="0" xfId="71" applyFont="1" applyFill="1" applyBorder="1" applyAlignment="1">
      <alignment horizontal="left" vertical="center" wrapText="1"/>
    </xf>
    <xf numFmtId="3" fontId="16" fillId="25" borderId="0" xfId="71" applyNumberFormat="1" applyFont="1" applyFill="1" applyBorder="1" applyAlignment="1">
      <alignment horizontal="center" vertical="center"/>
    </xf>
    <xf numFmtId="167" fontId="16" fillId="25" borderId="0" xfId="71" applyNumberFormat="1" applyFont="1" applyFill="1" applyBorder="1" applyAlignment="1">
      <alignment horizontal="center" vertical="center"/>
    </xf>
    <xf numFmtId="0" fontId="52" fillId="25" borderId="0" xfId="71" applyFont="1" applyFill="1" applyBorder="1" applyAlignment="1">
      <alignment horizontal="justify" vertical="top" wrapText="1"/>
    </xf>
    <xf numFmtId="0" fontId="11" fillId="25" borderId="0" xfId="71" applyFont="1" applyFill="1" applyBorder="1" applyAlignment="1">
      <alignment horizontal="left" indent="1"/>
    </xf>
    <xf numFmtId="0" fontId="11" fillId="0" borderId="0" xfId="71" applyFont="1" applyBorder="1" applyAlignment="1">
      <alignment horizontal="left" indent="1"/>
    </xf>
    <xf numFmtId="0" fontId="12" fillId="25" borderId="0" xfId="71" applyFont="1" applyFill="1" applyBorder="1" applyAlignment="1">
      <alignment horizontal="left" indent="1"/>
    </xf>
    <xf numFmtId="0" fontId="94" fillId="25" borderId="0" xfId="71" applyFont="1" applyFill="1" applyBorder="1" applyAlignment="1">
      <alignment horizontal="left"/>
    </xf>
    <xf numFmtId="0" fontId="11" fillId="25" borderId="0" xfId="71" applyFont="1" applyFill="1" applyBorder="1" applyAlignment="1">
      <alignment horizontal="left"/>
    </xf>
    <xf numFmtId="0" fontId="11" fillId="25" borderId="21" xfId="71" applyFont="1" applyFill="1" applyBorder="1" applyAlignment="1">
      <alignment horizontal="right" indent="6"/>
    </xf>
    <xf numFmtId="0" fontId="99" fillId="26" borderId="37" xfId="71" applyFont="1" applyFill="1" applyBorder="1" applyAlignment="1">
      <alignment horizontal="left" vertical="center"/>
    </xf>
    <xf numFmtId="0" fontId="99" fillId="26" borderId="38" xfId="71" applyFont="1" applyFill="1" applyBorder="1" applyAlignment="1">
      <alignment horizontal="left" vertical="center"/>
    </xf>
    <xf numFmtId="0" fontId="99" fillId="26" borderId="39" xfId="71" applyFont="1" applyFill="1" applyBorder="1" applyAlignment="1">
      <alignment horizontal="left" vertical="center"/>
    </xf>
    <xf numFmtId="0" fontId="115" fillId="26" borderId="40" xfId="71" applyFont="1" applyFill="1" applyBorder="1" applyAlignment="1">
      <alignment horizontal="left" vertical="center"/>
    </xf>
    <xf numFmtId="0" fontId="115" fillId="26" borderId="43" xfId="71" applyFont="1" applyFill="1" applyBorder="1" applyAlignment="1">
      <alignment horizontal="left" vertical="center"/>
    </xf>
    <xf numFmtId="0" fontId="115" fillId="26" borderId="41" xfId="71" applyFont="1" applyFill="1" applyBorder="1" applyAlignment="1">
      <alignment horizontal="left" vertical="center"/>
    </xf>
    <xf numFmtId="0" fontId="16" fillId="0" borderId="0" xfId="71" applyFont="1" applyBorder="1" applyAlignment="1">
      <alignment vertical="justify" wrapText="1"/>
    </xf>
    <xf numFmtId="0" fontId="11" fillId="25" borderId="13" xfId="71" applyFont="1" applyFill="1" applyBorder="1" applyAlignment="1">
      <alignment horizontal="center"/>
    </xf>
    <xf numFmtId="0" fontId="12" fillId="25" borderId="0" xfId="62" applyFont="1" applyFill="1" applyBorder="1" applyAlignment="1">
      <alignment horizontal="left" wrapText="1"/>
    </xf>
    <xf numFmtId="0" fontId="99" fillId="26" borderId="37" xfId="62" applyFont="1" applyFill="1" applyBorder="1" applyAlignment="1">
      <alignment horizontal="left" vertical="center"/>
    </xf>
    <xf numFmtId="0" fontId="99" fillId="26" borderId="38" xfId="62" applyFont="1" applyFill="1" applyBorder="1" applyAlignment="1">
      <alignment horizontal="left" vertical="center"/>
    </xf>
    <xf numFmtId="0" fontId="99" fillId="26" borderId="39" xfId="62" applyFont="1" applyFill="1" applyBorder="1" applyAlignment="1">
      <alignment horizontal="left" vertical="center"/>
    </xf>
    <xf numFmtId="0" fontId="16" fillId="25" borderId="0" xfId="80" applyFont="1" applyFill="1" applyBorder="1" applyAlignment="1">
      <alignment horizontal="left" vertical="top"/>
    </xf>
    <xf numFmtId="0" fontId="11" fillId="25" borderId="13" xfId="80" applyFont="1" applyFill="1" applyBorder="1" applyAlignment="1">
      <alignment horizontal="center" vertical="center" wrapText="1"/>
    </xf>
    <xf numFmtId="0" fontId="94" fillId="25" borderId="0" xfId="80" applyFont="1" applyFill="1" applyBorder="1" applyAlignment="1">
      <alignment horizontal="left" vertical="center"/>
    </xf>
    <xf numFmtId="3" fontId="107" fillId="25" borderId="0" xfId="62" applyNumberFormat="1" applyFont="1" applyFill="1" applyBorder="1" applyAlignment="1">
      <alignment horizontal="right" vertical="center" indent="3"/>
    </xf>
    <xf numFmtId="3" fontId="94" fillId="24" borderId="0" xfId="40" applyNumberFormat="1" applyFont="1" applyFill="1" applyBorder="1" applyAlignment="1">
      <alignment horizontal="left" vertical="center" wrapText="1"/>
    </xf>
    <xf numFmtId="0" fontId="107" fillId="25" borderId="0" xfId="62" applyFont="1" applyFill="1" applyBorder="1" applyAlignment="1">
      <alignment horizontal="right" vertical="center" indent="3"/>
    </xf>
    <xf numFmtId="3" fontId="109" fillId="25" borderId="0" xfId="62" applyNumberFormat="1" applyFont="1" applyFill="1" applyBorder="1" applyAlignment="1">
      <alignment horizontal="right" vertical="center" indent="3"/>
    </xf>
    <xf numFmtId="0" fontId="109" fillId="25" borderId="0" xfId="62" applyFont="1" applyFill="1" applyBorder="1" applyAlignment="1">
      <alignment horizontal="right" vertical="center" indent="3"/>
    </xf>
    <xf numFmtId="0" fontId="8" fillId="25" borderId="15" xfId="62" applyFont="1" applyFill="1" applyBorder="1" applyAlignment="1">
      <alignment horizontal="center"/>
    </xf>
    <xf numFmtId="3" fontId="94" fillId="27" borderId="0" xfId="40" applyNumberFormat="1" applyFont="1" applyFill="1" applyBorder="1" applyAlignment="1">
      <alignment horizontal="left" vertical="center" wrapText="1"/>
    </xf>
    <xf numFmtId="0" fontId="9" fillId="25" borderId="57" xfId="62" applyFont="1" applyFill="1" applyBorder="1" applyAlignment="1">
      <alignment horizontal="left" vertical="top"/>
    </xf>
    <xf numFmtId="0" fontId="9" fillId="25" borderId="0" xfId="62" applyFont="1" applyFill="1" applyBorder="1" applyAlignment="1">
      <alignment horizontal="left" vertical="top"/>
    </xf>
    <xf numFmtId="0" fontId="11" fillId="25" borderId="21" xfId="72" applyFont="1" applyFill="1" applyBorder="1" applyAlignment="1">
      <alignment horizontal="left" indent="6"/>
    </xf>
    <xf numFmtId="0" fontId="9" fillId="25" borderId="25" xfId="62" applyFont="1" applyFill="1" applyBorder="1" applyAlignment="1">
      <alignment horizontal="left"/>
    </xf>
    <xf numFmtId="0" fontId="48" fillId="26" borderId="50" xfId="0" applyFont="1" applyFill="1" applyBorder="1" applyAlignment="1">
      <alignment horizontal="left"/>
    </xf>
    <xf numFmtId="0" fontId="48" fillId="26" borderId="51" xfId="0" applyFont="1" applyFill="1" applyBorder="1" applyAlignment="1">
      <alignment horizontal="left"/>
    </xf>
    <xf numFmtId="0" fontId="48" fillId="26" borderId="52" xfId="0" applyFont="1" applyFill="1" applyBorder="1" applyAlignment="1">
      <alignment horizontal="left"/>
    </xf>
    <xf numFmtId="0" fontId="11" fillId="25" borderId="13" xfId="62" applyFont="1" applyFill="1" applyBorder="1" applyAlignment="1">
      <alignment horizontal="center" vertical="center"/>
    </xf>
    <xf numFmtId="0" fontId="29" fillId="25" borderId="10" xfId="62" applyFont="1" applyFill="1" applyBorder="1" applyAlignment="1">
      <alignment horizontal="center" vertical="center" wrapText="1"/>
    </xf>
    <xf numFmtId="0" fontId="29" fillId="25" borderId="12" xfId="62" applyFont="1" applyFill="1" applyBorder="1" applyAlignment="1">
      <alignment horizontal="center" vertical="center" wrapText="1"/>
    </xf>
    <xf numFmtId="0" fontId="29" fillId="27" borderId="0" xfId="40" applyFont="1" applyFill="1" applyBorder="1" applyAlignment="1">
      <alignment horizontal="justify" wrapText="1"/>
    </xf>
    <xf numFmtId="0" fontId="48" fillId="26" borderId="50" xfId="0" applyFont="1" applyFill="1" applyBorder="1" applyAlignment="1">
      <alignment horizontal="left" vertical="center"/>
    </xf>
    <xf numFmtId="0" fontId="48" fillId="26" borderId="51" xfId="0" applyFont="1" applyFill="1" applyBorder="1" applyAlignment="1">
      <alignment horizontal="left" vertical="center"/>
    </xf>
    <xf numFmtId="0" fontId="48" fillId="26" borderId="52" xfId="0" applyFont="1" applyFill="1" applyBorder="1" applyAlignment="1">
      <alignment horizontal="left" vertical="center"/>
    </xf>
    <xf numFmtId="0" fontId="3" fillId="0" borderId="0" xfId="71" applyFont="1" applyAlignment="1">
      <alignment horizontal="right"/>
    </xf>
    <xf numFmtId="0" fontId="48" fillId="26" borderId="50" xfId="71" applyFont="1" applyFill="1" applyBorder="1" applyAlignment="1">
      <alignment horizontal="left" vertical="center"/>
    </xf>
    <xf numFmtId="0" fontId="48" fillId="26" borderId="51" xfId="71" applyFont="1" applyFill="1" applyBorder="1" applyAlignment="1">
      <alignment horizontal="left" vertical="center"/>
    </xf>
    <xf numFmtId="0" fontId="48" fillId="26" borderId="52" xfId="71" applyFont="1" applyFill="1" applyBorder="1" applyAlignment="1">
      <alignment horizontal="left" vertical="center"/>
    </xf>
    <xf numFmtId="0" fontId="103" fillId="26" borderId="0" xfId="71" applyFont="1" applyFill="1" applyBorder="1" applyAlignment="1">
      <alignment horizontal="left"/>
    </xf>
    <xf numFmtId="0" fontId="50" fillId="27" borderId="0" xfId="40" applyFont="1" applyFill="1" applyBorder="1" applyAlignment="1">
      <alignment horizontal="left" wrapText="1"/>
    </xf>
    <xf numFmtId="0" fontId="16" fillId="27" borderId="0" xfId="40" applyFont="1" applyFill="1" applyBorder="1" applyAlignment="1">
      <alignment horizontal="left"/>
    </xf>
    <xf numFmtId="2" fontId="12" fillId="25" borderId="0" xfId="71" applyNumberFormat="1" applyFont="1" applyFill="1" applyBorder="1" applyAlignment="1">
      <alignment horizontal="right"/>
    </xf>
    <xf numFmtId="0" fontId="11" fillId="24" borderId="0" xfId="40" applyFont="1" applyFill="1" applyBorder="1" applyAlignment="1">
      <alignment horizontal="left" vertical="center" wrapText="1" indent="1"/>
    </xf>
    <xf numFmtId="3" fontId="103" fillId="26" borderId="0" xfId="71"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11" fillId="25" borderId="21" xfId="71" applyFont="1" applyFill="1" applyBorder="1" applyAlignment="1">
      <alignment horizontal="left" indent="6"/>
    </xf>
    <xf numFmtId="0" fontId="9" fillId="25" borderId="0" xfId="71" applyFont="1" applyFill="1" applyBorder="1" applyAlignment="1">
      <alignment horizontal="left"/>
    </xf>
    <xf numFmtId="0" fontId="48" fillId="0" borderId="50" xfId="71" applyFont="1" applyFill="1" applyBorder="1" applyAlignment="1">
      <alignment horizontal="left" vertical="center"/>
    </xf>
    <xf numFmtId="0" fontId="48" fillId="0" borderId="51" xfId="71" applyFont="1" applyFill="1" applyBorder="1" applyAlignment="1">
      <alignment horizontal="left" vertical="center"/>
    </xf>
    <xf numFmtId="0" fontId="48" fillId="0" borderId="52" xfId="71" applyFont="1" applyFill="1" applyBorder="1" applyAlignment="1">
      <alignment horizontal="left" vertical="center"/>
    </xf>
    <xf numFmtId="0" fontId="16" fillId="25" borderId="0" xfId="71" applyFont="1" applyFill="1" applyBorder="1" applyAlignment="1">
      <alignment horizontal="left" vertical="top"/>
    </xf>
    <xf numFmtId="0" fontId="11" fillId="25" borderId="15" xfId="71" applyFont="1" applyFill="1" applyBorder="1" applyAlignment="1">
      <alignment horizontal="center"/>
    </xf>
    <xf numFmtId="0" fontId="29" fillId="24" borderId="0" xfId="40" applyFont="1" applyFill="1" applyBorder="1" applyAlignment="1">
      <alignment horizontal="left" vertical="top" wrapText="1"/>
    </xf>
    <xf numFmtId="0" fontId="16" fillId="25" borderId="0" xfId="0" applyNumberFormat="1" applyFont="1" applyFill="1" applyBorder="1" applyAlignment="1" applyProtection="1">
      <alignment horizontal="justify" vertical="justify" wrapText="1"/>
      <protection locked="0"/>
    </xf>
    <xf numFmtId="49" fontId="16" fillId="25" borderId="0" xfId="0" applyNumberFormat="1" applyFont="1" applyFill="1" applyBorder="1" applyAlignment="1">
      <alignment wrapText="1"/>
    </xf>
    <xf numFmtId="3" fontId="16" fillId="25" borderId="0" xfId="0" applyNumberFormat="1" applyFont="1" applyFill="1" applyBorder="1" applyAlignment="1">
      <alignment horizontal="right"/>
    </xf>
    <xf numFmtId="0" fontId="94" fillId="25" borderId="0" xfId="0" applyFont="1" applyFill="1" applyBorder="1" applyAlignment="1">
      <alignment horizontal="justify" vertical="center"/>
    </xf>
    <xf numFmtId="0" fontId="48" fillId="26" borderId="18" xfId="51" applyFont="1" applyFill="1" applyBorder="1" applyAlignment="1">
      <alignment horizontal="left" vertical="center"/>
    </xf>
    <xf numFmtId="0" fontId="48" fillId="26" borderId="19" xfId="51" applyFont="1" applyFill="1" applyBorder="1" applyAlignment="1">
      <alignment horizontal="left" vertical="center"/>
    </xf>
    <xf numFmtId="0" fontId="48" fillId="26" borderId="20" xfId="51" applyFont="1" applyFill="1" applyBorder="1" applyAlignment="1">
      <alignment horizontal="left" vertical="center"/>
    </xf>
    <xf numFmtId="49" fontId="104" fillId="26" borderId="27" xfId="51" applyNumberFormat="1" applyFont="1" applyFill="1" applyBorder="1" applyAlignment="1">
      <alignment horizontal="center" vertical="center" wrapText="1"/>
    </xf>
    <xf numFmtId="49" fontId="104" fillId="26" borderId="28" xfId="51" applyNumberFormat="1" applyFont="1" applyFill="1" applyBorder="1" applyAlignment="1">
      <alignment horizontal="center" vertical="center"/>
    </xf>
    <xf numFmtId="1" fontId="12" fillId="25" borderId="0" xfId="51" applyNumberFormat="1" applyFont="1" applyFill="1" applyBorder="1" applyAlignment="1">
      <alignment horizontal="center"/>
    </xf>
    <xf numFmtId="1" fontId="12" fillId="24" borderId="0" xfId="61" applyNumberFormat="1" applyFont="1" applyFill="1" applyBorder="1" applyAlignment="1">
      <alignment horizontal="center" wrapText="1"/>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22"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1" fillId="25" borderId="0" xfId="0" applyFont="1" applyFill="1" applyBorder="1" applyAlignment="1">
      <alignment horizontal="center"/>
    </xf>
    <xf numFmtId="0" fontId="10" fillId="25" borderId="0" xfId="0" applyFont="1" applyFill="1" applyBorder="1"/>
    <xf numFmtId="49" fontId="12" fillId="25" borderId="0" xfId="52" applyNumberFormat="1" applyFont="1" applyFill="1" applyBorder="1" applyAlignment="1">
      <alignment horizontal="left"/>
    </xf>
    <xf numFmtId="0" fontId="12" fillId="25" borderId="0" xfId="52" applyNumberFormat="1" applyFont="1" applyFill="1" applyBorder="1" applyAlignment="1">
      <alignment horizontal="left"/>
    </xf>
    <xf numFmtId="0" fontId="12" fillId="25" borderId="0" xfId="52" applyNumberFormat="1" applyFont="1" applyFill="1" applyAlignment="1">
      <alignment horizontal="right"/>
    </xf>
    <xf numFmtId="0" fontId="12" fillId="25" borderId="0" xfId="52" applyNumberFormat="1" applyFont="1" applyFill="1" applyBorder="1" applyAlignment="1">
      <alignment horizontal="right"/>
    </xf>
    <xf numFmtId="49" fontId="12" fillId="25" borderId="0" xfId="0" applyNumberFormat="1" applyFont="1" applyFill="1" applyBorder="1" applyAlignment="1">
      <alignment horizontal="right"/>
    </xf>
    <xf numFmtId="0" fontId="9" fillId="38" borderId="0" xfId="0" applyFont="1" applyFill="1" applyBorder="1" applyAlignment="1"/>
  </cellXfs>
  <cellStyles count="81">
    <cellStyle name="%" xfId="1"/>
    <cellStyle name="20% - Cor1" xfId="2" builtinId="30" customBuiltin="1"/>
    <cellStyle name="20% - Cor2" xfId="3" builtinId="34" customBuiltin="1"/>
    <cellStyle name="20% - Cor3" xfId="4" builtinId="38" customBuiltin="1"/>
    <cellStyle name="20% - Cor4" xfId="5" builtinId="42" customBuiltin="1"/>
    <cellStyle name="20% - Cor5" xfId="6" builtinId="46" customBuiltin="1"/>
    <cellStyle name="20% - Cor6" xfId="7" builtinId="50" customBuiltin="1"/>
    <cellStyle name="40% - Cor1" xfId="8" builtinId="31" customBuiltin="1"/>
    <cellStyle name="40% - Cor2" xfId="9" builtinId="35" customBuiltin="1"/>
    <cellStyle name="40% - Cor3" xfId="10" builtinId="39" customBuiltin="1"/>
    <cellStyle name="40% - Cor4" xfId="11" builtinId="43" customBuiltin="1"/>
    <cellStyle name="40% - Cor5" xfId="12" builtinId="47" customBuiltin="1"/>
    <cellStyle name="40% - Cor6" xfId="13" builtinId="51" customBuiltin="1"/>
    <cellStyle name="60% - Cor1" xfId="14" builtinId="32" customBuiltin="1"/>
    <cellStyle name="60% - Cor2" xfId="15" builtinId="36" customBuiltin="1"/>
    <cellStyle name="60% - Cor3" xfId="16" builtinId="40" customBuiltin="1"/>
    <cellStyle name="60% - Cor4" xfId="17" builtinId="44" customBuiltin="1"/>
    <cellStyle name="60% - Cor5" xfId="18" builtinId="48" customBuiltin="1"/>
    <cellStyle name="60% - Cor6" xfId="19" builtinId="52" customBuiltin="1"/>
    <cellStyle name="CABECALHO" xfId="75"/>
    <cellStyle name="Cabeçalho 1" xfId="20" builtinId="16" customBuiltin="1"/>
    <cellStyle name="Cabeçalho 2" xfId="21" builtinId="17" customBuiltin="1"/>
    <cellStyle name="Cabeçalho 3" xfId="22" builtinId="18" customBuiltin="1"/>
    <cellStyle name="Cabeçalho 4" xfId="23" builtinId="19" customBuiltin="1"/>
    <cellStyle name="Cálculo" xfId="24" builtinId="22" customBuiltin="1"/>
    <cellStyle name="Célula Ligada" xfId="25" builtinId="24" customBuiltin="1"/>
    <cellStyle name="Cor1" xfId="26" builtinId="29" customBuiltin="1"/>
    <cellStyle name="Cor2" xfId="27" builtinId="33" customBuiltin="1"/>
    <cellStyle name="Cor3" xfId="28" builtinId="37" customBuiltin="1"/>
    <cellStyle name="Cor4" xfId="29" builtinId="41" customBuiltin="1"/>
    <cellStyle name="Cor5" xfId="30" builtinId="45" customBuiltin="1"/>
    <cellStyle name="Cor6" xfId="31" builtinId="49" customBuiltin="1"/>
    <cellStyle name="Correcto" xfId="32" builtinId="26" customBuiltin="1"/>
    <cellStyle name="DADOS" xfId="76"/>
    <cellStyle name="Entrada" xfId="33" builtinId="20" customBuiltin="1"/>
    <cellStyle name="Euro" xfId="34"/>
    <cellStyle name="Hiperligação" xfId="68" builtinId="8"/>
    <cellStyle name="Incorrecto" xfId="35" builtinId="27" customBuiltin="1"/>
    <cellStyle name="Neutro" xfId="36" builtinId="28" customBuiltin="1"/>
    <cellStyle name="Normal" xfId="0" builtinId="0"/>
    <cellStyle name="Normal 10" xfId="67"/>
    <cellStyle name="Normal 10 2" xfId="70"/>
    <cellStyle name="Normal 2" xfId="37"/>
    <cellStyle name="Normal 3" xfId="38"/>
    <cellStyle name="Normal 3 2" xfId="52"/>
    <cellStyle name="Normal 4" xfId="39"/>
    <cellStyle name="Normal 4 2" xfId="71"/>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4"/>
    <cellStyle name="Normal_beFev2008 2" xfId="63"/>
    <cellStyle name="Normal_bejan2009" xfId="72"/>
    <cellStyle name="Normal_bejun2008" xfId="53"/>
    <cellStyle name="Normal_benov2008 2 2" xfId="73"/>
    <cellStyle name="Normal_beset2008" xfId="80"/>
    <cellStyle name="Normal_Book2" xfId="40"/>
    <cellStyle name="Normal_Book2 2" xfId="66"/>
    <cellStyle name="Normal_Book2 4" xfId="61"/>
    <cellStyle name="Normal_Book3" xfId="60"/>
    <cellStyle name="Normal_qp_emprego06" xfId="69"/>
    <cellStyle name="Nota" xfId="41" builtinId="10" customBuiltin="1"/>
    <cellStyle name="NUMLINHA" xfId="77"/>
    <cellStyle name="Percentagem 2" xfId="58"/>
    <cellStyle name="QDTITULO" xfId="78"/>
    <cellStyle name="Saída" xfId="42" builtinId="21" customBuiltin="1"/>
    <cellStyle name="Standaard_SifCdE01tableauxEN" xfId="43"/>
    <cellStyle name="Texto de Aviso" xfId="44" builtinId="11" customBuiltin="1"/>
    <cellStyle name="Texto Explicativo" xfId="45" builtinId="53" customBuiltin="1"/>
    <cellStyle name="TITCOLUNA" xfId="79"/>
    <cellStyle name="Título" xfId="46" builtinId="15" customBuiltin="1"/>
    <cellStyle name="Total" xfId="47" builtinId="25" customBuiltin="1"/>
    <cellStyle name="Verificar Célula" xfId="48" builtinId="23" customBuiltin="1"/>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4846"/>
      <color rgb="FFD3EEFF"/>
      <color rgb="FF334C00"/>
      <color rgb="FF9E5E00"/>
      <color rgb="FFD67F00"/>
      <color rgb="FF99CC00"/>
      <color rgb="FF669900"/>
      <color rgb="FFE6A900"/>
      <color rgb="FFFF9900"/>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6137088"/>
        <c:axId val="80592896"/>
      </c:barChart>
      <c:catAx>
        <c:axId val="106137088"/>
        <c:scaling>
          <c:orientation val="maxMin"/>
        </c:scaling>
        <c:axPos val="l"/>
        <c:majorTickMark val="none"/>
        <c:tickLblPos val="none"/>
        <c:spPr>
          <a:ln w="3175">
            <a:solidFill>
              <a:srgbClr val="333333"/>
            </a:solidFill>
            <a:prstDash val="solid"/>
          </a:ln>
        </c:spPr>
        <c:crossAx val="80592896"/>
        <c:crosses val="autoZero"/>
        <c:auto val="1"/>
        <c:lblAlgn val="ctr"/>
        <c:lblOffset val="100"/>
        <c:tickMarkSkip val="1"/>
      </c:catAx>
      <c:valAx>
        <c:axId val="8059289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0613708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0603776"/>
        <c:axId val="80605568"/>
      </c:barChart>
      <c:catAx>
        <c:axId val="80603776"/>
        <c:scaling>
          <c:orientation val="maxMin"/>
        </c:scaling>
        <c:axPos val="l"/>
        <c:majorTickMark val="none"/>
        <c:tickLblPos val="none"/>
        <c:spPr>
          <a:ln w="3175">
            <a:solidFill>
              <a:srgbClr val="333333"/>
            </a:solidFill>
            <a:prstDash val="solid"/>
          </a:ln>
        </c:spPr>
        <c:crossAx val="80605568"/>
        <c:crosses val="autoZero"/>
        <c:auto val="1"/>
        <c:lblAlgn val="ctr"/>
        <c:lblOffset val="100"/>
        <c:tickMarkSkip val="1"/>
      </c:catAx>
      <c:valAx>
        <c:axId val="8060556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060377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1894400"/>
        <c:axId val="82092800"/>
      </c:barChart>
      <c:catAx>
        <c:axId val="81894400"/>
        <c:scaling>
          <c:orientation val="maxMin"/>
        </c:scaling>
        <c:axPos val="l"/>
        <c:majorTickMark val="none"/>
        <c:tickLblPos val="none"/>
        <c:spPr>
          <a:ln w="3175">
            <a:solidFill>
              <a:srgbClr val="333333"/>
            </a:solidFill>
            <a:prstDash val="solid"/>
          </a:ln>
        </c:spPr>
        <c:crossAx val="82092800"/>
        <c:crosses val="autoZero"/>
        <c:auto val="1"/>
        <c:lblAlgn val="ctr"/>
        <c:lblOffset val="100"/>
        <c:tickMarkSkip val="1"/>
      </c:catAx>
      <c:valAx>
        <c:axId val="8209280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18944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2107776"/>
        <c:axId val="82904192"/>
      </c:barChart>
      <c:catAx>
        <c:axId val="82107776"/>
        <c:scaling>
          <c:orientation val="maxMin"/>
        </c:scaling>
        <c:axPos val="l"/>
        <c:majorTickMark val="none"/>
        <c:tickLblPos val="none"/>
        <c:spPr>
          <a:ln w="3175">
            <a:solidFill>
              <a:srgbClr val="333333"/>
            </a:solidFill>
            <a:prstDash val="solid"/>
          </a:ln>
        </c:spPr>
        <c:crossAx val="82904192"/>
        <c:crosses val="autoZero"/>
        <c:auto val="1"/>
        <c:lblAlgn val="ctr"/>
        <c:lblOffset val="100"/>
        <c:tickMarkSkip val="1"/>
      </c:catAx>
      <c:valAx>
        <c:axId val="8290419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210777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0953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'16irct'!$P$65:$P$74</c:f>
              <c:numCache>
                <c:formatCode>0.0</c:formatCode>
                <c:ptCount val="10"/>
                <c:pt idx="0">
                  <c:v>4.7</c:v>
                </c:pt>
                <c:pt idx="1">
                  <c:v>4.3</c:v>
                </c:pt>
                <c:pt idx="2">
                  <c:v>4</c:v>
                </c:pt>
                <c:pt idx="3">
                  <c:v>3.2</c:v>
                </c:pt>
                <c:pt idx="4">
                  <c:v>2.7</c:v>
                </c:pt>
                <c:pt idx="5">
                  <c:v>-1.4</c:v>
                </c:pt>
                <c:pt idx="6">
                  <c:v>-2</c:v>
                </c:pt>
                <c:pt idx="7">
                  <c:v>-2.1</c:v>
                </c:pt>
                <c:pt idx="8">
                  <c:v>-2.5</c:v>
                </c:pt>
                <c:pt idx="9">
                  <c:v>-24.3</c:v>
                </c:pt>
              </c:numCache>
            </c:numRef>
          </c:val>
        </c:ser>
        <c:gapWidth val="80"/>
        <c:axId val="82931712"/>
        <c:axId val="82933248"/>
      </c:barChart>
      <c:catAx>
        <c:axId val="82931712"/>
        <c:scaling>
          <c:orientation val="maxMin"/>
        </c:scaling>
        <c:delete val="1"/>
        <c:axPos val="l"/>
        <c:majorTickMark val="none"/>
        <c:tickLblPos val="none"/>
        <c:crossAx val="82933248"/>
        <c:crossesAt val="0"/>
        <c:auto val="1"/>
        <c:lblAlgn val="ctr"/>
        <c:lblOffset val="100"/>
      </c:catAx>
      <c:valAx>
        <c:axId val="82933248"/>
        <c:scaling>
          <c:orientation val="minMax"/>
          <c:max val="5"/>
          <c:min val="-25"/>
        </c:scaling>
        <c:axPos val="t"/>
        <c:numFmt formatCode="0.0" sourceLinked="1"/>
        <c:majorTickMark val="none"/>
        <c:tickLblPos val="none"/>
        <c:spPr>
          <a:ln w="9525">
            <a:noFill/>
          </a:ln>
        </c:spPr>
        <c:crossAx val="82931712"/>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1129"/>
          <c:y val="0.19148891129753196"/>
          <c:w val="0.53736636578963637"/>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'18ssocial'!$O$9:$O$28</c:f>
              <c:numCache>
                <c:formatCode>#,##0</c:formatCode>
                <c:ptCount val="20"/>
                <c:pt idx="0">
                  <c:v>4744</c:v>
                </c:pt>
                <c:pt idx="1">
                  <c:v>1833</c:v>
                </c:pt>
                <c:pt idx="2">
                  <c:v>4503</c:v>
                </c:pt>
                <c:pt idx="3">
                  <c:v>850</c:v>
                </c:pt>
                <c:pt idx="4">
                  <c:v>1573</c:v>
                </c:pt>
                <c:pt idx="5">
                  <c:v>3724</c:v>
                </c:pt>
                <c:pt idx="6">
                  <c:v>1453</c:v>
                </c:pt>
                <c:pt idx="7">
                  <c:v>4165</c:v>
                </c:pt>
                <c:pt idx="8">
                  <c:v>1434</c:v>
                </c:pt>
                <c:pt idx="9">
                  <c:v>2743</c:v>
                </c:pt>
                <c:pt idx="10">
                  <c:v>22273</c:v>
                </c:pt>
                <c:pt idx="11">
                  <c:v>1467</c:v>
                </c:pt>
                <c:pt idx="12">
                  <c:v>32355</c:v>
                </c:pt>
                <c:pt idx="13">
                  <c:v>2732</c:v>
                </c:pt>
                <c:pt idx="14">
                  <c:v>8907</c:v>
                </c:pt>
                <c:pt idx="15">
                  <c:v>1388</c:v>
                </c:pt>
                <c:pt idx="16">
                  <c:v>2549</c:v>
                </c:pt>
                <c:pt idx="17">
                  <c:v>3909</c:v>
                </c:pt>
                <c:pt idx="18">
                  <c:v>5665</c:v>
                </c:pt>
                <c:pt idx="19">
                  <c:v>2030</c:v>
                </c:pt>
              </c:numCache>
            </c:numRef>
          </c:val>
        </c:ser>
        <c:gapWidth val="30"/>
        <c:axId val="95094656"/>
        <c:axId val="95096192"/>
      </c:barChart>
      <c:catAx>
        <c:axId val="9509465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95096192"/>
        <c:crosses val="autoZero"/>
        <c:auto val="1"/>
        <c:lblAlgn val="ctr"/>
        <c:lblOffset val="100"/>
        <c:tickLblSkip val="1"/>
        <c:tickMarkSkip val="1"/>
      </c:catAx>
      <c:valAx>
        <c:axId val="9509619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50946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chart" Target="../charts/chart6.xml"/><Relationship Id="rId4" Type="http://schemas.openxmlformats.org/officeDocument/2006/relationships/image" Target="../media/image6.emf"/></Relationships>
</file>

<file path=xl/drawings/_rels/drawing19.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20.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38100</xdr:colOff>
      <xdr:row>1</xdr:row>
      <xdr:rowOff>76200</xdr:rowOff>
    </xdr:from>
    <xdr:to>
      <xdr:col>2</xdr:col>
      <xdr:colOff>2057400</xdr:colOff>
      <xdr:row>3</xdr:row>
      <xdr:rowOff>314325</xdr:rowOff>
    </xdr:to>
    <xdr:pic>
      <xdr:nvPicPr>
        <xdr:cNvPr id="3" name="Imagem 2" descr="Logo GEE MEE_pq"/>
        <xdr:cNvPicPr/>
      </xdr:nvPicPr>
      <xdr:blipFill>
        <a:blip xmlns:r="http://schemas.openxmlformats.org/officeDocument/2006/relationships" r:embed="rId1" cstate="print"/>
        <a:srcRect/>
        <a:stretch>
          <a:fillRect/>
        </a:stretch>
      </xdr:blipFill>
      <xdr:spPr bwMode="auto">
        <a:xfrm>
          <a:off x="304800" y="171450"/>
          <a:ext cx="2019300" cy="619125"/>
        </a:xfrm>
        <a:prstGeom prst="rect">
          <a:avLst/>
        </a:prstGeom>
        <a:noFill/>
        <a:ln w="9525">
          <a:noFill/>
          <a:miter lim="800000"/>
          <a:headEnd/>
          <a:tailEnd/>
        </a:ln>
      </xdr:spPr>
    </xdr:pic>
    <xdr:clientData/>
  </xdr:two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125515</xdr:colOff>
      <xdr:row>0</xdr:row>
      <xdr:rowOff>0</xdr:rowOff>
    </xdr:from>
    <xdr:to>
      <xdr:col>23</xdr:col>
      <xdr:colOff>11973</xdr:colOff>
      <xdr:row>1</xdr:row>
      <xdr:rowOff>8550</xdr:rowOff>
    </xdr:to>
    <xdr:grpSp>
      <xdr:nvGrpSpPr>
        <xdr:cNvPr id="2" name="Grupo 1"/>
        <xdr:cNvGrpSpPr/>
      </xdr:nvGrpSpPr>
      <xdr:grpSpPr>
        <a:xfrm>
          <a:off x="6126265" y="0"/>
          <a:ext cx="6389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5436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180975</xdr:colOff>
      <xdr:row>0</xdr:row>
      <xdr:rowOff>0</xdr:rowOff>
    </xdr:from>
    <xdr:to>
      <xdr:col>21</xdr:col>
      <xdr:colOff>10283</xdr:colOff>
      <xdr:row>1</xdr:row>
      <xdr:rowOff>8550</xdr:rowOff>
    </xdr:to>
    <xdr:grpSp>
      <xdr:nvGrpSpPr>
        <xdr:cNvPr id="2" name="Grupo 1"/>
        <xdr:cNvGrpSpPr/>
      </xdr:nvGrpSpPr>
      <xdr:grpSpPr>
        <a:xfrm>
          <a:off x="614362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28575</xdr:colOff>
      <xdr:row>54</xdr:row>
      <xdr:rowOff>0</xdr:rowOff>
    </xdr:from>
    <xdr:to>
      <xdr:col>28</xdr:col>
      <xdr:colOff>228600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54</xdr:row>
      <xdr:rowOff>0</xdr:rowOff>
    </xdr:from>
    <xdr:to>
      <xdr:col>28</xdr:col>
      <xdr:colOff>228600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63</xdr:row>
      <xdr:rowOff>52386</xdr:rowOff>
    </xdr:from>
    <xdr:to>
      <xdr:col>29</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66675</xdr:colOff>
      <xdr:row>0</xdr:row>
      <xdr:rowOff>0</xdr:rowOff>
    </xdr:from>
    <xdr:to>
      <xdr:col>30</xdr:col>
      <xdr:colOff>14093</xdr:colOff>
      <xdr:row>1</xdr:row>
      <xdr:rowOff>4740</xdr:rowOff>
    </xdr:to>
    <xdr:grpSp>
      <xdr:nvGrpSpPr>
        <xdr:cNvPr id="12" name="Grupo 11"/>
        <xdr:cNvGrpSpPr/>
      </xdr:nvGrpSpPr>
      <xdr:grpSpPr>
        <a:xfrm>
          <a:off x="6000750" y="0"/>
          <a:ext cx="595118" cy="176190"/>
          <a:chOff x="4808367" y="7020272"/>
          <a:chExt cx="600833" cy="180000"/>
        </a:xfrm>
      </xdr:grpSpPr>
      <xdr:sp macro="" textlink="">
        <xdr:nvSpPr>
          <xdr:cNvPr id="13" name="Rectângulo 1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1476375</xdr:colOff>
      <xdr:row>0</xdr:row>
      <xdr:rowOff>0</xdr:rowOff>
    </xdr:from>
    <xdr:to>
      <xdr:col>20</xdr:col>
      <xdr:colOff>10283</xdr:colOff>
      <xdr:row>1</xdr:row>
      <xdr:rowOff>8550</xdr:rowOff>
    </xdr:to>
    <xdr:grpSp>
      <xdr:nvGrpSpPr>
        <xdr:cNvPr id="2" name="Grupo 1"/>
        <xdr:cNvGrpSpPr/>
      </xdr:nvGrpSpPr>
      <xdr:grpSpPr>
        <a:xfrm>
          <a:off x="61531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18</xdr:col>
      <xdr:colOff>0</xdr:colOff>
      <xdr:row>4</xdr:row>
      <xdr:rowOff>85724</xdr:rowOff>
    </xdr:from>
    <xdr:to>
      <xdr:col>19</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0</xdr:colOff>
      <xdr:row>44</xdr:row>
      <xdr:rowOff>0</xdr:rowOff>
    </xdr:from>
    <xdr:to>
      <xdr:col>19</xdr:col>
      <xdr:colOff>142875</xdr:colOff>
      <xdr:row>49</xdr:row>
      <xdr:rowOff>76200</xdr:rowOff>
    </xdr:to>
    <xdr:pic>
      <xdr:nvPicPr>
        <xdr:cNvPr id="204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676775" y="6400800"/>
          <a:ext cx="2038350" cy="1038225"/>
        </a:xfrm>
        <a:prstGeom prst="rect">
          <a:avLst/>
        </a:prstGeom>
        <a:noFill/>
      </xdr:spPr>
    </xdr:pic>
    <xdr:clientData/>
  </xdr:twoCellAnchor>
  <xdr:twoCellAnchor editAs="oneCell">
    <xdr:from>
      <xdr:col>18</xdr:col>
      <xdr:colOff>9525</xdr:colOff>
      <xdr:row>49</xdr:row>
      <xdr:rowOff>104775</xdr:rowOff>
    </xdr:from>
    <xdr:to>
      <xdr:col>19</xdr:col>
      <xdr:colOff>142875</xdr:colOff>
      <xdr:row>66</xdr:row>
      <xdr:rowOff>123825</xdr:rowOff>
    </xdr:to>
    <xdr:pic>
      <xdr:nvPicPr>
        <xdr:cNvPr id="2050"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4686300" y="7467600"/>
          <a:ext cx="2028825" cy="2447925"/>
        </a:xfrm>
        <a:prstGeom prst="rect">
          <a:avLst/>
        </a:prstGeom>
        <a:noFill/>
      </xdr:spPr>
    </xdr:pic>
    <xdr:clientData/>
  </xdr:twoCellAnchor>
  <xdr:twoCellAnchor editAs="oneCell">
    <xdr:from>
      <xdr:col>1</xdr:col>
      <xdr:colOff>104775</xdr:colOff>
      <xdr:row>28</xdr:row>
      <xdr:rowOff>28575</xdr:rowOff>
    </xdr:from>
    <xdr:to>
      <xdr:col>20</xdr:col>
      <xdr:colOff>0</xdr:colOff>
      <xdr:row>40</xdr:row>
      <xdr:rowOff>133350</xdr:rowOff>
    </xdr:to>
    <xdr:pic>
      <xdr:nvPicPr>
        <xdr:cNvPr id="2051"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71450" y="4200525"/>
          <a:ext cx="6572250" cy="1876425"/>
        </a:xfrm>
        <a:prstGeom prst="rect">
          <a:avLst/>
        </a:prstGeom>
        <a:noFill/>
      </xdr:spPr>
    </xdr:pic>
    <xdr:clientData/>
  </xdr:twoCellAnchor>
</xdr:wsDr>
</file>

<file path=xl/drawings/drawing17.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133350</xdr:colOff>
      <xdr:row>6</xdr:row>
      <xdr:rowOff>47625</xdr:rowOff>
    </xdr:from>
    <xdr:to>
      <xdr:col>13</xdr:col>
      <xdr:colOff>133350</xdr:colOff>
      <xdr:row>387</xdr:row>
      <xdr:rowOff>114300</xdr:rowOff>
    </xdr:to>
    <xdr:sp macro="" textlink="">
      <xdr:nvSpPr>
        <xdr:cNvPr id="4" name="Line 3"/>
        <xdr:cNvSpPr>
          <a:spLocks noChangeShapeType="1"/>
        </xdr:cNvSpPr>
      </xdr:nvSpPr>
      <xdr:spPr bwMode="auto">
        <a:xfrm>
          <a:off x="3905250" y="866775"/>
          <a:ext cx="0" cy="60236100"/>
        </a:xfrm>
        <a:prstGeom prst="line">
          <a:avLst/>
        </a:prstGeom>
        <a:noFill/>
        <a:ln w="9525">
          <a:noFill/>
          <a:round/>
          <a:headEnd/>
          <a:tailEnd/>
        </a:ln>
      </xdr:spPr>
    </xdr:sp>
    <xdr:clientData/>
  </xdr:twoCellAnchor>
  <xdr:twoCellAnchor>
    <xdr:from>
      <xdr:col>13</xdr:col>
      <xdr:colOff>38100</xdr:colOff>
      <xdr:row>8</xdr:row>
      <xdr:rowOff>0</xdr:rowOff>
    </xdr:from>
    <xdr:to>
      <xdr:col>13</xdr:col>
      <xdr:colOff>38100</xdr:colOff>
      <xdr:row>36</xdr:row>
      <xdr:rowOff>76200</xdr:rowOff>
    </xdr:to>
    <xdr:sp macro="" textlink="">
      <xdr:nvSpPr>
        <xdr:cNvPr id="5" name="Line 4"/>
        <xdr:cNvSpPr>
          <a:spLocks noChangeShapeType="1"/>
        </xdr:cNvSpPr>
      </xdr:nvSpPr>
      <xdr:spPr bwMode="auto">
        <a:xfrm>
          <a:off x="3810000" y="1038225"/>
          <a:ext cx="0" cy="4067175"/>
        </a:xfrm>
        <a:prstGeom prst="line">
          <a:avLst/>
        </a:prstGeom>
        <a:noFill/>
        <a:ln w="9525">
          <a:noFill/>
          <a:round/>
          <a:headEnd/>
          <a:tailEnd/>
        </a:ln>
      </xdr:spPr>
    </xdr:sp>
    <xdr:clientData/>
  </xdr:twoCellAnchor>
  <xdr:twoCellAnchor>
    <xdr:from>
      <xdr:col>10</xdr:col>
      <xdr:colOff>0</xdr:colOff>
      <xdr:row>14</xdr:row>
      <xdr:rowOff>95250</xdr:rowOff>
    </xdr:from>
    <xdr:to>
      <xdr:col>10</xdr:col>
      <xdr:colOff>0</xdr:colOff>
      <xdr:row>72</xdr:row>
      <xdr:rowOff>85725</xdr:rowOff>
    </xdr:to>
    <xdr:sp macro="" textlink="">
      <xdr:nvSpPr>
        <xdr:cNvPr id="10" name="Line 9"/>
        <xdr:cNvSpPr>
          <a:spLocks noChangeShapeType="1"/>
        </xdr:cNvSpPr>
      </xdr:nvSpPr>
      <xdr:spPr bwMode="auto">
        <a:xfrm>
          <a:off x="3429000" y="1876425"/>
          <a:ext cx="0" cy="8258175"/>
        </a:xfrm>
        <a:prstGeom prst="line">
          <a:avLst/>
        </a:prstGeom>
        <a:noFill/>
        <a:ln w="9525">
          <a:noFill/>
          <a:round/>
          <a:headEnd/>
          <a:tailEnd/>
        </a:ln>
      </xdr:spPr>
    </xdr:sp>
    <xdr:clientData/>
  </xdr:twoCellAnchor>
  <xdr:twoCellAnchor>
    <xdr:from>
      <xdr:col>27</xdr:col>
      <xdr:colOff>190500</xdr:colOff>
      <xdr:row>0</xdr:row>
      <xdr:rowOff>0</xdr:rowOff>
    </xdr:from>
    <xdr:to>
      <xdr:col>31</xdr:col>
      <xdr:colOff>11973</xdr:colOff>
      <xdr:row>1</xdr:row>
      <xdr:rowOff>8550</xdr:rowOff>
    </xdr:to>
    <xdr:grpSp>
      <xdr:nvGrpSpPr>
        <xdr:cNvPr id="11" name="Grupo 10"/>
        <xdr:cNvGrpSpPr/>
      </xdr:nvGrpSpPr>
      <xdr:grpSpPr>
        <a:xfrm>
          <a:off x="61626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xdr:col>
      <xdr:colOff>38100</xdr:colOff>
      <xdr:row>15</xdr:row>
      <xdr:rowOff>0</xdr:rowOff>
    </xdr:from>
    <xdr:to>
      <xdr:col>11</xdr:col>
      <xdr:colOff>0</xdr:colOff>
      <xdr:row>28</xdr:row>
      <xdr:rowOff>47625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66700" y="1971675"/>
          <a:ext cx="3114675" cy="1781175"/>
        </a:xfrm>
        <a:prstGeom prst="rect">
          <a:avLst/>
        </a:prstGeom>
        <a:noFill/>
      </xdr:spPr>
    </xdr:pic>
    <xdr:clientData/>
  </xdr:twoCellAnchor>
  <xdr:twoCellAnchor editAs="oneCell">
    <xdr:from>
      <xdr:col>11</xdr:col>
      <xdr:colOff>47625</xdr:colOff>
      <xdr:row>15</xdr:row>
      <xdr:rowOff>9525</xdr:rowOff>
    </xdr:from>
    <xdr:to>
      <xdr:col>29</xdr:col>
      <xdr:colOff>295275</xdr:colOff>
      <xdr:row>28</xdr:row>
      <xdr:rowOff>57150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429000" y="1981200"/>
          <a:ext cx="3162300" cy="1781175"/>
        </a:xfrm>
        <a:prstGeom prst="rect">
          <a:avLst/>
        </a:prstGeom>
        <a:noFill/>
      </xdr:spPr>
    </xdr:pic>
    <xdr:clientData/>
  </xdr:twoCellAnchor>
  <xdr:twoCellAnchor editAs="oneCell">
    <xdr:from>
      <xdr:col>2</xdr:col>
      <xdr:colOff>0</xdr:colOff>
      <xdr:row>35</xdr:row>
      <xdr:rowOff>209550</xdr:rowOff>
    </xdr:from>
    <xdr:to>
      <xdr:col>10</xdr:col>
      <xdr:colOff>9525</xdr:colOff>
      <xdr:row>49</xdr:row>
      <xdr:rowOff>0</xdr:rowOff>
    </xdr:to>
    <xdr:pic>
      <xdr:nvPicPr>
        <xdr:cNvPr id="1027"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228600" y="5095875"/>
          <a:ext cx="3143250" cy="1743075"/>
        </a:xfrm>
        <a:prstGeom prst="rect">
          <a:avLst/>
        </a:prstGeom>
        <a:noFill/>
      </xdr:spPr>
    </xdr:pic>
    <xdr:clientData/>
  </xdr:twoCellAnchor>
  <xdr:twoCellAnchor editAs="oneCell">
    <xdr:from>
      <xdr:col>11</xdr:col>
      <xdr:colOff>38100</xdr:colOff>
      <xdr:row>36</xdr:row>
      <xdr:rowOff>0</xdr:rowOff>
    </xdr:from>
    <xdr:to>
      <xdr:col>29</xdr:col>
      <xdr:colOff>257175</xdr:colOff>
      <xdr:row>49</xdr:row>
      <xdr:rowOff>9525</xdr:rowOff>
    </xdr:to>
    <xdr:pic>
      <xdr:nvPicPr>
        <xdr:cNvPr id="1028"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3419475" y="5105400"/>
          <a:ext cx="3133725" cy="1743075"/>
        </a:xfrm>
        <a:prstGeom prst="rect">
          <a:avLst/>
        </a:prstGeom>
        <a:noFill/>
      </xdr:spPr>
    </xdr:pic>
    <xdr:clientData/>
  </xdr:twoCellAnchor>
  <xdr:twoCellAnchor editAs="oneCell">
    <xdr:from>
      <xdr:col>2</xdr:col>
      <xdr:colOff>9525</xdr:colOff>
      <xdr:row>59</xdr:row>
      <xdr:rowOff>0</xdr:rowOff>
    </xdr:from>
    <xdr:to>
      <xdr:col>11</xdr:col>
      <xdr:colOff>19050</xdr:colOff>
      <xdr:row>71</xdr:row>
      <xdr:rowOff>95250</xdr:rowOff>
    </xdr:to>
    <xdr:pic>
      <xdr:nvPicPr>
        <xdr:cNvPr id="1029" name="Picture 5"/>
        <xdr:cNvPicPr>
          <a:picLocks noChangeAspect="1" noChangeArrowheads="1"/>
        </xdr:cNvPicPr>
      </xdr:nvPicPr>
      <xdr:blipFill>
        <a:blip xmlns:r="http://schemas.openxmlformats.org/officeDocument/2006/relationships" r:embed="rId5" cstate="print"/>
        <a:srcRect/>
        <a:stretch>
          <a:fillRect/>
        </a:stretch>
      </xdr:blipFill>
      <xdr:spPr bwMode="auto">
        <a:xfrm>
          <a:off x="238125" y="8305800"/>
          <a:ext cx="3162300" cy="1695450"/>
        </a:xfrm>
        <a:prstGeom prst="rect">
          <a:avLst/>
        </a:prstGeom>
        <a:noFill/>
      </xdr:spPr>
    </xdr:pic>
    <xdr:clientData/>
  </xdr:twoCellAnchor>
  <xdr:twoCellAnchor editAs="oneCell">
    <xdr:from>
      <xdr:col>11</xdr:col>
      <xdr:colOff>66675</xdr:colOff>
      <xdr:row>59</xdr:row>
      <xdr:rowOff>9525</xdr:rowOff>
    </xdr:from>
    <xdr:to>
      <xdr:col>29</xdr:col>
      <xdr:colOff>285750</xdr:colOff>
      <xdr:row>71</xdr:row>
      <xdr:rowOff>114300</xdr:rowOff>
    </xdr:to>
    <xdr:pic>
      <xdr:nvPicPr>
        <xdr:cNvPr id="1030"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3448050" y="8315325"/>
          <a:ext cx="3133725" cy="17049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53850"/>
          <a:ext cx="76200" cy="200025"/>
        </a:xfrm>
        <a:prstGeom prst="rect">
          <a:avLst/>
        </a:prstGeom>
        <a:noFill/>
        <a:ln w="9525">
          <a:noFill/>
          <a:miter lim="800000"/>
          <a:headEnd/>
          <a:tailEnd/>
        </a:ln>
      </xdr:spPr>
    </xdr:sp>
    <xdr:clientData/>
  </xdr:oneCellAnchor>
  <xdr:twoCellAnchor editAs="oneCell">
    <xdr:from>
      <xdr:col>11</xdr:col>
      <xdr:colOff>114300</xdr:colOff>
      <xdr:row>5</xdr:row>
      <xdr:rowOff>142875</xdr:rowOff>
    </xdr:from>
    <xdr:to>
      <xdr:col>11</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67375" y="838200"/>
          <a:ext cx="647700" cy="371475"/>
        </a:xfrm>
        <a:prstGeom prst="rect">
          <a:avLst/>
        </a:prstGeom>
        <a:noFill/>
      </xdr:spPr>
    </xdr:pic>
    <xdr:clientData/>
  </xdr:twoCellAnchor>
  <xdr:twoCellAnchor>
    <xdr:from>
      <xdr:col>2</xdr:col>
      <xdr:colOff>0</xdr:colOff>
      <xdr:row>39</xdr:row>
      <xdr:rowOff>142875</xdr:rowOff>
    </xdr:from>
    <xdr:to>
      <xdr:col>12</xdr:col>
      <xdr:colOff>19050</xdr:colOff>
      <xdr:row>56</xdr:row>
      <xdr:rowOff>219075</xdr:rowOff>
    </xdr:to>
    <xdr:sp macro="" textlink="">
      <xdr:nvSpPr>
        <xdr:cNvPr id="4" name="Rectangle 1027"/>
        <xdr:cNvSpPr>
          <a:spLocks noChangeArrowheads="1"/>
        </xdr:cNvSpPr>
      </xdr:nvSpPr>
      <xdr:spPr bwMode="auto">
        <a:xfrm>
          <a:off x="238125" y="6477000"/>
          <a:ext cx="6438900" cy="3581400"/>
        </a:xfrm>
        <a:prstGeom prst="rect">
          <a:avLst/>
        </a:prstGeom>
        <a:solidFill>
          <a:schemeClr val="accent5"/>
        </a:solidFill>
        <a:ln w="9525">
          <a:noFill/>
          <a:miter lim="800000"/>
          <a:headEnd/>
          <a:tailEnd/>
        </a:ln>
      </xdr:spPr>
    </xdr:sp>
    <xdr:clientData/>
  </xdr:twoCellAnchor>
  <xdr:twoCellAnchor editAs="oneCell">
    <xdr:from>
      <xdr:col>8</xdr:col>
      <xdr:colOff>0</xdr:colOff>
      <xdr:row>40</xdr:row>
      <xdr:rowOff>95250</xdr:rowOff>
    </xdr:from>
    <xdr:to>
      <xdr:col>11</xdr:col>
      <xdr:colOff>962025</xdr:colOff>
      <xdr:row>42</xdr:row>
      <xdr:rowOff>38100</xdr:rowOff>
    </xdr:to>
    <xdr:sp macro="" textlink="">
      <xdr:nvSpPr>
        <xdr:cNvPr id="5" name="Text Box 1029"/>
        <xdr:cNvSpPr txBox="1">
          <a:spLocks noChangeArrowheads="1"/>
        </xdr:cNvSpPr>
      </xdr:nvSpPr>
      <xdr:spPr bwMode="auto">
        <a:xfrm>
          <a:off x="341947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7</xdr:col>
      <xdr:colOff>1057275</xdr:colOff>
      <xdr:row>54</xdr:row>
      <xdr:rowOff>28575</xdr:rowOff>
    </xdr:from>
    <xdr:to>
      <xdr:col>11</xdr:col>
      <xdr:colOff>1019175</xdr:colOff>
      <xdr:row>56</xdr:row>
      <xdr:rowOff>219076</xdr:rowOff>
    </xdr:to>
    <xdr:sp macro="" textlink="">
      <xdr:nvSpPr>
        <xdr:cNvPr id="7" name="Text Box 1031"/>
        <xdr:cNvSpPr txBox="1">
          <a:spLocks noChangeArrowheads="1"/>
        </xdr:cNvSpPr>
      </xdr:nvSpPr>
      <xdr:spPr bwMode="auto">
        <a:xfrm>
          <a:off x="340995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66675</xdr:colOff>
      <xdr:row>40</xdr:row>
      <xdr:rowOff>123825</xdr:rowOff>
    </xdr:from>
    <xdr:to>
      <xdr:col>7</xdr:col>
      <xdr:colOff>856650</xdr:colOff>
      <xdr:row>56</xdr:row>
      <xdr:rowOff>104774</xdr:rowOff>
    </xdr:to>
    <xdr:sp macro="" textlink="">
      <xdr:nvSpPr>
        <xdr:cNvPr id="12" name="Text Box 1028"/>
        <xdr:cNvSpPr txBox="1">
          <a:spLocks noChangeArrowheads="1"/>
        </xdr:cNvSpPr>
      </xdr:nvSpPr>
      <xdr:spPr bwMode="auto">
        <a:xfrm>
          <a:off x="371475" y="6610350"/>
          <a:ext cx="2818800"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10,9%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12,1 %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1,1 p.p. respetivamente, segundo os dados publicados pelo EUROSTAT relativos ao mês de  março.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manteve-se nos 17,5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(5,4 %),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(6,4 %)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(27,2 %)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(26,7 %)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(59,1 %),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(7,6 %)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(7,6%).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38,3%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7</xdr:col>
      <xdr:colOff>790575</xdr:colOff>
      <xdr:row>41</xdr:row>
      <xdr:rowOff>180975</xdr:rowOff>
    </xdr:from>
    <xdr:to>
      <xdr:col>13</xdr:col>
      <xdr:colOff>0</xdr:colOff>
      <xdr:row>56</xdr:row>
      <xdr:rowOff>28575</xdr:rowOff>
    </xdr:to>
    <xdr:pic>
      <xdr:nvPicPr>
        <xdr:cNvPr id="307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086100" y="6877050"/>
          <a:ext cx="3629025" cy="2981325"/>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69</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83</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rtl="0"/>
          <a:r>
            <a:rPr lang="pt-PT" sz="800" b="0" i="0" baseline="0">
              <a:latin typeface="Arial" pitchFamily="34" charset="0"/>
              <a:ea typeface="+mn-ea"/>
              <a:cs typeface="Arial" pitchFamily="34" charset="0"/>
            </a:rPr>
            <a:t>T</a:t>
          </a:r>
          <a:r>
            <a:rPr lang="pt-PT" sz="800" b="1" i="0" baseline="0">
              <a:latin typeface="Arial" pitchFamily="34" charset="0"/>
              <a:ea typeface="+mn-ea"/>
              <a:cs typeface="Arial" pitchFamily="34" charset="0"/>
            </a:rPr>
            <a:t>axa de desemprego:</a:t>
          </a:r>
          <a:r>
            <a:rPr lang="pt-PT" sz="800" b="0" i="0" baseline="0">
              <a:latin typeface="Arial" pitchFamily="34" charset="0"/>
              <a:ea typeface="+mn-ea"/>
              <a:cs typeface="Arial" pitchFamily="34" charset="0"/>
            </a:rPr>
            <a:t> relação entre a população desempregada e a população ativa.</a:t>
          </a:r>
          <a:endParaRPr lang="pt-PT" sz="800">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333375</xdr:colOff>
      <xdr:row>0</xdr:row>
      <xdr:rowOff>0</xdr:rowOff>
    </xdr:from>
    <xdr:to>
      <xdr:col>24</xdr:col>
      <xdr:colOff>11973</xdr:colOff>
      <xdr:row>1</xdr:row>
      <xdr:rowOff>8550</xdr:rowOff>
    </xdr:to>
    <xdr:grpSp>
      <xdr:nvGrpSpPr>
        <xdr:cNvPr id="2" name="Grupo 1"/>
        <xdr:cNvGrpSpPr/>
      </xdr:nvGrpSpPr>
      <xdr:grpSpPr>
        <a:xfrm>
          <a:off x="59340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238125</xdr:colOff>
      <xdr:row>0</xdr:row>
      <xdr:rowOff>0</xdr:rowOff>
    </xdr:from>
    <xdr:to>
      <xdr:col>25</xdr:col>
      <xdr:colOff>11973</xdr:colOff>
      <xdr:row>1</xdr:row>
      <xdr:rowOff>8550</xdr:rowOff>
    </xdr:to>
    <xdr:grpSp>
      <xdr:nvGrpSpPr>
        <xdr:cNvPr id="2" name="Grupo 1"/>
        <xdr:cNvGrpSpPr/>
      </xdr:nvGrpSpPr>
      <xdr:grpSpPr>
        <a:xfrm>
          <a:off x="59436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22</xdr:col>
      <xdr:colOff>238125</xdr:colOff>
      <xdr:row>0</xdr:row>
      <xdr:rowOff>0</xdr:rowOff>
    </xdr:from>
    <xdr:to>
      <xdr:col>25</xdr:col>
      <xdr:colOff>11973</xdr:colOff>
      <xdr:row>1</xdr:row>
      <xdr:rowOff>8550</xdr:rowOff>
    </xdr:to>
    <xdr:grpSp>
      <xdr:nvGrpSpPr>
        <xdr:cNvPr id="6" name="Grupo 5"/>
        <xdr:cNvGrpSpPr/>
      </xdr:nvGrpSpPr>
      <xdr:grpSpPr>
        <a:xfrm>
          <a:off x="59436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19</xdr:row>
      <xdr:rowOff>9525</xdr:rowOff>
    </xdr:from>
    <xdr:to>
      <xdr:col>3</xdr:col>
      <xdr:colOff>1438275</xdr:colOff>
      <xdr:row>19</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27</xdr:col>
      <xdr:colOff>238125</xdr:colOff>
      <xdr:row>0</xdr:row>
      <xdr:rowOff>0</xdr:rowOff>
    </xdr:from>
    <xdr:to>
      <xdr:col>31</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7_BE">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1.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22.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pagina.aspx?js=0&amp;codigono=7146AAAAAAAAAAAAAAAAAAAA" TargetMode="External"/><Relationship Id="rId5" Type="http://schemas.openxmlformats.org/officeDocument/2006/relationships/hyperlink" Target="mailto:dados@gep.msss.gov.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tabColor theme="9"/>
  </sheetPr>
  <dimension ref="A1:P74"/>
  <sheetViews>
    <sheetView tabSelected="1" showRuler="0" zoomScaleNormal="100" workbookViewId="0"/>
  </sheetViews>
  <sheetFormatPr defaultRowHeight="12.75"/>
  <cols>
    <col min="1" max="1" width="1.42578125" style="197" customWidth="1"/>
    <col min="2" max="2" width="2.5703125" style="197" customWidth="1"/>
    <col min="3" max="3" width="31.140625" style="197" customWidth="1"/>
    <col min="4" max="4" width="2.7109375" style="197" customWidth="1"/>
    <col min="5" max="5" width="1.28515625" style="197" customWidth="1"/>
    <col min="6" max="6" width="14" style="197" customWidth="1"/>
    <col min="7" max="7" width="5.5703125" style="197" customWidth="1"/>
    <col min="8" max="8" width="4.140625" style="197" customWidth="1"/>
    <col min="9" max="9" width="34.5703125" style="197" customWidth="1"/>
    <col min="10" max="10" width="3.28515625" style="197" customWidth="1"/>
    <col min="11" max="11" width="1.42578125" style="197" customWidth="1"/>
    <col min="12" max="12" width="8.140625" style="197" customWidth="1"/>
    <col min="13" max="16384" width="9.140625" style="197"/>
  </cols>
  <sheetData>
    <row r="1" spans="1:16" ht="7.5" customHeight="1">
      <c r="A1" s="459"/>
      <c r="B1" s="455"/>
      <c r="C1" s="455"/>
      <c r="D1" s="455"/>
      <c r="E1" s="455"/>
      <c r="F1" s="455"/>
      <c r="G1" s="455"/>
      <c r="H1" s="455"/>
      <c r="I1" s="455"/>
      <c r="J1" s="455"/>
      <c r="K1" s="455"/>
    </row>
    <row r="2" spans="1:16" ht="17.25" customHeight="1">
      <c r="A2" s="459"/>
      <c r="B2" s="432"/>
      <c r="C2" s="433"/>
      <c r="D2" s="433"/>
      <c r="E2" s="433"/>
      <c r="F2" s="433"/>
      <c r="G2" s="433"/>
      <c r="H2" s="434"/>
      <c r="I2" s="435"/>
      <c r="J2" s="435"/>
      <c r="K2" s="459"/>
    </row>
    <row r="3" spans="1:16">
      <c r="A3" s="459"/>
      <c r="B3" s="432"/>
      <c r="C3" s="433"/>
      <c r="D3" s="433"/>
      <c r="E3" s="433"/>
      <c r="F3" s="433"/>
      <c r="G3" s="433"/>
      <c r="H3" s="434"/>
      <c r="I3" s="432"/>
      <c r="J3" s="435"/>
      <c r="K3" s="459"/>
    </row>
    <row r="4" spans="1:16" ht="33.75" customHeight="1">
      <c r="A4" s="459"/>
      <c r="B4" s="432"/>
      <c r="C4" s="434"/>
      <c r="D4" s="434"/>
      <c r="E4" s="434"/>
      <c r="F4" s="434"/>
      <c r="G4" s="434"/>
      <c r="H4" s="434"/>
      <c r="I4" s="436" t="s">
        <v>36</v>
      </c>
      <c r="J4" s="432"/>
      <c r="K4" s="459"/>
    </row>
    <row r="5" spans="1:16" s="202" customFormat="1" ht="12.75" customHeight="1">
      <c r="A5" s="462"/>
      <c r="B5" s="1587"/>
      <c r="C5" s="1587"/>
      <c r="D5" s="1587"/>
      <c r="E5" s="455"/>
      <c r="F5" s="437"/>
      <c r="G5" s="437"/>
      <c r="H5" s="437"/>
      <c r="I5" s="438"/>
      <c r="J5" s="439"/>
      <c r="K5" s="459"/>
    </row>
    <row r="6" spans="1:16" ht="12.75" customHeight="1">
      <c r="A6" s="459"/>
      <c r="B6" s="459"/>
      <c r="C6" s="455"/>
      <c r="D6" s="455"/>
      <c r="E6" s="455"/>
      <c r="F6" s="437"/>
      <c r="G6" s="437"/>
      <c r="H6" s="437"/>
      <c r="I6" s="438"/>
      <c r="J6" s="439"/>
      <c r="K6" s="459"/>
      <c r="N6" s="440"/>
    </row>
    <row r="7" spans="1:16" ht="12.75" customHeight="1">
      <c r="A7" s="459"/>
      <c r="B7" s="459"/>
      <c r="C7" s="455"/>
      <c r="D7" s="455"/>
      <c r="E7" s="455"/>
      <c r="F7" s="437"/>
      <c r="G7" s="437"/>
      <c r="H7" s="454"/>
      <c r="I7" s="438"/>
      <c r="J7" s="439"/>
      <c r="K7" s="459"/>
      <c r="M7" s="441"/>
      <c r="N7" s="442"/>
    </row>
    <row r="8" spans="1:16" ht="12.75" customHeight="1">
      <c r="A8" s="459"/>
      <c r="B8" s="459"/>
      <c r="C8" s="455"/>
      <c r="D8" s="455"/>
      <c r="E8" s="455"/>
      <c r="F8" s="437"/>
      <c r="G8" s="437"/>
      <c r="H8" s="437"/>
      <c r="I8" s="438"/>
      <c r="J8" s="439"/>
      <c r="K8" s="459"/>
      <c r="M8" s="443"/>
    </row>
    <row r="9" spans="1:16" ht="12.75" customHeight="1">
      <c r="A9" s="459"/>
      <c r="B9" s="459"/>
      <c r="C9" s="455"/>
      <c r="D9" s="455"/>
      <c r="E9" s="455"/>
      <c r="F9" s="437"/>
      <c r="G9" s="437"/>
      <c r="H9" s="437"/>
      <c r="I9" s="438"/>
      <c r="J9" s="439"/>
      <c r="K9" s="459"/>
      <c r="M9" s="443"/>
    </row>
    <row r="10" spans="1:16" ht="12.75" customHeight="1">
      <c r="A10" s="459"/>
      <c r="B10" s="459"/>
      <c r="C10" s="455"/>
      <c r="D10" s="455"/>
      <c r="E10" s="455"/>
      <c r="F10" s="437"/>
      <c r="G10" s="437"/>
      <c r="H10" s="437"/>
      <c r="I10" s="438"/>
      <c r="J10" s="439"/>
      <c r="K10" s="459"/>
    </row>
    <row r="11" spans="1:16">
      <c r="A11" s="459"/>
      <c r="B11" s="459"/>
      <c r="C11" s="455"/>
      <c r="D11" s="455"/>
      <c r="E11" s="455"/>
      <c r="F11" s="437"/>
      <c r="G11" s="437"/>
      <c r="H11" s="437"/>
      <c r="I11" s="438"/>
      <c r="J11" s="439"/>
      <c r="K11" s="459"/>
    </row>
    <row r="12" spans="1:16">
      <c r="A12" s="459"/>
      <c r="B12" s="487" t="s">
        <v>28</v>
      </c>
      <c r="C12" s="485"/>
      <c r="D12" s="485"/>
      <c r="E12" s="455"/>
      <c r="F12" s="437"/>
      <c r="G12" s="437"/>
      <c r="H12" s="437"/>
      <c r="I12" s="438"/>
      <c r="J12" s="439"/>
      <c r="K12" s="459"/>
    </row>
    <row r="13" spans="1:16" ht="13.5" thickBot="1">
      <c r="A13" s="459"/>
      <c r="B13" s="459"/>
      <c r="C13" s="455"/>
      <c r="D13" s="455"/>
      <c r="E13" s="455"/>
      <c r="F13" s="437"/>
      <c r="G13" s="437"/>
      <c r="H13" s="437"/>
      <c r="I13" s="438"/>
      <c r="J13" s="439"/>
      <c r="K13" s="459"/>
      <c r="P13" s="444"/>
    </row>
    <row r="14" spans="1:16" ht="13.5" thickBot="1">
      <c r="A14" s="459"/>
      <c r="B14" s="492"/>
      <c r="C14" s="478" t="s">
        <v>22</v>
      </c>
      <c r="D14" s="475">
        <v>3</v>
      </c>
      <c r="E14" s="455"/>
      <c r="F14" s="437"/>
      <c r="G14" s="437"/>
      <c r="H14" s="437"/>
      <c r="I14" s="438"/>
      <c r="J14" s="439"/>
      <c r="K14" s="459"/>
      <c r="P14" s="444"/>
    </row>
    <row r="15" spans="1:16" ht="13.5" thickBot="1">
      <c r="A15" s="459"/>
      <c r="B15" s="459"/>
      <c r="C15" s="486"/>
      <c r="D15" s="465"/>
      <c r="E15" s="455"/>
      <c r="F15" s="437"/>
      <c r="G15" s="437"/>
      <c r="H15" s="437"/>
      <c r="I15" s="438"/>
      <c r="J15" s="439"/>
      <c r="K15" s="459"/>
      <c r="P15" s="444"/>
    </row>
    <row r="16" spans="1:16" ht="13.5" thickBot="1">
      <c r="A16" s="459"/>
      <c r="B16" s="492"/>
      <c r="C16" s="478" t="s">
        <v>34</v>
      </c>
      <c r="D16" s="471">
        <v>4</v>
      </c>
      <c r="E16" s="455"/>
      <c r="F16" s="437"/>
      <c r="G16" s="437"/>
      <c r="H16" s="437"/>
      <c r="I16" s="438"/>
      <c r="J16" s="439"/>
      <c r="K16" s="459"/>
      <c r="P16" s="444"/>
    </row>
    <row r="17" spans="1:16" ht="13.5" thickBot="1">
      <c r="A17" s="459"/>
      <c r="B17" s="460"/>
      <c r="C17" s="473"/>
      <c r="D17" s="469"/>
      <c r="E17" s="455"/>
      <c r="F17" s="437"/>
      <c r="G17" s="437"/>
      <c r="H17" s="437"/>
      <c r="I17" s="438"/>
      <c r="J17" s="439"/>
      <c r="K17" s="459"/>
      <c r="P17" s="444"/>
    </row>
    <row r="18" spans="1:16" ht="13.5" customHeight="1" thickBot="1">
      <c r="A18" s="459"/>
      <c r="B18" s="491"/>
      <c r="C18" s="470" t="s">
        <v>33</v>
      </c>
      <c r="D18" s="471">
        <v>6</v>
      </c>
      <c r="E18" s="455"/>
      <c r="F18" s="437"/>
      <c r="G18" s="437"/>
      <c r="H18" s="437"/>
      <c r="I18" s="438"/>
      <c r="J18" s="439"/>
      <c r="K18" s="459"/>
    </row>
    <row r="19" spans="1:16">
      <c r="A19" s="459"/>
      <c r="B19" s="483"/>
      <c r="C19" s="468" t="s">
        <v>2</v>
      </c>
      <c r="D19" s="465">
        <v>6</v>
      </c>
      <c r="E19" s="455"/>
      <c r="F19" s="437"/>
      <c r="G19" s="437"/>
      <c r="H19" s="437"/>
      <c r="I19" s="438"/>
      <c r="J19" s="439"/>
      <c r="K19" s="459"/>
    </row>
    <row r="20" spans="1:16">
      <c r="A20" s="459"/>
      <c r="B20" s="483"/>
      <c r="C20" s="468" t="s">
        <v>13</v>
      </c>
      <c r="D20" s="465">
        <v>7</v>
      </c>
      <c r="E20" s="455"/>
      <c r="F20" s="437"/>
      <c r="G20" s="437"/>
      <c r="H20" s="437"/>
      <c r="I20" s="438"/>
      <c r="J20" s="439"/>
      <c r="K20" s="459"/>
    </row>
    <row r="21" spans="1:16">
      <c r="A21" s="459"/>
      <c r="B21" s="483"/>
      <c r="C21" s="468" t="s">
        <v>7</v>
      </c>
      <c r="D21" s="465">
        <v>8</v>
      </c>
      <c r="E21" s="455"/>
      <c r="F21" s="437"/>
      <c r="G21" s="437"/>
      <c r="H21" s="437"/>
      <c r="I21" s="438"/>
      <c r="J21" s="439"/>
      <c r="K21" s="459"/>
    </row>
    <row r="22" spans="1:16">
      <c r="A22" s="459"/>
      <c r="B22" s="484"/>
      <c r="C22" s="468" t="s">
        <v>54</v>
      </c>
      <c r="D22" s="465">
        <v>9</v>
      </c>
      <c r="E22" s="455"/>
      <c r="F22" s="445"/>
      <c r="G22" s="437"/>
      <c r="H22" s="437"/>
      <c r="I22" s="438"/>
      <c r="J22" s="439"/>
      <c r="K22" s="459"/>
    </row>
    <row r="23" spans="1:16" ht="22.5" customHeight="1">
      <c r="A23" s="459"/>
      <c r="B23" s="463"/>
      <c r="C23" s="476" t="s">
        <v>29</v>
      </c>
      <c r="D23" s="465">
        <v>10</v>
      </c>
      <c r="E23" s="455"/>
      <c r="F23" s="437"/>
      <c r="G23" s="437"/>
      <c r="H23" s="437"/>
      <c r="I23" s="438"/>
      <c r="J23" s="439"/>
      <c r="K23" s="459"/>
    </row>
    <row r="24" spans="1:16">
      <c r="A24" s="459"/>
      <c r="B24" s="463"/>
      <c r="C24" s="468" t="s">
        <v>26</v>
      </c>
      <c r="D24" s="465">
        <v>11</v>
      </c>
      <c r="E24" s="455"/>
      <c r="F24" s="437"/>
      <c r="G24" s="437"/>
      <c r="H24" s="437"/>
      <c r="I24" s="438"/>
      <c r="J24" s="439"/>
      <c r="K24" s="459"/>
    </row>
    <row r="25" spans="1:16" ht="12.75" customHeight="1" thickBot="1">
      <c r="A25" s="459"/>
      <c r="B25" s="455"/>
      <c r="C25" s="468"/>
      <c r="D25" s="465"/>
      <c r="E25" s="455"/>
      <c r="F25" s="437"/>
      <c r="G25" s="1588" t="s">
        <v>593</v>
      </c>
      <c r="H25" s="1589"/>
      <c r="I25" s="1589"/>
      <c r="J25" s="445"/>
      <c r="K25" s="459"/>
    </row>
    <row r="26" spans="1:16" ht="13.5" customHeight="1" thickBot="1">
      <c r="A26" s="459"/>
      <c r="B26" s="592"/>
      <c r="C26" s="470" t="s">
        <v>12</v>
      </c>
      <c r="D26" s="471">
        <v>12</v>
      </c>
      <c r="E26" s="455"/>
      <c r="F26" s="437"/>
      <c r="G26" s="1589"/>
      <c r="H26" s="1589"/>
      <c r="I26" s="1589"/>
      <c r="J26" s="445"/>
      <c r="K26" s="459"/>
    </row>
    <row r="27" spans="1:16" ht="12.75" customHeight="1">
      <c r="A27" s="459"/>
      <c r="B27" s="456"/>
      <c r="C27" s="468" t="s">
        <v>46</v>
      </c>
      <c r="D27" s="465">
        <v>12</v>
      </c>
      <c r="E27" s="455"/>
      <c r="F27" s="437"/>
      <c r="G27" s="1589"/>
      <c r="H27" s="1589"/>
      <c r="I27" s="1589"/>
      <c r="J27" s="445"/>
      <c r="K27" s="459"/>
    </row>
    <row r="28" spans="1:16" ht="22.5" customHeight="1">
      <c r="A28" s="459"/>
      <c r="B28" s="456"/>
      <c r="C28" s="481" t="s">
        <v>16</v>
      </c>
      <c r="D28" s="465">
        <v>12</v>
      </c>
      <c r="E28" s="455"/>
      <c r="F28" s="437"/>
      <c r="G28" s="1589"/>
      <c r="H28" s="1589"/>
      <c r="I28" s="1589"/>
      <c r="J28" s="445"/>
      <c r="K28" s="459"/>
    </row>
    <row r="29" spans="1:16" ht="12.75" customHeight="1" thickBot="1">
      <c r="A29" s="459"/>
      <c r="B29" s="463"/>
      <c r="C29" s="482"/>
      <c r="D29" s="469"/>
      <c r="E29" s="455"/>
      <c r="F29" s="437"/>
      <c r="G29" s="1589"/>
      <c r="H29" s="1589"/>
      <c r="I29" s="1589"/>
      <c r="J29" s="445"/>
      <c r="K29" s="459"/>
    </row>
    <row r="30" spans="1:16" ht="13.5" customHeight="1" thickBot="1">
      <c r="A30" s="459"/>
      <c r="B30" s="490"/>
      <c r="C30" s="470" t="s">
        <v>11</v>
      </c>
      <c r="D30" s="471">
        <v>13</v>
      </c>
      <c r="E30" s="455"/>
      <c r="F30" s="437"/>
      <c r="G30" s="1589"/>
      <c r="H30" s="1589"/>
      <c r="I30" s="1589"/>
      <c r="J30" s="445"/>
      <c r="K30" s="459"/>
    </row>
    <row r="31" spans="1:16" ht="12.75" customHeight="1">
      <c r="A31" s="459"/>
      <c r="B31" s="456"/>
      <c r="C31" s="464" t="s">
        <v>19</v>
      </c>
      <c r="D31" s="465">
        <v>13</v>
      </c>
      <c r="E31" s="455"/>
      <c r="F31" s="437"/>
      <c r="G31" s="1589"/>
      <c r="H31" s="1589"/>
      <c r="I31" s="1589"/>
      <c r="J31" s="445"/>
      <c r="K31" s="459"/>
    </row>
    <row r="32" spans="1:16" ht="12.75" customHeight="1">
      <c r="A32" s="459"/>
      <c r="B32" s="456"/>
      <c r="C32" s="466" t="s">
        <v>8</v>
      </c>
      <c r="D32" s="465">
        <v>14</v>
      </c>
      <c r="E32" s="455"/>
      <c r="F32" s="437"/>
      <c r="G32" s="446"/>
      <c r="H32" s="446"/>
      <c r="I32" s="446"/>
      <c r="J32" s="445"/>
      <c r="K32" s="459"/>
    </row>
    <row r="33" spans="1:11" ht="12.75" customHeight="1">
      <c r="A33" s="459"/>
      <c r="B33" s="456"/>
      <c r="C33" s="466" t="s">
        <v>27</v>
      </c>
      <c r="D33" s="465">
        <v>14</v>
      </c>
      <c r="E33" s="455"/>
      <c r="F33" s="437"/>
      <c r="G33" s="446"/>
      <c r="H33" s="446"/>
      <c r="I33" s="446"/>
      <c r="J33" s="445"/>
      <c r="K33" s="459"/>
    </row>
    <row r="34" spans="1:11" ht="12.75" customHeight="1">
      <c r="A34" s="459"/>
      <c r="B34" s="456"/>
      <c r="C34" s="466" t="s">
        <v>6</v>
      </c>
      <c r="D34" s="465">
        <v>15</v>
      </c>
      <c r="E34" s="455"/>
      <c r="F34" s="437"/>
      <c r="G34" s="446"/>
      <c r="H34" s="446"/>
      <c r="I34" s="446"/>
      <c r="J34" s="445"/>
      <c r="K34" s="459"/>
    </row>
    <row r="35" spans="1:11" ht="22.5" customHeight="1">
      <c r="A35" s="459"/>
      <c r="B35" s="456"/>
      <c r="C35" s="464" t="s">
        <v>55</v>
      </c>
      <c r="D35" s="465">
        <v>16</v>
      </c>
      <c r="E35" s="455"/>
      <c r="F35" s="437"/>
      <c r="G35" s="446"/>
      <c r="H35" s="446"/>
      <c r="I35" s="446"/>
      <c r="J35" s="445"/>
      <c r="K35" s="459"/>
    </row>
    <row r="36" spans="1:11" ht="12.75" customHeight="1">
      <c r="A36" s="459"/>
      <c r="B36" s="467"/>
      <c r="C36" s="466" t="s">
        <v>14</v>
      </c>
      <c r="D36" s="465">
        <v>16</v>
      </c>
      <c r="E36" s="455"/>
      <c r="F36" s="437"/>
      <c r="G36" s="437"/>
      <c r="H36" s="437"/>
      <c r="I36" s="438"/>
      <c r="J36" s="439"/>
      <c r="K36" s="459"/>
    </row>
    <row r="37" spans="1:11" ht="12.75" customHeight="1">
      <c r="A37" s="459"/>
      <c r="B37" s="456"/>
      <c r="C37" s="468" t="s">
        <v>32</v>
      </c>
      <c r="D37" s="465">
        <v>17</v>
      </c>
      <c r="E37" s="455"/>
      <c r="F37" s="437"/>
      <c r="G37" s="437"/>
      <c r="H37" s="437"/>
      <c r="I37" s="447"/>
      <c r="J37" s="447"/>
      <c r="K37" s="459"/>
    </row>
    <row r="38" spans="1:11" ht="13.5" thickBot="1">
      <c r="A38" s="459"/>
      <c r="B38" s="459"/>
      <c r="C38" s="455"/>
      <c r="D38" s="469"/>
      <c r="E38" s="455"/>
      <c r="F38" s="437"/>
      <c r="G38" s="437"/>
      <c r="H38" s="437"/>
      <c r="I38" s="447"/>
      <c r="J38" s="447"/>
      <c r="K38" s="459"/>
    </row>
    <row r="39" spans="1:11" ht="13.5" customHeight="1" thickBot="1">
      <c r="A39" s="459"/>
      <c r="B39" s="569"/>
      <c r="C39" s="470" t="s">
        <v>30</v>
      </c>
      <c r="D39" s="471">
        <v>18</v>
      </c>
      <c r="E39" s="455"/>
      <c r="F39" s="437"/>
      <c r="G39" s="437"/>
      <c r="H39" s="437"/>
      <c r="I39" s="447"/>
      <c r="J39" s="447"/>
      <c r="K39" s="459"/>
    </row>
    <row r="40" spans="1:11">
      <c r="A40" s="459"/>
      <c r="B40" s="459"/>
      <c r="C40" s="468" t="s">
        <v>31</v>
      </c>
      <c r="D40" s="465">
        <v>18</v>
      </c>
      <c r="E40" s="455"/>
      <c r="F40" s="437"/>
      <c r="G40" s="437"/>
      <c r="H40" s="437"/>
      <c r="I40" s="448"/>
      <c r="J40" s="448"/>
      <c r="K40" s="459"/>
    </row>
    <row r="41" spans="1:11">
      <c r="A41" s="459"/>
      <c r="B41" s="467"/>
      <c r="C41" s="468" t="s">
        <v>0</v>
      </c>
      <c r="D41" s="465">
        <v>19</v>
      </c>
      <c r="E41" s="455"/>
      <c r="F41" s="437"/>
      <c r="G41" s="437"/>
      <c r="H41" s="437"/>
      <c r="I41" s="449"/>
      <c r="J41" s="450"/>
      <c r="K41" s="459"/>
    </row>
    <row r="42" spans="1:11">
      <c r="A42" s="459"/>
      <c r="B42" s="467"/>
      <c r="C42" s="468" t="s">
        <v>17</v>
      </c>
      <c r="D42" s="465">
        <v>19</v>
      </c>
      <c r="E42" s="455"/>
      <c r="F42" s="437"/>
      <c r="G42" s="437"/>
      <c r="H42" s="437"/>
      <c r="I42" s="449"/>
      <c r="J42" s="450"/>
      <c r="K42" s="459"/>
    </row>
    <row r="43" spans="1:11">
      <c r="A43" s="459"/>
      <c r="B43" s="467"/>
      <c r="C43" s="468" t="s">
        <v>1</v>
      </c>
      <c r="D43" s="472">
        <v>19</v>
      </c>
      <c r="E43" s="473"/>
      <c r="F43" s="451"/>
      <c r="G43" s="452"/>
      <c r="H43" s="451"/>
      <c r="I43" s="451"/>
      <c r="J43" s="451"/>
      <c r="K43" s="459"/>
    </row>
    <row r="44" spans="1:11">
      <c r="A44" s="459"/>
      <c r="B44" s="467"/>
      <c r="C44" s="468" t="s">
        <v>23</v>
      </c>
      <c r="D44" s="472">
        <v>19</v>
      </c>
      <c r="E44" s="473"/>
      <c r="F44" s="451"/>
      <c r="G44" s="452"/>
      <c r="H44" s="451"/>
      <c r="I44" s="451"/>
      <c r="J44" s="451"/>
      <c r="K44" s="459"/>
    </row>
    <row r="45" spans="1:11" ht="12.75" customHeight="1" thickBot="1">
      <c r="A45" s="459"/>
      <c r="B45" s="463"/>
      <c r="C45" s="463"/>
      <c r="D45" s="474"/>
      <c r="E45" s="457"/>
      <c r="F45" s="449"/>
      <c r="G45" s="452"/>
      <c r="H45" s="449"/>
      <c r="I45" s="449"/>
      <c r="J45" s="450"/>
      <c r="K45" s="459"/>
    </row>
    <row r="46" spans="1:11" ht="13.5" customHeight="1" thickBot="1">
      <c r="A46" s="459"/>
      <c r="B46" s="493"/>
      <c r="C46" s="470" t="s">
        <v>39</v>
      </c>
      <c r="D46" s="475">
        <v>20</v>
      </c>
      <c r="E46" s="457"/>
      <c r="F46" s="449"/>
      <c r="G46" s="452"/>
      <c r="H46" s="449"/>
      <c r="I46" s="449"/>
      <c r="J46" s="450"/>
      <c r="K46" s="459"/>
    </row>
    <row r="47" spans="1:11">
      <c r="A47" s="459"/>
      <c r="B47" s="459"/>
      <c r="C47" s="468" t="s">
        <v>48</v>
      </c>
      <c r="D47" s="472">
        <v>20</v>
      </c>
      <c r="E47" s="457"/>
      <c r="F47" s="449"/>
      <c r="G47" s="452"/>
      <c r="H47" s="449"/>
      <c r="I47" s="449"/>
      <c r="J47" s="450"/>
      <c r="K47" s="459"/>
    </row>
    <row r="48" spans="1:11" ht="12.75" customHeight="1">
      <c r="A48" s="459"/>
      <c r="B48" s="463"/>
      <c r="C48" s="476" t="s">
        <v>710</v>
      </c>
      <c r="D48" s="477">
        <v>21</v>
      </c>
      <c r="E48" s="457"/>
      <c r="F48" s="449"/>
      <c r="G48" s="452"/>
      <c r="H48" s="449"/>
      <c r="I48" s="449"/>
      <c r="J48" s="450"/>
      <c r="K48" s="459"/>
    </row>
    <row r="49" spans="1:11" ht="11.25" customHeight="1" thickBot="1">
      <c r="A49" s="459"/>
      <c r="B49" s="459"/>
      <c r="C49" s="476"/>
      <c r="D49" s="476"/>
      <c r="E49" s="457"/>
      <c r="F49" s="449"/>
      <c r="G49" s="452"/>
      <c r="H49" s="449"/>
      <c r="I49" s="449"/>
      <c r="J49" s="450"/>
      <c r="K49" s="459"/>
    </row>
    <row r="50" spans="1:11" ht="13.5" thickBot="1">
      <c r="A50" s="459"/>
      <c r="B50" s="489"/>
      <c r="C50" s="478" t="s">
        <v>4</v>
      </c>
      <c r="D50" s="475">
        <v>22</v>
      </c>
      <c r="E50" s="473"/>
      <c r="F50" s="451"/>
      <c r="G50" s="452"/>
      <c r="H50" s="451"/>
      <c r="I50" s="451"/>
      <c r="J50" s="451"/>
      <c r="K50" s="459"/>
    </row>
    <row r="51" spans="1:11" ht="23.25" customHeight="1">
      <c r="A51" s="459"/>
      <c r="B51" s="479"/>
      <c r="C51" s="480"/>
      <c r="D51" s="480"/>
      <c r="E51" s="457"/>
      <c r="F51" s="449"/>
      <c r="G51" s="452"/>
      <c r="H51" s="449"/>
      <c r="I51" s="449"/>
      <c r="J51" s="450"/>
      <c r="K51" s="459"/>
    </row>
    <row r="52" spans="1:11" ht="21" customHeight="1">
      <c r="A52" s="459"/>
      <c r="B52" s="459"/>
      <c r="C52" s="456"/>
      <c r="D52" s="456"/>
      <c r="E52" s="457"/>
      <c r="F52" s="449"/>
      <c r="G52" s="452"/>
      <c r="H52" s="449"/>
      <c r="I52" s="449"/>
      <c r="J52" s="450"/>
      <c r="K52" s="459"/>
    </row>
    <row r="53" spans="1:11" ht="19.5" customHeight="1">
      <c r="A53" s="459"/>
      <c r="B53" s="459"/>
      <c r="C53" s="488" t="s">
        <v>56</v>
      </c>
      <c r="D53" s="458"/>
      <c r="E53" s="457"/>
      <c r="F53" s="449"/>
      <c r="G53" s="452"/>
      <c r="H53" s="449"/>
      <c r="I53" s="449"/>
      <c r="J53" s="450"/>
      <c r="K53" s="459"/>
    </row>
    <row r="54" spans="1:11" ht="9.75" customHeight="1">
      <c r="A54" s="459"/>
      <c r="B54" s="459"/>
      <c r="C54" s="459"/>
      <c r="D54" s="458"/>
      <c r="E54" s="457"/>
      <c r="F54" s="449"/>
      <c r="G54" s="452"/>
      <c r="H54" s="449"/>
      <c r="I54" s="449"/>
      <c r="J54" s="450"/>
      <c r="K54" s="459"/>
    </row>
    <row r="55" spans="1:11" ht="22.5" customHeight="1">
      <c r="A55" s="459"/>
      <c r="B55" s="461" t="s">
        <v>479</v>
      </c>
      <c r="C55" s="1590" t="s">
        <v>694</v>
      </c>
      <c r="D55" s="1590"/>
      <c r="E55" s="1590"/>
      <c r="F55" s="449"/>
      <c r="G55" s="452"/>
      <c r="H55" s="449"/>
      <c r="I55" s="449"/>
      <c r="J55" s="450"/>
      <c r="K55" s="459"/>
    </row>
    <row r="56" spans="1:11" ht="22.5" customHeight="1">
      <c r="A56" s="459"/>
      <c r="B56" s="461" t="s">
        <v>479</v>
      </c>
      <c r="C56" s="570" t="s">
        <v>594</v>
      </c>
      <c r="D56" s="570"/>
      <c r="E56" s="571"/>
      <c r="F56" s="449"/>
      <c r="G56" s="452"/>
      <c r="H56" s="449"/>
      <c r="I56" s="449"/>
      <c r="J56" s="450"/>
      <c r="K56" s="459"/>
    </row>
    <row r="57" spans="1:11" s="202" customFormat="1" ht="18" customHeight="1">
      <c r="A57" s="462"/>
      <c r="B57" s="456"/>
      <c r="C57" s="456"/>
      <c r="D57" s="456"/>
      <c r="E57" s="456"/>
      <c r="F57" s="453"/>
      <c r="G57" s="453"/>
      <c r="H57" s="453"/>
      <c r="I57" s="453"/>
      <c r="J57" s="453"/>
      <c r="K57" s="462"/>
    </row>
    <row r="58" spans="1:11" ht="7.5" customHeight="1">
      <c r="A58" s="459"/>
      <c r="B58" s="459"/>
      <c r="C58" s="460"/>
      <c r="D58" s="460"/>
      <c r="E58" s="460"/>
      <c r="F58" s="460"/>
      <c r="G58" s="460"/>
      <c r="H58" s="460"/>
      <c r="I58" s="460"/>
      <c r="J58" s="460"/>
      <c r="K58" s="460"/>
    </row>
    <row r="59" spans="1:11" ht="21" customHeight="1"/>
    <row r="60" spans="1:11" ht="21" customHeight="1"/>
    <row r="70" spans="10:11" ht="8.25" customHeight="1"/>
    <row r="72" spans="10:11" ht="9" customHeight="1">
      <c r="K72" s="217"/>
    </row>
    <row r="73" spans="10:11" ht="8.25" customHeight="1">
      <c r="J73" s="1591"/>
      <c r="K73" s="1591"/>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X107"/>
  <sheetViews>
    <sheetView zoomScaleNormal="100" workbookViewId="0"/>
  </sheetViews>
  <sheetFormatPr defaultRowHeight="12.75"/>
  <cols>
    <col min="1" max="1" width="1" style="125" customWidth="1"/>
    <col min="2" max="2" width="2.5703125" style="125" customWidth="1"/>
    <col min="3" max="3" width="1" style="125" customWidth="1"/>
    <col min="4" max="4" width="10.7109375" style="125" customWidth="1"/>
    <col min="5" max="5" width="0.5703125" style="125" customWidth="1"/>
    <col min="6" max="6" width="14.42578125" style="732" customWidth="1"/>
    <col min="7" max="7" width="0.28515625" style="125" customWidth="1"/>
    <col min="8" max="8" width="8" style="125" customWidth="1"/>
    <col min="9" max="9" width="0.28515625" style="125" customWidth="1"/>
    <col min="10" max="10" width="8" style="125" customWidth="1"/>
    <col min="11" max="11" width="0.28515625" style="125" customWidth="1"/>
    <col min="12" max="12" width="8.7109375" style="125" customWidth="1"/>
    <col min="13" max="13" width="0.28515625" style="125" customWidth="1"/>
    <col min="14" max="14" width="8" style="125" customWidth="1"/>
    <col min="15" max="15" width="0.28515625" style="125" customWidth="1"/>
    <col min="16" max="16" width="8" style="125" customWidth="1"/>
    <col min="17" max="17" width="0.28515625" style="125" customWidth="1"/>
    <col min="18" max="18" width="8.7109375" style="125" customWidth="1"/>
    <col min="19" max="19" width="0.28515625" style="125" customWidth="1"/>
    <col min="20" max="20" width="8" style="125" customWidth="1"/>
    <col min="21" max="21" width="0.28515625" style="125" customWidth="1"/>
    <col min="22" max="22" width="8.7109375" style="125" customWidth="1"/>
    <col min="23" max="23" width="2.5703125" style="125" customWidth="1"/>
    <col min="24" max="24" width="1" style="125" customWidth="1"/>
    <col min="25" max="16384" width="9.140625" style="125"/>
  </cols>
  <sheetData>
    <row r="1" spans="1:24" ht="13.5" customHeight="1">
      <c r="A1" s="4"/>
      <c r="B1" s="389"/>
      <c r="C1" s="1730"/>
      <c r="D1" s="1730"/>
      <c r="E1" s="353"/>
      <c r="F1" s="844"/>
      <c r="G1" s="353"/>
      <c r="H1" s="353"/>
      <c r="I1" s="353"/>
      <c r="J1" s="353"/>
      <c r="K1" s="353"/>
      <c r="L1" s="353"/>
      <c r="M1" s="353"/>
      <c r="N1" s="353"/>
      <c r="O1" s="353"/>
      <c r="P1" s="1663" t="s">
        <v>504</v>
      </c>
      <c r="Q1" s="1663"/>
      <c r="R1" s="1663"/>
      <c r="S1" s="1663"/>
      <c r="T1" s="1663"/>
      <c r="U1" s="1663"/>
      <c r="V1" s="1663"/>
      <c r="W1" s="1663"/>
      <c r="X1" s="4"/>
    </row>
    <row r="2" spans="1:24" ht="6" customHeight="1">
      <c r="A2" s="4"/>
      <c r="B2" s="1385"/>
      <c r="C2" s="1384"/>
      <c r="D2" s="1384"/>
      <c r="E2" s="281"/>
      <c r="F2" s="845"/>
      <c r="G2" s="281"/>
      <c r="H2" s="281"/>
      <c r="I2" s="281"/>
      <c r="J2" s="281"/>
      <c r="K2" s="281"/>
      <c r="L2" s="8"/>
      <c r="M2" s="8"/>
      <c r="N2" s="8"/>
      <c r="O2" s="8"/>
      <c r="P2" s="8"/>
      <c r="Q2" s="8"/>
      <c r="R2" s="8"/>
      <c r="S2" s="8"/>
      <c r="T2" s="8"/>
      <c r="U2" s="8"/>
      <c r="V2" s="1731" t="s">
        <v>79</v>
      </c>
      <c r="W2" s="8"/>
      <c r="X2" s="4"/>
    </row>
    <row r="3" spans="1:24" ht="6.75" customHeight="1" thickBot="1">
      <c r="A3" s="4"/>
      <c r="B3" s="367"/>
      <c r="C3" s="8"/>
      <c r="D3" s="8"/>
      <c r="E3" s="8"/>
      <c r="F3" s="846"/>
      <c r="G3" s="8"/>
      <c r="H3" s="8"/>
      <c r="I3" s="8"/>
      <c r="J3" s="8"/>
      <c r="K3" s="8"/>
      <c r="L3" s="8"/>
      <c r="M3" s="8"/>
      <c r="N3" s="8"/>
      <c r="O3" s="8"/>
      <c r="P3" s="8"/>
      <c r="Q3" s="8"/>
      <c r="R3" s="8"/>
      <c r="S3" s="8"/>
      <c r="T3" s="8"/>
      <c r="U3" s="8"/>
      <c r="V3" s="1732"/>
      <c r="W3" s="1375"/>
      <c r="X3" s="4"/>
    </row>
    <row r="4" spans="1:24" s="12" customFormat="1" ht="13.5" customHeight="1" thickBot="1">
      <c r="A4" s="11"/>
      <c r="B4" s="366"/>
      <c r="C4" s="1733" t="s">
        <v>307</v>
      </c>
      <c r="D4" s="1734"/>
      <c r="E4" s="1734"/>
      <c r="F4" s="1734"/>
      <c r="G4" s="1734"/>
      <c r="H4" s="1734"/>
      <c r="I4" s="1734"/>
      <c r="J4" s="1734"/>
      <c r="K4" s="1734"/>
      <c r="L4" s="1734"/>
      <c r="M4" s="1734"/>
      <c r="N4" s="1734"/>
      <c r="O4" s="1734"/>
      <c r="P4" s="1734"/>
      <c r="Q4" s="1734"/>
      <c r="R4" s="1734"/>
      <c r="S4" s="1734"/>
      <c r="T4" s="1734"/>
      <c r="U4" s="1734"/>
      <c r="V4" s="1735"/>
      <c r="W4" s="8"/>
      <c r="X4" s="8"/>
    </row>
    <row r="5" spans="1:24" ht="4.5" customHeight="1">
      <c r="A5" s="4"/>
      <c r="B5" s="367"/>
      <c r="C5" s="1736" t="s">
        <v>199</v>
      </c>
      <c r="D5" s="1736"/>
      <c r="E5" s="1387"/>
      <c r="F5" s="228"/>
      <c r="G5" s="228"/>
      <c r="H5" s="228"/>
      <c r="I5" s="228"/>
      <c r="J5" s="228"/>
      <c r="K5" s="228"/>
      <c r="L5" s="228"/>
      <c r="M5" s="228"/>
      <c r="N5" s="228"/>
      <c r="O5" s="228"/>
      <c r="Q5" s="228"/>
      <c r="R5" s="228"/>
      <c r="S5" s="228"/>
      <c r="T5" s="228"/>
      <c r="U5" s="228"/>
      <c r="V5" s="228"/>
      <c r="W5" s="8"/>
      <c r="X5" s="8"/>
    </row>
    <row r="6" spans="1:24" ht="12" customHeight="1">
      <c r="A6" s="4"/>
      <c r="B6" s="367"/>
      <c r="C6" s="1627"/>
      <c r="D6" s="1627"/>
      <c r="E6" s="1387"/>
      <c r="F6" s="1630">
        <v>2012</v>
      </c>
      <c r="G6" s="1630"/>
      <c r="H6" s="1630"/>
      <c r="I6" s="1630"/>
      <c r="J6" s="1630"/>
      <c r="K6" s="1630"/>
      <c r="L6" s="1630"/>
      <c r="M6" s="1630"/>
      <c r="N6" s="1630"/>
      <c r="O6" s="1630"/>
      <c r="P6" s="1630"/>
      <c r="Q6" s="1630"/>
      <c r="R6" s="1630"/>
      <c r="S6" s="277"/>
      <c r="T6" s="1630">
        <v>2013</v>
      </c>
      <c r="U6" s="1630"/>
      <c r="V6" s="1630"/>
      <c r="W6" s="8"/>
      <c r="X6" s="8"/>
    </row>
    <row r="7" spans="1:24" ht="12" customHeight="1">
      <c r="A7" s="4"/>
      <c r="B7" s="367"/>
      <c r="C7" s="1387"/>
      <c r="D7" s="1387"/>
      <c r="E7" s="1387"/>
      <c r="F7" s="1376" t="s">
        <v>224</v>
      </c>
      <c r="G7" s="1386"/>
      <c r="H7" s="1619" t="s">
        <v>225</v>
      </c>
      <c r="I7" s="1619"/>
      <c r="J7" s="1619"/>
      <c r="K7" s="1386"/>
      <c r="L7" s="1619" t="s">
        <v>226</v>
      </c>
      <c r="M7" s="1619"/>
      <c r="N7" s="1619"/>
      <c r="O7" s="1386"/>
      <c r="P7" s="1619" t="s">
        <v>223</v>
      </c>
      <c r="Q7" s="1619"/>
      <c r="R7" s="1619"/>
      <c r="S7" s="277"/>
      <c r="T7" s="1737" t="s">
        <v>224</v>
      </c>
      <c r="U7" s="1737"/>
      <c r="V7" s="1737"/>
      <c r="W7" s="8"/>
      <c r="X7" s="8"/>
    </row>
    <row r="8" spans="1:24" ht="13.5" customHeight="1">
      <c r="A8" s="4"/>
      <c r="B8" s="847"/>
      <c r="C8" s="1620" t="s">
        <v>77</v>
      </c>
      <c r="D8" s="1620"/>
      <c r="E8" s="1373"/>
      <c r="F8" s="1379">
        <v>1006.9</v>
      </c>
      <c r="G8" s="1374"/>
      <c r="H8" s="1729">
        <v>1013.3</v>
      </c>
      <c r="I8" s="1729"/>
      <c r="J8" s="1729"/>
      <c r="K8" s="594"/>
      <c r="L8" s="1729">
        <v>924</v>
      </c>
      <c r="M8" s="1729"/>
      <c r="N8" s="1729"/>
      <c r="O8" s="848"/>
      <c r="P8" s="1729">
        <v>928.3</v>
      </c>
      <c r="Q8" s="1729"/>
      <c r="R8" s="1729"/>
      <c r="S8" s="848"/>
      <c r="T8" s="1729" t="s">
        <v>366</v>
      </c>
      <c r="U8" s="1729"/>
      <c r="V8" s="1729"/>
      <c r="W8" s="849"/>
      <c r="X8" s="8"/>
    </row>
    <row r="9" spans="1:24" ht="12" customHeight="1">
      <c r="A9" s="4"/>
      <c r="B9" s="367"/>
      <c r="C9" s="1727" t="s">
        <v>81</v>
      </c>
      <c r="D9" s="1727"/>
      <c r="E9" s="1387"/>
      <c r="F9" s="1380">
        <v>504.2</v>
      </c>
      <c r="G9" s="841"/>
      <c r="H9" s="1728">
        <v>507.2</v>
      </c>
      <c r="I9" s="1728"/>
      <c r="J9" s="1728"/>
      <c r="K9" s="274"/>
      <c r="L9" s="1728">
        <v>466.5</v>
      </c>
      <c r="M9" s="1728"/>
      <c r="N9" s="1728"/>
      <c r="O9" s="850"/>
      <c r="P9" s="1728">
        <v>453.5</v>
      </c>
      <c r="Q9" s="1728"/>
      <c r="R9" s="1728"/>
      <c r="S9" s="850"/>
      <c r="T9" s="1728" t="s">
        <v>366</v>
      </c>
      <c r="U9" s="1728"/>
      <c r="V9" s="1728"/>
      <c r="W9" s="8"/>
      <c r="X9" s="108"/>
    </row>
    <row r="10" spans="1:24" ht="12" customHeight="1">
      <c r="A10" s="4"/>
      <c r="B10" s="367"/>
      <c r="C10" s="1727" t="s">
        <v>80</v>
      </c>
      <c r="D10" s="1727"/>
      <c r="E10" s="1387"/>
      <c r="F10" s="1380">
        <v>502.8</v>
      </c>
      <c r="G10" s="841"/>
      <c r="H10" s="1728">
        <v>506.1</v>
      </c>
      <c r="I10" s="1728"/>
      <c r="J10" s="1728"/>
      <c r="K10" s="274"/>
      <c r="L10" s="1728">
        <v>457.5</v>
      </c>
      <c r="M10" s="1728"/>
      <c r="N10" s="1728"/>
      <c r="O10" s="850"/>
      <c r="P10" s="1728">
        <v>474.7</v>
      </c>
      <c r="Q10" s="1728"/>
      <c r="R10" s="1728"/>
      <c r="S10" s="850"/>
      <c r="T10" s="1728" t="s">
        <v>366</v>
      </c>
      <c r="U10" s="1728"/>
      <c r="V10" s="1728"/>
      <c r="W10" s="108"/>
      <c r="X10" s="108"/>
    </row>
    <row r="11" spans="1:24" ht="3.75" customHeight="1">
      <c r="A11" s="4"/>
      <c r="B11" s="367"/>
      <c r="C11" s="1727"/>
      <c r="D11" s="1727"/>
      <c r="E11" s="20"/>
      <c r="F11" s="1380"/>
      <c r="G11" s="838"/>
      <c r="H11" s="1728"/>
      <c r="I11" s="1728"/>
      <c r="J11" s="1728"/>
      <c r="K11" s="274"/>
      <c r="L11" s="1728"/>
      <c r="M11" s="1728"/>
      <c r="N11" s="1728"/>
      <c r="O11" s="850"/>
      <c r="P11" s="1728"/>
      <c r="Q11" s="1728"/>
      <c r="R11" s="1728"/>
      <c r="S11" s="850"/>
      <c r="T11" s="1728"/>
      <c r="U11" s="1728"/>
      <c r="V11" s="1728"/>
      <c r="W11" s="18"/>
      <c r="X11" s="18"/>
    </row>
    <row r="12" spans="1:24" ht="12" customHeight="1">
      <c r="A12" s="4"/>
      <c r="B12" s="367"/>
      <c r="C12" s="1727" t="s">
        <v>308</v>
      </c>
      <c r="D12" s="1727"/>
      <c r="E12" s="1387"/>
      <c r="F12" s="1380">
        <v>688.7</v>
      </c>
      <c r="G12" s="841"/>
      <c r="H12" s="1728">
        <v>709.3</v>
      </c>
      <c r="I12" s="1728"/>
      <c r="J12" s="1728"/>
      <c r="K12" s="274"/>
      <c r="L12" s="1728">
        <v>673.3</v>
      </c>
      <c r="M12" s="1728"/>
      <c r="N12" s="1728"/>
      <c r="O12" s="850"/>
      <c r="P12" s="1728">
        <v>683.1</v>
      </c>
      <c r="Q12" s="1728"/>
      <c r="R12" s="1728"/>
      <c r="S12" s="850"/>
      <c r="T12" s="1728" t="s">
        <v>366</v>
      </c>
      <c r="U12" s="1728"/>
      <c r="V12" s="1728"/>
      <c r="W12" s="108"/>
      <c r="X12" s="108"/>
    </row>
    <row r="13" spans="1:24" ht="12" customHeight="1">
      <c r="A13" s="4"/>
      <c r="B13" s="367"/>
      <c r="C13" s="143"/>
      <c r="D13" s="1378" t="s">
        <v>81</v>
      </c>
      <c r="E13" s="1387"/>
      <c r="F13" s="1381">
        <v>344.5</v>
      </c>
      <c r="G13" s="1377"/>
      <c r="H13" s="1723">
        <v>347.6</v>
      </c>
      <c r="I13" s="1723"/>
      <c r="J13" s="1723"/>
      <c r="K13" s="275"/>
      <c r="L13" s="1723">
        <v>332.3</v>
      </c>
      <c r="M13" s="1723"/>
      <c r="N13" s="1723"/>
      <c r="O13" s="850"/>
      <c r="P13" s="1723">
        <v>331.1</v>
      </c>
      <c r="Q13" s="1723"/>
      <c r="R13" s="1723"/>
      <c r="S13" s="850"/>
      <c r="T13" s="1723" t="s">
        <v>366</v>
      </c>
      <c r="U13" s="1723"/>
      <c r="V13" s="1723"/>
      <c r="W13" s="16"/>
      <c r="X13" s="16"/>
    </row>
    <row r="14" spans="1:24" ht="12" customHeight="1">
      <c r="A14" s="4"/>
      <c r="B14" s="367"/>
      <c r="C14" s="143"/>
      <c r="D14" s="1378" t="s">
        <v>80</v>
      </c>
      <c r="E14" s="1387"/>
      <c r="F14" s="1381">
        <v>344.3</v>
      </c>
      <c r="G14" s="1377"/>
      <c r="H14" s="1723">
        <v>361.7</v>
      </c>
      <c r="I14" s="1723"/>
      <c r="J14" s="1723"/>
      <c r="K14" s="275"/>
      <c r="L14" s="1723">
        <v>341</v>
      </c>
      <c r="M14" s="1723"/>
      <c r="N14" s="1723"/>
      <c r="O14" s="850"/>
      <c r="P14" s="1723">
        <v>352.1</v>
      </c>
      <c r="Q14" s="1723"/>
      <c r="R14" s="1723"/>
      <c r="S14" s="850"/>
      <c r="T14" s="1723" t="s">
        <v>366</v>
      </c>
      <c r="U14" s="1723"/>
      <c r="V14" s="1723"/>
      <c r="W14" s="16"/>
      <c r="X14" s="16"/>
    </row>
    <row r="15" spans="1:24" ht="3.75" customHeight="1">
      <c r="A15" s="4"/>
      <c r="B15" s="367"/>
      <c r="C15" s="143"/>
      <c r="D15" s="1378"/>
      <c r="E15" s="1387"/>
      <c r="F15" s="1380"/>
      <c r="G15" s="841"/>
      <c r="H15" s="1728"/>
      <c r="I15" s="1728"/>
      <c r="J15" s="1728"/>
      <c r="K15" s="274"/>
      <c r="L15" s="1728"/>
      <c r="M15" s="1728"/>
      <c r="N15" s="1728"/>
      <c r="O15" s="850"/>
      <c r="P15" s="1728"/>
      <c r="Q15" s="1728"/>
      <c r="R15" s="1728"/>
      <c r="S15" s="850"/>
      <c r="T15" s="1728"/>
      <c r="U15" s="1728"/>
      <c r="V15" s="1728"/>
      <c r="W15" s="16"/>
      <c r="X15" s="16"/>
    </row>
    <row r="16" spans="1:24" ht="12" customHeight="1">
      <c r="A16" s="4"/>
      <c r="B16" s="367"/>
      <c r="C16" s="1727" t="s">
        <v>201</v>
      </c>
      <c r="D16" s="1727"/>
      <c r="E16" s="1387"/>
      <c r="F16" s="1380">
        <v>253.2</v>
      </c>
      <c r="G16" s="841"/>
      <c r="H16" s="1728">
        <v>244.5</v>
      </c>
      <c r="I16" s="1728"/>
      <c r="J16" s="1728"/>
      <c r="K16" s="274"/>
      <c r="L16" s="1728">
        <v>203.2</v>
      </c>
      <c r="M16" s="1728"/>
      <c r="N16" s="1728"/>
      <c r="O16" s="850"/>
      <c r="P16" s="1728">
        <v>205.2</v>
      </c>
      <c r="Q16" s="1728"/>
      <c r="R16" s="1728"/>
      <c r="S16" s="850"/>
      <c r="T16" s="1728" t="s">
        <v>366</v>
      </c>
      <c r="U16" s="1728"/>
      <c r="V16" s="1728"/>
      <c r="W16" s="229"/>
      <c r="X16" s="108"/>
    </row>
    <row r="17" spans="1:24" ht="12" customHeight="1">
      <c r="A17" s="4"/>
      <c r="B17" s="367"/>
      <c r="C17" s="143"/>
      <c r="D17" s="1378" t="s">
        <v>81</v>
      </c>
      <c r="E17" s="1387"/>
      <c r="F17" s="1381">
        <v>129.4</v>
      </c>
      <c r="G17" s="1377"/>
      <c r="H17" s="1723">
        <v>130.19999999999999</v>
      </c>
      <c r="I17" s="1723"/>
      <c r="J17" s="1723"/>
      <c r="K17" s="275"/>
      <c r="L17" s="1723">
        <v>112</v>
      </c>
      <c r="M17" s="1723"/>
      <c r="N17" s="1723"/>
      <c r="O17" s="850"/>
      <c r="P17" s="1723">
        <v>104.4</v>
      </c>
      <c r="Q17" s="1723"/>
      <c r="R17" s="1723"/>
      <c r="S17" s="850"/>
      <c r="T17" s="1723" t="s">
        <v>366</v>
      </c>
      <c r="U17" s="1723"/>
      <c r="V17" s="1723"/>
      <c r="W17" s="16"/>
      <c r="X17" s="16"/>
    </row>
    <row r="18" spans="1:24" ht="12" customHeight="1">
      <c r="A18" s="4"/>
      <c r="B18" s="367"/>
      <c r="C18" s="143"/>
      <c r="D18" s="1378" t="s">
        <v>80</v>
      </c>
      <c r="E18" s="1387"/>
      <c r="F18" s="1381">
        <v>123.8</v>
      </c>
      <c r="G18" s="1377"/>
      <c r="H18" s="1723">
        <v>114.4</v>
      </c>
      <c r="I18" s="1723"/>
      <c r="J18" s="1723"/>
      <c r="K18" s="275"/>
      <c r="L18" s="1723">
        <v>91.1</v>
      </c>
      <c r="M18" s="1723"/>
      <c r="N18" s="1723"/>
      <c r="O18" s="850"/>
      <c r="P18" s="1723">
        <v>101</v>
      </c>
      <c r="Q18" s="1723"/>
      <c r="R18" s="1723"/>
      <c r="S18" s="850"/>
      <c r="T18" s="1723" t="s">
        <v>366</v>
      </c>
      <c r="U18" s="1723"/>
      <c r="V18" s="1723"/>
      <c r="W18" s="16"/>
      <c r="X18" s="16"/>
    </row>
    <row r="19" spans="1:24" ht="3.75" customHeight="1">
      <c r="A19" s="4"/>
      <c r="B19" s="367"/>
      <c r="C19" s="143"/>
      <c r="D19" s="1378"/>
      <c r="E19" s="1387"/>
      <c r="F19" s="1380"/>
      <c r="G19" s="1377"/>
      <c r="H19" s="1728"/>
      <c r="I19" s="1728"/>
      <c r="J19" s="1728"/>
      <c r="K19" s="275"/>
      <c r="L19" s="1728"/>
      <c r="M19" s="1728"/>
      <c r="N19" s="1728"/>
      <c r="O19" s="850"/>
      <c r="P19" s="1728"/>
      <c r="Q19" s="1728"/>
      <c r="R19" s="1728"/>
      <c r="S19" s="850"/>
      <c r="T19" s="1728"/>
      <c r="U19" s="1728"/>
      <c r="V19" s="1728"/>
      <c r="W19" s="16"/>
      <c r="X19" s="16"/>
    </row>
    <row r="20" spans="1:24" ht="12" customHeight="1">
      <c r="A20" s="4"/>
      <c r="B20" s="367"/>
      <c r="C20" s="1727" t="s">
        <v>309</v>
      </c>
      <c r="D20" s="1727"/>
      <c r="E20" s="1387"/>
      <c r="F20" s="1380">
        <v>65.2</v>
      </c>
      <c r="G20" s="841"/>
      <c r="H20" s="1728">
        <v>59.4</v>
      </c>
      <c r="I20" s="1728"/>
      <c r="J20" s="1728"/>
      <c r="K20" s="274"/>
      <c r="L20" s="1728">
        <v>47.5</v>
      </c>
      <c r="M20" s="1728"/>
      <c r="N20" s="1728"/>
      <c r="O20" s="850"/>
      <c r="P20" s="1728">
        <v>39.799999999999997</v>
      </c>
      <c r="Q20" s="1728"/>
      <c r="R20" s="1728"/>
      <c r="S20" s="841"/>
      <c r="T20" s="1728" t="s">
        <v>366</v>
      </c>
      <c r="U20" s="1728"/>
      <c r="V20" s="1728"/>
      <c r="W20" s="229"/>
      <c r="X20" s="108"/>
    </row>
    <row r="21" spans="1:24" ht="12" customHeight="1">
      <c r="A21" s="4"/>
      <c r="B21" s="367"/>
      <c r="C21" s="143"/>
      <c r="D21" s="1378" t="s">
        <v>81</v>
      </c>
      <c r="E21" s="1387"/>
      <c r="F21" s="1381">
        <v>30.5</v>
      </c>
      <c r="G21" s="1377"/>
      <c r="H21" s="1723">
        <v>29.5</v>
      </c>
      <c r="I21" s="1723"/>
      <c r="J21" s="1723"/>
      <c r="K21" s="275"/>
      <c r="L21" s="1723">
        <v>22</v>
      </c>
      <c r="M21" s="1723"/>
      <c r="N21" s="1723"/>
      <c r="O21" s="850"/>
      <c r="P21" s="1723">
        <v>18.3</v>
      </c>
      <c r="Q21" s="1723"/>
      <c r="R21" s="1723"/>
      <c r="S21" s="1377"/>
      <c r="T21" s="1723" t="s">
        <v>366</v>
      </c>
      <c r="U21" s="1723"/>
      <c r="V21" s="1723"/>
      <c r="W21" s="16"/>
      <c r="X21" s="16"/>
    </row>
    <row r="22" spans="1:24" ht="12" customHeight="1">
      <c r="A22" s="4"/>
      <c r="B22" s="367"/>
      <c r="C22" s="143"/>
      <c r="D22" s="1378" t="s">
        <v>80</v>
      </c>
      <c r="E22" s="1387"/>
      <c r="F22" s="1381">
        <v>34.6</v>
      </c>
      <c r="G22" s="272"/>
      <c r="H22" s="1723">
        <v>30.1</v>
      </c>
      <c r="I22" s="1723"/>
      <c r="J22" s="1723"/>
      <c r="K22" s="275"/>
      <c r="L22" s="1723">
        <v>25.4</v>
      </c>
      <c r="M22" s="1723"/>
      <c r="N22" s="1723"/>
      <c r="O22" s="851"/>
      <c r="P22" s="1723">
        <v>21.7</v>
      </c>
      <c r="Q22" s="1723"/>
      <c r="R22" s="1723"/>
      <c r="S22" s="1377"/>
      <c r="T22" s="1723" t="s">
        <v>366</v>
      </c>
      <c r="U22" s="1723"/>
      <c r="V22" s="1723"/>
      <c r="W22" s="16"/>
      <c r="X22" s="16"/>
    </row>
    <row r="23" spans="1:24" ht="2.25" customHeight="1">
      <c r="A23" s="4"/>
      <c r="B23" s="367"/>
      <c r="C23" s="143"/>
      <c r="D23" s="143"/>
      <c r="E23" s="1387"/>
      <c r="F23" s="846"/>
      <c r="G23" s="8"/>
      <c r="H23" s="8"/>
      <c r="I23" s="8"/>
      <c r="J23" s="16"/>
      <c r="K23" s="16"/>
      <c r="L23" s="16"/>
      <c r="M23" s="16"/>
      <c r="N23" s="16"/>
      <c r="O23" s="16"/>
      <c r="P23" s="16"/>
      <c r="Q23" s="16"/>
      <c r="R23" s="8"/>
      <c r="S23" s="8"/>
      <c r="T23" s="852"/>
      <c r="U23" s="852"/>
      <c r="V23" s="852"/>
      <c r="W23" s="8"/>
      <c r="X23" s="4"/>
    </row>
    <row r="24" spans="1:24" ht="12" customHeight="1">
      <c r="A24" s="4"/>
      <c r="B24" s="367"/>
      <c r="C24" s="54" t="s">
        <v>310</v>
      </c>
      <c r="D24" s="139"/>
      <c r="E24" s="139"/>
      <c r="F24" s="853"/>
      <c r="G24" s="139"/>
      <c r="H24" s="139"/>
      <c r="I24" s="139"/>
      <c r="J24" s="854" t="s">
        <v>112</v>
      </c>
      <c r="K24" s="139"/>
      <c r="L24" s="139"/>
      <c r="M24" s="139"/>
      <c r="N24" s="139"/>
      <c r="O24" s="139"/>
      <c r="P24" s="139"/>
      <c r="Q24" s="139"/>
      <c r="R24" s="139"/>
      <c r="S24" s="139"/>
      <c r="T24" s="139"/>
      <c r="U24" s="139"/>
      <c r="V24" s="139"/>
      <c r="W24" s="8"/>
      <c r="X24" s="4"/>
    </row>
    <row r="25" spans="1:24" ht="6" customHeight="1" thickBot="1">
      <c r="A25" s="4"/>
      <c r="B25" s="367"/>
      <c r="C25" s="30"/>
      <c r="D25" s="1387"/>
      <c r="E25" s="1387"/>
      <c r="F25" s="855"/>
      <c r="G25" s="1387"/>
      <c r="H25" s="1387"/>
      <c r="I25" s="1387"/>
      <c r="J25" s="1387"/>
      <c r="K25" s="1387"/>
      <c r="L25" s="1391"/>
      <c r="M25" s="1391"/>
      <c r="N25" s="1391"/>
      <c r="O25" s="1391"/>
      <c r="P25" s="1391"/>
      <c r="Q25" s="1391"/>
      <c r="R25" s="1391"/>
      <c r="S25" s="1391"/>
      <c r="T25" s="1391"/>
      <c r="U25" s="1391"/>
      <c r="V25" s="1375"/>
      <c r="W25" s="8"/>
      <c r="X25" s="4"/>
    </row>
    <row r="26" spans="1:24" ht="13.5" thickBot="1">
      <c r="A26" s="4"/>
      <c r="B26" s="367"/>
      <c r="C26" s="1724" t="s">
        <v>16</v>
      </c>
      <c r="D26" s="1725"/>
      <c r="E26" s="1725"/>
      <c r="F26" s="1725"/>
      <c r="G26" s="1725"/>
      <c r="H26" s="1725"/>
      <c r="I26" s="1725"/>
      <c r="J26" s="1725"/>
      <c r="K26" s="1725"/>
      <c r="L26" s="1725"/>
      <c r="M26" s="1725"/>
      <c r="N26" s="1725"/>
      <c r="O26" s="1725"/>
      <c r="P26" s="1725"/>
      <c r="Q26" s="1725"/>
      <c r="R26" s="1725"/>
      <c r="S26" s="1725"/>
      <c r="T26" s="1725"/>
      <c r="U26" s="1725"/>
      <c r="V26" s="1726"/>
      <c r="W26" s="8"/>
      <c r="X26" s="4"/>
    </row>
    <row r="27" spans="1:24" ht="3" customHeight="1">
      <c r="A27" s="4"/>
      <c r="B27" s="367"/>
      <c r="C27" s="8"/>
      <c r="D27" s="8"/>
      <c r="E27" s="8"/>
      <c r="F27" s="846"/>
      <c r="G27" s="8"/>
      <c r="H27" s="8"/>
      <c r="I27" s="8"/>
      <c r="J27" s="8"/>
      <c r="K27" s="8"/>
      <c r="L27" s="8"/>
      <c r="M27" s="8"/>
      <c r="N27" s="8"/>
      <c r="O27" s="8"/>
      <c r="P27" s="8"/>
      <c r="Q27" s="8"/>
      <c r="R27" s="278"/>
      <c r="S27" s="264"/>
      <c r="T27" s="278"/>
      <c r="U27" s="278"/>
      <c r="V27" s="1375"/>
      <c r="W27" s="8"/>
      <c r="X27" s="4"/>
    </row>
    <row r="28" spans="1:24" ht="13.5" customHeight="1">
      <c r="A28" s="4"/>
      <c r="B28" s="367"/>
      <c r="C28" s="1714" t="s">
        <v>311</v>
      </c>
      <c r="D28" s="1715"/>
      <c r="E28" s="1715"/>
      <c r="F28" s="1715"/>
      <c r="G28" s="1715"/>
      <c r="H28" s="1715"/>
      <c r="I28" s="1715"/>
      <c r="J28" s="1715"/>
      <c r="K28" s="1715"/>
      <c r="L28" s="1715"/>
      <c r="M28" s="1715"/>
      <c r="N28" s="1715"/>
      <c r="O28" s="1715"/>
      <c r="P28" s="1715"/>
      <c r="Q28" s="1715"/>
      <c r="R28" s="1715"/>
      <c r="S28" s="1715"/>
      <c r="T28" s="1715"/>
      <c r="U28" s="1715"/>
      <c r="V28" s="1716"/>
      <c r="W28" s="8"/>
      <c r="X28" s="4"/>
    </row>
    <row r="29" spans="1:24" ht="3.75" customHeight="1">
      <c r="A29" s="4"/>
      <c r="B29" s="367"/>
      <c r="C29" s="1717" t="s">
        <v>87</v>
      </c>
      <c r="D29" s="1717"/>
      <c r="E29" s="856"/>
      <c r="G29" s="857"/>
      <c r="H29" s="857"/>
      <c r="I29" s="856"/>
      <c r="K29" s="857"/>
      <c r="L29" s="857"/>
      <c r="M29" s="856"/>
      <c r="O29" s="856"/>
      <c r="Q29" s="857"/>
      <c r="R29" s="857"/>
      <c r="S29" s="856"/>
      <c r="T29" s="4"/>
      <c r="U29" s="4"/>
      <c r="V29" s="857"/>
      <c r="W29" s="8"/>
      <c r="X29" s="4"/>
    </row>
    <row r="30" spans="1:24" ht="11.25" customHeight="1">
      <c r="A30" s="4"/>
      <c r="B30" s="367"/>
      <c r="C30" s="1697"/>
      <c r="D30" s="1697"/>
      <c r="E30" s="4"/>
      <c r="G30" s="1382"/>
      <c r="H30" s="858">
        <v>2011</v>
      </c>
      <c r="I30" s="859"/>
      <c r="J30" s="1721" t="s">
        <v>558</v>
      </c>
      <c r="K30" s="1721"/>
      <c r="L30" s="1721"/>
      <c r="M30" s="857"/>
      <c r="N30" s="860">
        <v>2012</v>
      </c>
      <c r="O30" s="859"/>
      <c r="P30" s="1718" t="s">
        <v>389</v>
      </c>
      <c r="Q30" s="1718"/>
      <c r="R30" s="1718"/>
      <c r="S30" s="859"/>
      <c r="T30" s="1718" t="s">
        <v>559</v>
      </c>
      <c r="U30" s="1718"/>
      <c r="V30" s="1718"/>
      <c r="W30" s="18"/>
      <c r="X30" s="4"/>
    </row>
    <row r="31" spans="1:24" s="12" customFormat="1" ht="21.75" customHeight="1">
      <c r="A31" s="11"/>
      <c r="B31" s="366"/>
      <c r="C31" s="861"/>
      <c r="D31" s="861"/>
      <c r="E31" s="861"/>
      <c r="F31" s="862"/>
      <c r="G31" s="1382"/>
      <c r="H31" s="1382" t="s">
        <v>312</v>
      </c>
      <c r="I31" s="863"/>
      <c r="J31" s="864" t="s">
        <v>313</v>
      </c>
      <c r="K31" s="865"/>
      <c r="L31" s="866" t="s">
        <v>314</v>
      </c>
      <c r="M31" s="863"/>
      <c r="N31" s="867" t="s">
        <v>312</v>
      </c>
      <c r="O31" s="277"/>
      <c r="P31" s="864" t="s">
        <v>313</v>
      </c>
      <c r="Q31" s="865"/>
      <c r="R31" s="866" t="s">
        <v>314</v>
      </c>
      <c r="S31" s="868"/>
      <c r="T31" s="864" t="s">
        <v>313</v>
      </c>
      <c r="U31" s="865"/>
      <c r="V31" s="866" t="s">
        <v>314</v>
      </c>
      <c r="W31" s="18"/>
      <c r="X31" s="11"/>
    </row>
    <row r="32" spans="1:24" s="880" customFormat="1" ht="9.75" customHeight="1">
      <c r="A32" s="869"/>
      <c r="B32" s="870"/>
      <c r="C32" s="1722" t="s">
        <v>77</v>
      </c>
      <c r="D32" s="1722"/>
      <c r="E32" s="1383"/>
      <c r="F32" s="871"/>
      <c r="G32" s="872"/>
      <c r="H32" s="873">
        <f>+H34+H41+H42</f>
        <v>539120</v>
      </c>
      <c r="I32" s="874"/>
      <c r="J32" s="875">
        <f>+J34+J41+J42</f>
        <v>515254</v>
      </c>
      <c r="K32" s="876"/>
      <c r="L32" s="877">
        <f>+J32/H32*100</f>
        <v>95.6</v>
      </c>
      <c r="M32" s="878"/>
      <c r="N32" s="872">
        <f>+N34+N41+N42</f>
        <v>786921</v>
      </c>
      <c r="O32" s="879"/>
      <c r="P32" s="878">
        <f>+P34+P41+P42</f>
        <v>499776</v>
      </c>
      <c r="Q32" s="878"/>
      <c r="R32" s="877">
        <f>+P32/N32*100</f>
        <v>63.5</v>
      </c>
      <c r="S32" s="874"/>
      <c r="T32" s="878">
        <f>+T34+T41+T42</f>
        <v>570244</v>
      </c>
      <c r="U32" s="878"/>
      <c r="V32" s="877">
        <f>+T32/N32*100</f>
        <v>72.5</v>
      </c>
      <c r="W32" s="18"/>
      <c r="X32" s="869"/>
    </row>
    <row r="33" spans="1:24" s="9" customFormat="1" ht="9.75" customHeight="1">
      <c r="A33" s="881"/>
      <c r="B33" s="882"/>
      <c r="C33" s="883" t="s">
        <v>315</v>
      </c>
      <c r="D33" s="883"/>
      <c r="E33" s="883"/>
      <c r="F33" s="884"/>
      <c r="G33" s="885"/>
      <c r="H33" s="885"/>
      <c r="I33" s="370"/>
      <c r="J33" s="388"/>
      <c r="K33" s="370"/>
      <c r="L33" s="886"/>
      <c r="M33" s="887"/>
      <c r="N33" s="885"/>
      <c r="O33" s="885"/>
      <c r="P33" s="887"/>
      <c r="Q33" s="887"/>
      <c r="R33" s="885"/>
      <c r="S33" s="887"/>
      <c r="T33" s="887"/>
      <c r="U33" s="887"/>
      <c r="V33" s="885"/>
      <c r="W33" s="18"/>
      <c r="X33" s="881"/>
    </row>
    <row r="34" spans="1:24" s="890" customFormat="1" ht="9.75" customHeight="1">
      <c r="A34" s="888"/>
      <c r="B34" s="889"/>
      <c r="D34" s="891" t="s">
        <v>335</v>
      </c>
      <c r="E34" s="892"/>
      <c r="F34" s="893"/>
      <c r="G34" s="894"/>
      <c r="H34" s="895">
        <f>+H35+H40</f>
        <v>215786</v>
      </c>
      <c r="I34" s="896"/>
      <c r="J34" s="897">
        <v>161378</v>
      </c>
      <c r="K34" s="14"/>
      <c r="L34" s="898">
        <f t="shared" ref="L34:L48" si="0">+J34/H34*100</f>
        <v>74.8</v>
      </c>
      <c r="M34" s="899"/>
      <c r="N34" s="894">
        <v>242667</v>
      </c>
      <c r="O34" s="894"/>
      <c r="P34" s="900">
        <v>146627</v>
      </c>
      <c r="Q34" s="900"/>
      <c r="R34" s="901">
        <f t="shared" ref="R34:R48" si="1">+P34/N34*100</f>
        <v>60.4</v>
      </c>
      <c r="S34" s="902"/>
      <c r="T34" s="900">
        <v>158042</v>
      </c>
      <c r="U34" s="900"/>
      <c r="V34" s="901">
        <f t="shared" ref="V34:V48" si="2">+T34/N34*100</f>
        <v>65.099999999999994</v>
      </c>
      <c r="W34" s="14"/>
      <c r="X34" s="888"/>
    </row>
    <row r="35" spans="1:24" s="917" customFormat="1" ht="9.75" customHeight="1">
      <c r="A35" s="903"/>
      <c r="B35" s="904"/>
      <c r="C35" s="905"/>
      <c r="D35" s="906" t="s">
        <v>336</v>
      </c>
      <c r="E35" s="907"/>
      <c r="F35" s="908"/>
      <c r="G35" s="909"/>
      <c r="H35" s="910">
        <v>125786</v>
      </c>
      <c r="I35" s="280"/>
      <c r="J35" s="911">
        <v>101243</v>
      </c>
      <c r="K35" s="280"/>
      <c r="L35" s="912">
        <f t="shared" si="0"/>
        <v>80.5</v>
      </c>
      <c r="M35" s="913"/>
      <c r="N35" s="909">
        <v>167467</v>
      </c>
      <c r="O35" s="909"/>
      <c r="P35" s="914">
        <v>92798</v>
      </c>
      <c r="Q35" s="914"/>
      <c r="R35" s="915">
        <f t="shared" si="1"/>
        <v>55.4</v>
      </c>
      <c r="S35" s="916"/>
      <c r="T35" s="914">
        <v>100985</v>
      </c>
      <c r="U35" s="914"/>
      <c r="V35" s="915">
        <f t="shared" si="2"/>
        <v>60.3</v>
      </c>
      <c r="W35" s="18"/>
      <c r="X35" s="903"/>
    </row>
    <row r="36" spans="1:24" s="917" customFormat="1" ht="9.75" customHeight="1">
      <c r="A36" s="903"/>
      <c r="B36" s="904"/>
      <c r="C36" s="905"/>
      <c r="D36" s="918" t="s">
        <v>562</v>
      </c>
      <c r="E36" s="919"/>
      <c r="F36" s="908"/>
      <c r="G36" s="909"/>
      <c r="H36" s="910">
        <v>45877</v>
      </c>
      <c r="I36" s="280"/>
      <c r="J36" s="911">
        <v>31209</v>
      </c>
      <c r="K36" s="280"/>
      <c r="L36" s="912">
        <f t="shared" si="0"/>
        <v>68</v>
      </c>
      <c r="M36" s="913"/>
      <c r="N36" s="909">
        <v>62376</v>
      </c>
      <c r="O36" s="909"/>
      <c r="P36" s="914">
        <v>23493</v>
      </c>
      <c r="Q36" s="914"/>
      <c r="R36" s="915">
        <f t="shared" si="1"/>
        <v>37.700000000000003</v>
      </c>
      <c r="S36" s="916"/>
      <c r="T36" s="914">
        <v>25511</v>
      </c>
      <c r="U36" s="914"/>
      <c r="V36" s="915">
        <f t="shared" si="2"/>
        <v>40.9</v>
      </c>
      <c r="W36" s="18"/>
      <c r="X36" s="903"/>
    </row>
    <row r="37" spans="1:24" s="917" customFormat="1" ht="9.75" customHeight="1">
      <c r="A37" s="903"/>
      <c r="B37" s="904"/>
      <c r="C37" s="905"/>
      <c r="D37" s="918" t="s">
        <v>337</v>
      </c>
      <c r="E37" s="919"/>
      <c r="F37" s="908"/>
      <c r="G37" s="909"/>
      <c r="H37" s="910">
        <v>12654</v>
      </c>
      <c r="I37" s="280"/>
      <c r="J37" s="911">
        <v>9467</v>
      </c>
      <c r="K37" s="280"/>
      <c r="L37" s="912">
        <f t="shared" si="0"/>
        <v>74.8</v>
      </c>
      <c r="M37" s="913"/>
      <c r="N37" s="909">
        <v>23220</v>
      </c>
      <c r="O37" s="909"/>
      <c r="P37" s="914">
        <v>10013</v>
      </c>
      <c r="Q37" s="914"/>
      <c r="R37" s="915">
        <f t="shared" si="1"/>
        <v>43.1</v>
      </c>
      <c r="S37" s="916"/>
      <c r="T37" s="914">
        <v>12045</v>
      </c>
      <c r="U37" s="914"/>
      <c r="V37" s="915">
        <f t="shared" si="2"/>
        <v>51.9</v>
      </c>
      <c r="W37" s="18"/>
      <c r="X37" s="903"/>
    </row>
    <row r="38" spans="1:24" s="917" customFormat="1" ht="9.75" customHeight="1">
      <c r="A38" s="903"/>
      <c r="B38" s="904"/>
      <c r="C38" s="905"/>
      <c r="D38" s="918" t="s">
        <v>338</v>
      </c>
      <c r="E38" s="919"/>
      <c r="F38" s="908"/>
      <c r="G38" s="909"/>
      <c r="H38" s="910">
        <v>64730</v>
      </c>
      <c r="I38" s="280"/>
      <c r="J38" s="911">
        <v>58254</v>
      </c>
      <c r="K38" s="280"/>
      <c r="L38" s="912">
        <f t="shared" si="0"/>
        <v>90</v>
      </c>
      <c r="M38" s="913"/>
      <c r="N38" s="909">
        <v>80828</v>
      </c>
      <c r="O38" s="909"/>
      <c r="P38" s="914">
        <v>57976</v>
      </c>
      <c r="Q38" s="914"/>
      <c r="R38" s="915">
        <f t="shared" si="1"/>
        <v>71.7</v>
      </c>
      <c r="S38" s="916"/>
      <c r="T38" s="914">
        <v>62026</v>
      </c>
      <c r="U38" s="914"/>
      <c r="V38" s="915">
        <f t="shared" si="2"/>
        <v>76.7</v>
      </c>
      <c r="W38" s="18"/>
      <c r="X38" s="903"/>
    </row>
    <row r="39" spans="1:24" s="917" customFormat="1" ht="9.75" customHeight="1">
      <c r="A39" s="903"/>
      <c r="B39" s="904"/>
      <c r="C39" s="905"/>
      <c r="D39" s="920" t="s">
        <v>339</v>
      </c>
      <c r="E39" s="921"/>
      <c r="F39" s="908"/>
      <c r="G39" s="909"/>
      <c r="H39" s="910">
        <v>2525</v>
      </c>
      <c r="I39" s="280"/>
      <c r="J39" s="911">
        <v>2313</v>
      </c>
      <c r="K39" s="280"/>
      <c r="L39" s="912">
        <f t="shared" si="0"/>
        <v>91.6</v>
      </c>
      <c r="M39" s="913"/>
      <c r="N39" s="909">
        <v>1043</v>
      </c>
      <c r="O39" s="909"/>
      <c r="P39" s="914">
        <v>1316</v>
      </c>
      <c r="Q39" s="914"/>
      <c r="R39" s="915">
        <f t="shared" si="1"/>
        <v>126.2</v>
      </c>
      <c r="S39" s="916"/>
      <c r="T39" s="914">
        <v>1403</v>
      </c>
      <c r="U39" s="914"/>
      <c r="V39" s="915">
        <f t="shared" si="2"/>
        <v>134.5</v>
      </c>
      <c r="W39" s="18"/>
      <c r="X39" s="903"/>
    </row>
    <row r="40" spans="1:24" s="917" customFormat="1" ht="9.75" customHeight="1">
      <c r="A40" s="903"/>
      <c r="B40" s="904"/>
      <c r="C40" s="905"/>
      <c r="D40" s="906" t="s">
        <v>340</v>
      </c>
      <c r="E40" s="907"/>
      <c r="F40" s="908"/>
      <c r="G40" s="909"/>
      <c r="H40" s="910">
        <v>90000</v>
      </c>
      <c r="I40" s="280"/>
      <c r="J40" s="911">
        <v>60135</v>
      </c>
      <c r="K40" s="280"/>
      <c r="L40" s="912">
        <f t="shared" si="0"/>
        <v>66.8</v>
      </c>
      <c r="M40" s="913"/>
      <c r="N40" s="909">
        <v>75200</v>
      </c>
      <c r="O40" s="909"/>
      <c r="P40" s="914">
        <v>53829</v>
      </c>
      <c r="Q40" s="914"/>
      <c r="R40" s="915">
        <f t="shared" si="1"/>
        <v>71.599999999999994</v>
      </c>
      <c r="S40" s="916"/>
      <c r="T40" s="914">
        <v>57057</v>
      </c>
      <c r="U40" s="914"/>
      <c r="V40" s="915">
        <f t="shared" si="2"/>
        <v>75.900000000000006</v>
      </c>
      <c r="W40" s="18"/>
      <c r="X40" s="903"/>
    </row>
    <row r="41" spans="1:24" s="890" customFormat="1" ht="9.75" customHeight="1">
      <c r="A41" s="888"/>
      <c r="B41" s="889"/>
      <c r="C41" s="922"/>
      <c r="D41" s="891" t="s">
        <v>341</v>
      </c>
      <c r="E41" s="892"/>
      <c r="F41" s="893"/>
      <c r="G41" s="894"/>
      <c r="H41" s="895">
        <v>309575</v>
      </c>
      <c r="I41" s="896"/>
      <c r="J41" s="284">
        <v>341347</v>
      </c>
      <c r="K41" s="896"/>
      <c r="L41" s="898">
        <f t="shared" si="0"/>
        <v>110.3</v>
      </c>
      <c r="M41" s="923"/>
      <c r="N41" s="924">
        <v>529645</v>
      </c>
      <c r="O41" s="924"/>
      <c r="P41" s="925">
        <v>340477</v>
      </c>
      <c r="Q41" s="926"/>
      <c r="R41" s="901">
        <f t="shared" si="1"/>
        <v>64.3</v>
      </c>
      <c r="S41" s="902"/>
      <c r="T41" s="925">
        <v>397785</v>
      </c>
      <c r="U41" s="926"/>
      <c r="V41" s="901">
        <f t="shared" si="2"/>
        <v>75.099999999999994</v>
      </c>
      <c r="W41" s="14"/>
      <c r="X41" s="888"/>
    </row>
    <row r="42" spans="1:24" s="890" customFormat="1" ht="9.75" customHeight="1">
      <c r="A42" s="888"/>
      <c r="B42" s="889"/>
      <c r="C42" s="922"/>
      <c r="D42" s="891" t="s">
        <v>342</v>
      </c>
      <c r="E42" s="892"/>
      <c r="F42" s="893"/>
      <c r="G42" s="894"/>
      <c r="H42" s="895">
        <v>13759</v>
      </c>
      <c r="I42" s="896"/>
      <c r="J42" s="284">
        <v>12529</v>
      </c>
      <c r="K42" s="896"/>
      <c r="L42" s="898">
        <f t="shared" si="0"/>
        <v>91.1</v>
      </c>
      <c r="M42" s="923"/>
      <c r="N42" s="924">
        <v>14609</v>
      </c>
      <c r="O42" s="924"/>
      <c r="P42" s="925">
        <v>12672</v>
      </c>
      <c r="Q42" s="926"/>
      <c r="R42" s="901">
        <f t="shared" si="1"/>
        <v>86.7</v>
      </c>
      <c r="S42" s="902"/>
      <c r="T42" s="925">
        <v>14417</v>
      </c>
      <c r="U42" s="926"/>
      <c r="V42" s="901">
        <f t="shared" si="2"/>
        <v>98.7</v>
      </c>
      <c r="W42" s="14"/>
      <c r="X42" s="888"/>
    </row>
    <row r="43" spans="1:24" s="9" customFormat="1" ht="9" customHeight="1">
      <c r="A43" s="881"/>
      <c r="B43" s="882"/>
      <c r="C43" s="883" t="s">
        <v>316</v>
      </c>
      <c r="D43" s="927"/>
      <c r="E43" s="927"/>
      <c r="F43" s="884"/>
      <c r="G43" s="894"/>
      <c r="H43" s="928"/>
      <c r="I43" s="280"/>
      <c r="J43" s="929"/>
      <c r="K43" s="280"/>
      <c r="L43" s="898"/>
      <c r="M43" s="930"/>
      <c r="N43" s="931"/>
      <c r="O43" s="931"/>
      <c r="P43" s="930"/>
      <c r="Q43" s="930"/>
      <c r="R43" s="901"/>
      <c r="S43" s="916"/>
      <c r="T43" s="930"/>
      <c r="U43" s="930"/>
      <c r="V43" s="901"/>
      <c r="W43" s="32"/>
      <c r="X43" s="881"/>
    </row>
    <row r="44" spans="1:24" s="917" customFormat="1" ht="9.75" customHeight="1">
      <c r="A44" s="903"/>
      <c r="B44" s="904"/>
      <c r="C44" s="905"/>
      <c r="D44" s="932" t="s">
        <v>343</v>
      </c>
      <c r="E44" s="933"/>
      <c r="F44" s="908"/>
      <c r="G44" s="909"/>
      <c r="H44" s="910">
        <f>106439+H40</f>
        <v>196439</v>
      </c>
      <c r="I44" s="32"/>
      <c r="J44" s="285">
        <v>159160</v>
      </c>
      <c r="K44" s="934"/>
      <c r="L44" s="912">
        <f t="shared" si="0"/>
        <v>81</v>
      </c>
      <c r="M44" s="79"/>
      <c r="N44" s="935">
        <v>233836</v>
      </c>
      <c r="O44" s="935"/>
      <c r="P44" s="79">
        <v>148878</v>
      </c>
      <c r="Q44" s="79"/>
      <c r="R44" s="915">
        <f t="shared" si="1"/>
        <v>63.7</v>
      </c>
      <c r="S44" s="936"/>
      <c r="T44" s="79">
        <v>160831</v>
      </c>
      <c r="U44" s="79"/>
      <c r="V44" s="915">
        <f t="shared" si="2"/>
        <v>68.8</v>
      </c>
      <c r="W44" s="936"/>
      <c r="X44" s="903"/>
    </row>
    <row r="45" spans="1:24" s="917" customFormat="1" ht="9.75" customHeight="1">
      <c r="A45" s="903"/>
      <c r="B45" s="904"/>
      <c r="C45" s="905"/>
      <c r="D45" s="932" t="s">
        <v>344</v>
      </c>
      <c r="E45" s="933"/>
      <c r="F45" s="908"/>
      <c r="G45" s="909"/>
      <c r="H45" s="910">
        <f>+H46+H47</f>
        <v>262985</v>
      </c>
      <c r="I45" s="32"/>
      <c r="J45" s="285">
        <v>282925</v>
      </c>
      <c r="K45" s="934"/>
      <c r="L45" s="912">
        <f t="shared" si="0"/>
        <v>107.6</v>
      </c>
      <c r="M45" s="79"/>
      <c r="N45" s="935">
        <v>363381</v>
      </c>
      <c r="O45" s="935"/>
      <c r="P45" s="79">
        <v>331398</v>
      </c>
      <c r="Q45" s="79"/>
      <c r="R45" s="915">
        <f t="shared" si="1"/>
        <v>91.2</v>
      </c>
      <c r="S45" s="936"/>
      <c r="T45" s="79">
        <v>366105</v>
      </c>
      <c r="U45" s="79"/>
      <c r="V45" s="915">
        <f t="shared" si="2"/>
        <v>100.7</v>
      </c>
      <c r="W45" s="936"/>
      <c r="X45" s="903"/>
    </row>
    <row r="46" spans="1:24" s="917" customFormat="1" ht="9.75" customHeight="1">
      <c r="A46" s="903"/>
      <c r="B46" s="904"/>
      <c r="C46" s="905"/>
      <c r="D46" s="933" t="s">
        <v>345</v>
      </c>
      <c r="E46" s="918"/>
      <c r="F46" s="908"/>
      <c r="G46" s="909"/>
      <c r="H46" s="910">
        <v>167061</v>
      </c>
      <c r="I46" s="32"/>
      <c r="J46" s="285">
        <v>172444</v>
      </c>
      <c r="K46" s="934"/>
      <c r="L46" s="912">
        <f t="shared" si="0"/>
        <v>103.2</v>
      </c>
      <c r="M46" s="79"/>
      <c r="N46" s="935">
        <v>256335</v>
      </c>
      <c r="O46" s="935"/>
      <c r="P46" s="79">
        <v>206353</v>
      </c>
      <c r="Q46" s="79"/>
      <c r="R46" s="915">
        <f t="shared" si="1"/>
        <v>80.5</v>
      </c>
      <c r="S46" s="936"/>
      <c r="T46" s="79">
        <v>228885</v>
      </c>
      <c r="U46" s="79"/>
      <c r="V46" s="915">
        <f t="shared" si="2"/>
        <v>89.3</v>
      </c>
      <c r="W46" s="936"/>
      <c r="X46" s="903"/>
    </row>
    <row r="47" spans="1:24" s="917" customFormat="1" ht="9.75" customHeight="1">
      <c r="A47" s="903"/>
      <c r="B47" s="904"/>
      <c r="C47" s="905"/>
      <c r="D47" s="933" t="s">
        <v>346</v>
      </c>
      <c r="E47" s="918"/>
      <c r="F47" s="908"/>
      <c r="G47" s="909"/>
      <c r="H47" s="910">
        <v>95924</v>
      </c>
      <c r="I47" s="32"/>
      <c r="J47" s="285">
        <v>110481</v>
      </c>
      <c r="K47" s="934"/>
      <c r="L47" s="912">
        <f t="shared" si="0"/>
        <v>115.2</v>
      </c>
      <c r="M47" s="79"/>
      <c r="N47" s="935">
        <v>107046</v>
      </c>
      <c r="O47" s="935"/>
      <c r="P47" s="79">
        <v>125045</v>
      </c>
      <c r="Q47" s="79"/>
      <c r="R47" s="915">
        <f t="shared" si="1"/>
        <v>116.8</v>
      </c>
      <c r="S47" s="936"/>
      <c r="T47" s="79">
        <v>137220</v>
      </c>
      <c r="U47" s="79"/>
      <c r="V47" s="915">
        <f t="shared" si="2"/>
        <v>128.19999999999999</v>
      </c>
      <c r="W47" s="936"/>
      <c r="X47" s="903" t="s">
        <v>35</v>
      </c>
    </row>
    <row r="48" spans="1:24" s="917" customFormat="1" ht="9.75" customHeight="1">
      <c r="A48" s="903"/>
      <c r="B48" s="904"/>
      <c r="C48" s="905"/>
      <c r="D48" s="932" t="s">
        <v>165</v>
      </c>
      <c r="E48" s="933"/>
      <c r="F48" s="908"/>
      <c r="G48" s="909"/>
      <c r="H48" s="910">
        <v>79696</v>
      </c>
      <c r="I48" s="32"/>
      <c r="J48" s="911">
        <v>73169</v>
      </c>
      <c r="K48" s="934"/>
      <c r="L48" s="912">
        <f t="shared" si="0"/>
        <v>91.8</v>
      </c>
      <c r="M48" s="914"/>
      <c r="N48" s="909">
        <v>189704</v>
      </c>
      <c r="O48" s="909"/>
      <c r="P48" s="914">
        <v>19500</v>
      </c>
      <c r="Q48" s="914"/>
      <c r="R48" s="915">
        <f t="shared" si="1"/>
        <v>10.3</v>
      </c>
      <c r="S48" s="936"/>
      <c r="T48" s="914">
        <v>43308</v>
      </c>
      <c r="U48" s="914"/>
      <c r="V48" s="915">
        <f t="shared" si="2"/>
        <v>22.8</v>
      </c>
      <c r="W48" s="936"/>
      <c r="X48" s="903"/>
    </row>
    <row r="49" spans="1:24" s="944" customFormat="1" ht="9.75" customHeight="1">
      <c r="A49" s="937"/>
      <c r="B49" s="938"/>
      <c r="C49" s="939" t="s">
        <v>317</v>
      </c>
      <c r="D49" s="940"/>
      <c r="E49" s="940"/>
      <c r="F49" s="941"/>
      <c r="G49" s="940"/>
      <c r="H49" s="940"/>
      <c r="I49" s="940"/>
      <c r="J49" s="940"/>
      <c r="K49" s="940"/>
      <c r="L49" s="940"/>
      <c r="M49" s="940"/>
      <c r="N49" s="940"/>
      <c r="O49" s="940"/>
      <c r="P49" s="942"/>
      <c r="Q49" s="942"/>
      <c r="R49" s="942"/>
      <c r="S49" s="942"/>
      <c r="T49" s="942"/>
      <c r="U49" s="942"/>
      <c r="V49" s="943"/>
      <c r="W49" s="940"/>
      <c r="X49" s="937"/>
    </row>
    <row r="50" spans="1:24" s="944" customFormat="1" ht="5.25" customHeight="1">
      <c r="A50" s="937"/>
      <c r="B50" s="938"/>
      <c r="C50" s="939"/>
      <c r="D50" s="940"/>
      <c r="E50" s="940"/>
      <c r="F50" s="941"/>
      <c r="G50" s="940"/>
      <c r="H50" s="940"/>
      <c r="I50" s="940"/>
      <c r="J50" s="940"/>
      <c r="K50" s="940"/>
      <c r="L50" s="940"/>
      <c r="M50" s="940"/>
      <c r="N50" s="940"/>
      <c r="O50" s="940"/>
      <c r="P50" s="942"/>
      <c r="Q50" s="942"/>
      <c r="R50" s="942"/>
      <c r="S50" s="942"/>
      <c r="T50" s="942"/>
      <c r="U50" s="942"/>
      <c r="V50" s="943"/>
      <c r="W50" s="940"/>
      <c r="X50" s="937"/>
    </row>
    <row r="51" spans="1:24" s="9" customFormat="1" ht="13.5" customHeight="1">
      <c r="A51" s="881"/>
      <c r="B51" s="882"/>
      <c r="C51" s="1714" t="s">
        <v>318</v>
      </c>
      <c r="D51" s="1715"/>
      <c r="E51" s="1715"/>
      <c r="F51" s="1715"/>
      <c r="G51" s="1715"/>
      <c r="H51" s="1715"/>
      <c r="I51" s="1715"/>
      <c r="J51" s="1715"/>
      <c r="K51" s="1715"/>
      <c r="L51" s="1715"/>
      <c r="M51" s="1715"/>
      <c r="N51" s="1715"/>
      <c r="O51" s="1715"/>
      <c r="P51" s="1715"/>
      <c r="Q51" s="1715"/>
      <c r="R51" s="1715"/>
      <c r="S51" s="1715"/>
      <c r="T51" s="1715"/>
      <c r="U51" s="1715"/>
      <c r="V51" s="1716"/>
      <c r="W51" s="945"/>
      <c r="X51" s="881"/>
    </row>
    <row r="52" spans="1:24" s="9" customFormat="1" ht="3" customHeight="1">
      <c r="A52" s="881"/>
      <c r="B52" s="882"/>
      <c r="C52" s="1717" t="s">
        <v>87</v>
      </c>
      <c r="D52" s="1717"/>
      <c r="E52" s="32"/>
      <c r="F52" s="676"/>
      <c r="G52" s="32"/>
      <c r="H52" s="32"/>
      <c r="I52" s="32"/>
      <c r="J52" s="32"/>
      <c r="K52" s="32"/>
      <c r="L52" s="32"/>
      <c r="M52" s="32"/>
      <c r="N52" s="32"/>
      <c r="O52" s="32"/>
      <c r="P52" s="278"/>
      <c r="Q52" s="278"/>
      <c r="R52" s="278"/>
      <c r="S52" s="278"/>
      <c r="T52" s="278"/>
      <c r="U52" s="278"/>
      <c r="V52" s="90"/>
      <c r="W52" s="32"/>
      <c r="X52" s="881"/>
    </row>
    <row r="53" spans="1:24" s="9" customFormat="1" ht="11.25" customHeight="1">
      <c r="A53" s="881"/>
      <c r="B53" s="882"/>
      <c r="C53" s="1697"/>
      <c r="D53" s="1697"/>
      <c r="E53" s="32"/>
      <c r="F53" s="946"/>
      <c r="G53" s="947"/>
      <c r="H53" s="948"/>
      <c r="I53" s="910"/>
      <c r="J53" s="948"/>
      <c r="K53" s="949"/>
      <c r="L53" s="1718" t="s">
        <v>558</v>
      </c>
      <c r="M53" s="1718"/>
      <c r="N53" s="1718"/>
      <c r="O53" s="950"/>
      <c r="P53" s="1718" t="s">
        <v>389</v>
      </c>
      <c r="Q53" s="1718"/>
      <c r="R53" s="1718"/>
      <c r="S53" s="950"/>
      <c r="T53" s="1718" t="s">
        <v>559</v>
      </c>
      <c r="U53" s="1718"/>
      <c r="V53" s="1718"/>
      <c r="W53" s="32"/>
      <c r="X53" s="881"/>
    </row>
    <row r="54" spans="1:24" s="9" customFormat="1" ht="12.75" customHeight="1">
      <c r="A54" s="881"/>
      <c r="B54" s="882"/>
      <c r="C54" s="387" t="s">
        <v>77</v>
      </c>
      <c r="D54" s="370"/>
      <c r="E54" s="370"/>
      <c r="F54" s="951"/>
      <c r="G54" s="952"/>
      <c r="H54" s="928"/>
      <c r="I54" s="910"/>
      <c r="J54" s="948"/>
      <c r="K54" s="953"/>
      <c r="L54" s="1719">
        <f>+L55+L56</f>
        <v>455119</v>
      </c>
      <c r="M54" s="1719"/>
      <c r="N54" s="1719"/>
      <c r="O54" s="928"/>
      <c r="P54" s="1720">
        <f>+P55+P56</f>
        <v>445947</v>
      </c>
      <c r="Q54" s="1720"/>
      <c r="R54" s="1720"/>
      <c r="S54" s="928"/>
      <c r="T54" s="1720">
        <f>+T55+T56</f>
        <v>513187</v>
      </c>
      <c r="U54" s="1720"/>
      <c r="V54" s="1720"/>
      <c r="W54" s="32"/>
      <c r="X54" s="881"/>
    </row>
    <row r="55" spans="1:24" s="9" customFormat="1" ht="9.75" customHeight="1">
      <c r="A55" s="881"/>
      <c r="B55" s="882"/>
      <c r="C55" s="387" t="s">
        <v>347</v>
      </c>
      <c r="D55" s="370"/>
      <c r="E55" s="370"/>
      <c r="F55" s="951"/>
      <c r="G55" s="952"/>
      <c r="H55" s="928"/>
      <c r="I55" s="910"/>
      <c r="J55" s="948"/>
      <c r="K55" s="954"/>
      <c r="L55" s="1711">
        <v>101932</v>
      </c>
      <c r="M55" s="1711"/>
      <c r="N55" s="1711"/>
      <c r="O55" s="955"/>
      <c r="P55" s="1712">
        <v>22983</v>
      </c>
      <c r="Q55" s="1712"/>
      <c r="R55" s="1712"/>
      <c r="S55" s="955"/>
      <c r="T55" s="1712">
        <v>47816</v>
      </c>
      <c r="U55" s="1712"/>
      <c r="V55" s="1712"/>
      <c r="W55" s="32"/>
      <c r="X55" s="881"/>
    </row>
    <row r="56" spans="1:24" s="9" customFormat="1" ht="9.75" customHeight="1">
      <c r="A56" s="881"/>
      <c r="B56" s="882"/>
      <c r="C56" s="387" t="s">
        <v>348</v>
      </c>
      <c r="D56" s="370"/>
      <c r="E56" s="370"/>
      <c r="F56" s="951"/>
      <c r="G56" s="952"/>
      <c r="H56" s="928"/>
      <c r="I56" s="910"/>
      <c r="J56" s="948"/>
      <c r="K56" s="954"/>
      <c r="L56" s="1711">
        <f>+L57+L58</f>
        <v>353187</v>
      </c>
      <c r="M56" s="1711"/>
      <c r="N56" s="1711"/>
      <c r="O56" s="928"/>
      <c r="P56" s="1713">
        <f>+P57+P58</f>
        <v>422964</v>
      </c>
      <c r="Q56" s="1713"/>
      <c r="R56" s="1713"/>
      <c r="S56" s="928"/>
      <c r="T56" s="1713">
        <f>+T57+T58</f>
        <v>465371</v>
      </c>
      <c r="U56" s="1713"/>
      <c r="V56" s="1713"/>
      <c r="W56" s="32"/>
      <c r="X56" s="881"/>
    </row>
    <row r="57" spans="1:24" s="9" customFormat="1" ht="9.75" customHeight="1">
      <c r="A57" s="881"/>
      <c r="B57" s="882"/>
      <c r="C57" s="620" t="s">
        <v>349</v>
      </c>
      <c r="D57" s="18"/>
      <c r="E57" s="18"/>
      <c r="F57" s="279"/>
      <c r="G57" s="956"/>
      <c r="H57" s="910"/>
      <c r="I57" s="910"/>
      <c r="J57" s="948"/>
      <c r="K57" s="957"/>
      <c r="L57" s="1709">
        <v>98087</v>
      </c>
      <c r="M57" s="1709"/>
      <c r="N57" s="1709"/>
      <c r="O57" s="958"/>
      <c r="P57" s="1710">
        <v>84424</v>
      </c>
      <c r="Q57" s="1710"/>
      <c r="R57" s="1710"/>
      <c r="S57" s="958"/>
      <c r="T57" s="1710">
        <v>83937</v>
      </c>
      <c r="U57" s="1710"/>
      <c r="V57" s="1710"/>
      <c r="W57" s="32"/>
      <c r="X57" s="881"/>
    </row>
    <row r="58" spans="1:24" s="9" customFormat="1" ht="9.75" customHeight="1">
      <c r="A58" s="881"/>
      <c r="B58" s="882"/>
      <c r="C58" s="620" t="s">
        <v>350</v>
      </c>
      <c r="D58" s="18"/>
      <c r="E58" s="18"/>
      <c r="F58" s="279"/>
      <c r="G58" s="956"/>
      <c r="H58" s="910"/>
      <c r="I58" s="910"/>
      <c r="J58" s="948"/>
      <c r="K58" s="957"/>
      <c r="L58" s="1709">
        <v>255100</v>
      </c>
      <c r="M58" s="1709"/>
      <c r="N58" s="1709"/>
      <c r="O58" s="958"/>
      <c r="P58" s="1710">
        <v>338540</v>
      </c>
      <c r="Q58" s="1710"/>
      <c r="R58" s="1710"/>
      <c r="S58" s="958"/>
      <c r="T58" s="1710">
        <v>381434</v>
      </c>
      <c r="U58" s="1710"/>
      <c r="V58" s="1710"/>
      <c r="W58" s="32"/>
      <c r="X58" s="881"/>
    </row>
    <row r="59" spans="1:24" s="9" customFormat="1" ht="9.75" customHeight="1">
      <c r="A59" s="881"/>
      <c r="B59" s="882"/>
      <c r="C59" s="620" t="s">
        <v>351</v>
      </c>
      <c r="D59" s="18"/>
      <c r="E59" s="18"/>
      <c r="F59" s="279"/>
      <c r="G59" s="956"/>
      <c r="H59" s="910"/>
      <c r="I59" s="910"/>
      <c r="J59" s="948"/>
      <c r="K59" s="957"/>
      <c r="L59" s="1709">
        <v>255373</v>
      </c>
      <c r="M59" s="1709"/>
      <c r="N59" s="1709"/>
      <c r="O59" s="958"/>
      <c r="P59" s="1710">
        <v>289196</v>
      </c>
      <c r="Q59" s="1710"/>
      <c r="R59" s="1710"/>
      <c r="S59" s="958"/>
      <c r="T59" s="1710">
        <v>354472</v>
      </c>
      <c r="U59" s="1710"/>
      <c r="V59" s="1710"/>
      <c r="W59" s="32"/>
      <c r="X59" s="881"/>
    </row>
    <row r="60" spans="1:24" s="9" customFormat="1" ht="9.75" customHeight="1">
      <c r="A60" s="881"/>
      <c r="B60" s="882"/>
      <c r="C60" s="620" t="s">
        <v>352</v>
      </c>
      <c r="D60" s="18"/>
      <c r="E60" s="18"/>
      <c r="F60" s="279"/>
      <c r="G60" s="956"/>
      <c r="H60" s="910"/>
      <c r="I60" s="910"/>
      <c r="J60" s="948"/>
      <c r="K60" s="957"/>
      <c r="L60" s="1709">
        <v>97814</v>
      </c>
      <c r="M60" s="1709"/>
      <c r="N60" s="1709"/>
      <c r="O60" s="958"/>
      <c r="P60" s="1710">
        <v>133768</v>
      </c>
      <c r="Q60" s="1710"/>
      <c r="R60" s="1710"/>
      <c r="S60" s="958"/>
      <c r="T60" s="1710">
        <v>110899</v>
      </c>
      <c r="U60" s="1710"/>
      <c r="V60" s="1710"/>
      <c r="W60" s="32"/>
      <c r="X60" s="881"/>
    </row>
    <row r="61" spans="1:24" s="9" customFormat="1" ht="2.25" customHeight="1">
      <c r="A61" s="881"/>
      <c r="B61" s="882"/>
      <c r="C61" s="18"/>
      <c r="D61" s="18"/>
      <c r="E61" s="18"/>
      <c r="F61" s="279"/>
      <c r="G61" s="956"/>
      <c r="H61" s="910"/>
      <c r="I61" s="910"/>
      <c r="J61" s="948"/>
      <c r="K61" s="957"/>
      <c r="L61" s="1709"/>
      <c r="M61" s="1709"/>
      <c r="N61" s="1709"/>
      <c r="O61" s="958"/>
      <c r="P61" s="1710"/>
      <c r="Q61" s="1710"/>
      <c r="R61" s="1710"/>
      <c r="S61" s="958"/>
      <c r="T61" s="1710"/>
      <c r="U61" s="1710"/>
      <c r="V61" s="1710"/>
      <c r="W61" s="32"/>
      <c r="X61" s="881"/>
    </row>
    <row r="62" spans="1:24" s="9" customFormat="1" ht="9.75" customHeight="1">
      <c r="A62" s="881"/>
      <c r="B62" s="882"/>
      <c r="C62" s="620" t="s">
        <v>353</v>
      </c>
      <c r="D62" s="18"/>
      <c r="E62" s="18"/>
      <c r="F62" s="279"/>
      <c r="G62" s="956"/>
      <c r="H62" s="910"/>
      <c r="I62" s="910"/>
      <c r="J62" s="948"/>
      <c r="K62" s="957"/>
      <c r="L62" s="1709">
        <v>99973</v>
      </c>
      <c r="M62" s="1709"/>
      <c r="N62" s="1709"/>
      <c r="O62" s="958"/>
      <c r="P62" s="1710">
        <v>76871</v>
      </c>
      <c r="Q62" s="1710"/>
      <c r="R62" s="1710"/>
      <c r="S62" s="958"/>
      <c r="T62" s="1710">
        <v>83659</v>
      </c>
      <c r="U62" s="1710"/>
      <c r="V62" s="1710"/>
      <c r="W62" s="32"/>
      <c r="X62" s="881"/>
    </row>
    <row r="63" spans="1:24" s="9" customFormat="1" ht="9.75" customHeight="1">
      <c r="A63" s="881"/>
      <c r="B63" s="882"/>
      <c r="C63" s="620" t="s">
        <v>354</v>
      </c>
      <c r="D63" s="18"/>
      <c r="E63" s="18"/>
      <c r="F63" s="279"/>
      <c r="G63" s="956"/>
      <c r="H63" s="910"/>
      <c r="I63" s="910"/>
      <c r="J63" s="948"/>
      <c r="K63" s="957"/>
      <c r="L63" s="1709">
        <v>244057</v>
      </c>
      <c r="M63" s="1709"/>
      <c r="N63" s="1709"/>
      <c r="O63" s="958"/>
      <c r="P63" s="1710">
        <v>341536</v>
      </c>
      <c r="Q63" s="1710"/>
      <c r="R63" s="1710"/>
      <c r="S63" s="958"/>
      <c r="T63" s="1710">
        <v>376663</v>
      </c>
      <c r="U63" s="1710"/>
      <c r="V63" s="1710"/>
      <c r="W63" s="32"/>
      <c r="X63" s="881"/>
    </row>
    <row r="64" spans="1:24" s="9" customFormat="1" ht="9.75" customHeight="1">
      <c r="A64" s="881"/>
      <c r="B64" s="882"/>
      <c r="C64" s="959" t="s">
        <v>266</v>
      </c>
      <c r="D64" s="18"/>
      <c r="E64" s="18"/>
      <c r="F64" s="279"/>
      <c r="G64" s="956"/>
      <c r="H64" s="910"/>
      <c r="I64" s="910"/>
      <c r="J64" s="948"/>
      <c r="K64" s="957"/>
      <c r="L64" s="1709">
        <v>53083</v>
      </c>
      <c r="M64" s="1709"/>
      <c r="N64" s="1709"/>
      <c r="O64" s="958"/>
      <c r="P64" s="1710">
        <v>56105</v>
      </c>
      <c r="Q64" s="1710"/>
      <c r="R64" s="1710"/>
      <c r="S64" s="958"/>
      <c r="T64" s="1710">
        <v>63434</v>
      </c>
      <c r="U64" s="1710"/>
      <c r="V64" s="1710"/>
      <c r="W64" s="32"/>
      <c r="X64" s="881"/>
    </row>
    <row r="65" spans="1:24" s="9" customFormat="1" ht="9.75" customHeight="1">
      <c r="A65" s="881"/>
      <c r="B65" s="882"/>
      <c r="C65" s="959" t="s">
        <v>355</v>
      </c>
      <c r="D65" s="18"/>
      <c r="E65" s="18"/>
      <c r="F65" s="279"/>
      <c r="G65" s="956"/>
      <c r="H65" s="910"/>
      <c r="I65" s="910"/>
      <c r="J65" s="948"/>
      <c r="K65" s="957"/>
      <c r="L65" s="1709">
        <v>190974</v>
      </c>
      <c r="M65" s="1709"/>
      <c r="N65" s="1709"/>
      <c r="O65" s="958"/>
      <c r="P65" s="1710">
        <v>285431</v>
      </c>
      <c r="Q65" s="1710"/>
      <c r="R65" s="1710"/>
      <c r="S65" s="958"/>
      <c r="T65" s="1710">
        <v>313229</v>
      </c>
      <c r="U65" s="1710"/>
      <c r="V65" s="1710"/>
      <c r="W65" s="32"/>
      <c r="X65" s="881"/>
    </row>
    <row r="66" spans="1:24" s="9" customFormat="1" ht="9.75" customHeight="1">
      <c r="A66" s="881"/>
      <c r="B66" s="882"/>
      <c r="C66" s="620" t="s">
        <v>165</v>
      </c>
      <c r="D66" s="18"/>
      <c r="E66" s="18"/>
      <c r="F66" s="279"/>
      <c r="G66" s="956"/>
      <c r="H66" s="910"/>
      <c r="I66" s="910"/>
      <c r="J66" s="948"/>
      <c r="K66" s="957"/>
      <c r="L66" s="1709">
        <v>9157</v>
      </c>
      <c r="M66" s="1709"/>
      <c r="N66" s="1709"/>
      <c r="O66" s="958"/>
      <c r="P66" s="1710">
        <v>4557</v>
      </c>
      <c r="Q66" s="1710"/>
      <c r="R66" s="1710"/>
      <c r="S66" s="958"/>
      <c r="T66" s="1710">
        <v>5049</v>
      </c>
      <c r="U66" s="1710"/>
      <c r="V66" s="1710"/>
      <c r="W66" s="32"/>
      <c r="X66" s="881"/>
    </row>
    <row r="67" spans="1:24" s="9" customFormat="1" ht="2.25" customHeight="1">
      <c r="A67" s="881"/>
      <c r="B67" s="882"/>
      <c r="C67" s="620"/>
      <c r="D67" s="18"/>
      <c r="E67" s="18"/>
      <c r="F67" s="279"/>
      <c r="G67" s="956"/>
      <c r="H67" s="910"/>
      <c r="I67" s="910"/>
      <c r="J67" s="948"/>
      <c r="K67" s="957"/>
      <c r="L67" s="1709"/>
      <c r="M67" s="1709"/>
      <c r="N67" s="1709"/>
      <c r="O67" s="958"/>
      <c r="P67" s="1710"/>
      <c r="Q67" s="1710"/>
      <c r="R67" s="1710"/>
      <c r="S67" s="958"/>
      <c r="T67" s="1710"/>
      <c r="U67" s="1710"/>
      <c r="V67" s="1710"/>
      <c r="W67" s="32"/>
      <c r="X67" s="881"/>
    </row>
    <row r="68" spans="1:24" s="9" customFormat="1" ht="9.75" customHeight="1">
      <c r="A68" s="881"/>
      <c r="B68" s="882"/>
      <c r="C68" s="620" t="s">
        <v>81</v>
      </c>
      <c r="D68" s="18"/>
      <c r="E68" s="18"/>
      <c r="F68" s="279"/>
      <c r="G68" s="956"/>
      <c r="H68" s="910"/>
      <c r="I68" s="910"/>
      <c r="J68" s="948"/>
      <c r="K68" s="957"/>
      <c r="L68" s="1709">
        <v>151320</v>
      </c>
      <c r="M68" s="1709"/>
      <c r="N68" s="1709"/>
      <c r="O68" s="958"/>
      <c r="P68" s="1710">
        <v>198527</v>
      </c>
      <c r="Q68" s="1710"/>
      <c r="R68" s="1710"/>
      <c r="S68" s="958"/>
      <c r="T68" s="1710">
        <v>220992</v>
      </c>
      <c r="U68" s="1710"/>
      <c r="V68" s="1710"/>
      <c r="X68" s="881"/>
    </row>
    <row r="69" spans="1:24" s="9" customFormat="1" ht="9.75" customHeight="1">
      <c r="A69" s="881"/>
      <c r="B69" s="882"/>
      <c r="C69" s="620" t="s">
        <v>80</v>
      </c>
      <c r="D69" s="18"/>
      <c r="E69" s="18"/>
      <c r="F69" s="279"/>
      <c r="G69" s="956"/>
      <c r="H69" s="910"/>
      <c r="I69" s="910"/>
      <c r="J69" s="948"/>
      <c r="K69" s="957"/>
      <c r="L69" s="1709">
        <v>201867</v>
      </c>
      <c r="M69" s="1709"/>
      <c r="N69" s="1709"/>
      <c r="O69" s="958"/>
      <c r="P69" s="1710">
        <v>224437</v>
      </c>
      <c r="Q69" s="1710"/>
      <c r="R69" s="1710"/>
      <c r="S69" s="958"/>
      <c r="T69" s="1710">
        <v>244379</v>
      </c>
      <c r="U69" s="1710"/>
      <c r="V69" s="1710"/>
      <c r="W69" s="32"/>
      <c r="X69" s="881"/>
    </row>
    <row r="70" spans="1:24" s="9" customFormat="1" ht="3" customHeight="1">
      <c r="A70" s="881"/>
      <c r="B70" s="882"/>
      <c r="C70" s="620"/>
      <c r="D70" s="18"/>
      <c r="E70" s="18"/>
      <c r="F70" s="279"/>
      <c r="G70" s="956"/>
      <c r="H70" s="910"/>
      <c r="I70" s="910"/>
      <c r="J70" s="948"/>
      <c r="K70" s="957"/>
      <c r="L70" s="1709"/>
      <c r="M70" s="1709"/>
      <c r="N70" s="1709"/>
      <c r="O70" s="958"/>
      <c r="P70" s="1710"/>
      <c r="Q70" s="1710"/>
      <c r="R70" s="1710"/>
      <c r="S70" s="958"/>
      <c r="T70" s="1710"/>
      <c r="U70" s="1710"/>
      <c r="V70" s="1710"/>
      <c r="W70" s="32"/>
      <c r="X70" s="881"/>
    </row>
    <row r="71" spans="1:24" s="9" customFormat="1" ht="9.75" customHeight="1">
      <c r="A71" s="881"/>
      <c r="B71" s="882"/>
      <c r="C71" s="620" t="s">
        <v>319</v>
      </c>
      <c r="D71" s="18"/>
      <c r="E71" s="18"/>
      <c r="F71" s="279"/>
      <c r="G71" s="956"/>
      <c r="H71" s="910"/>
      <c r="I71" s="910"/>
      <c r="J71" s="948"/>
      <c r="K71" s="957"/>
      <c r="L71" s="1709">
        <v>30465</v>
      </c>
      <c r="M71" s="1709"/>
      <c r="N71" s="1709"/>
      <c r="O71" s="958"/>
      <c r="P71" s="1710">
        <v>37136</v>
      </c>
      <c r="Q71" s="1710"/>
      <c r="R71" s="1710"/>
      <c r="S71" s="958"/>
      <c r="T71" s="1710">
        <v>34193</v>
      </c>
      <c r="U71" s="1710"/>
      <c r="V71" s="1710"/>
      <c r="W71" s="32"/>
      <c r="X71" s="881"/>
    </row>
    <row r="72" spans="1:24" s="9" customFormat="1" ht="11.25">
      <c r="A72" s="881"/>
      <c r="B72" s="882"/>
      <c r="C72" s="620" t="s">
        <v>320</v>
      </c>
      <c r="D72" s="18"/>
      <c r="E72" s="18"/>
      <c r="F72" s="279"/>
      <c r="G72" s="956"/>
      <c r="H72" s="910"/>
      <c r="I72" s="910"/>
      <c r="J72" s="948"/>
      <c r="K72" s="957"/>
      <c r="L72" s="1709">
        <v>45640</v>
      </c>
      <c r="M72" s="1709"/>
      <c r="N72" s="1709"/>
      <c r="O72" s="958"/>
      <c r="P72" s="1710">
        <v>49207</v>
      </c>
      <c r="Q72" s="1710"/>
      <c r="R72" s="1710"/>
      <c r="S72" s="958"/>
      <c r="T72" s="1710">
        <v>57792</v>
      </c>
      <c r="U72" s="1710"/>
      <c r="V72" s="1710"/>
      <c r="W72" s="32"/>
      <c r="X72" s="881"/>
    </row>
    <row r="73" spans="1:24" s="9" customFormat="1" ht="9.75" customHeight="1">
      <c r="A73" s="881"/>
      <c r="B73" s="882"/>
      <c r="C73" s="620" t="s">
        <v>321</v>
      </c>
      <c r="D73" s="18"/>
      <c r="E73" s="18"/>
      <c r="F73" s="279"/>
      <c r="G73" s="956"/>
      <c r="H73" s="910"/>
      <c r="I73" s="910"/>
      <c r="J73" s="948"/>
      <c r="K73" s="957"/>
      <c r="L73" s="1709">
        <v>93674</v>
      </c>
      <c r="M73" s="1709"/>
      <c r="N73" s="1709"/>
      <c r="O73" s="958"/>
      <c r="P73" s="1710">
        <v>101913</v>
      </c>
      <c r="Q73" s="1710"/>
      <c r="R73" s="1710"/>
      <c r="S73" s="958"/>
      <c r="T73" s="1710">
        <v>113821</v>
      </c>
      <c r="U73" s="1710"/>
      <c r="V73" s="1710"/>
      <c r="W73" s="32"/>
      <c r="X73" s="881"/>
    </row>
    <row r="74" spans="1:24" s="9" customFormat="1" ht="9.75" customHeight="1">
      <c r="A74" s="881"/>
      <c r="B74" s="882"/>
      <c r="C74" s="620" t="s">
        <v>322</v>
      </c>
      <c r="D74" s="18"/>
      <c r="E74" s="18"/>
      <c r="F74" s="279"/>
      <c r="G74" s="956"/>
      <c r="H74" s="910"/>
      <c r="I74" s="910"/>
      <c r="J74" s="948"/>
      <c r="K74" s="957"/>
      <c r="L74" s="1709">
        <v>88049</v>
      </c>
      <c r="M74" s="1709"/>
      <c r="N74" s="1709"/>
      <c r="O74" s="958"/>
      <c r="P74" s="1710">
        <v>100091</v>
      </c>
      <c r="Q74" s="1710"/>
      <c r="R74" s="1710"/>
      <c r="S74" s="958"/>
      <c r="T74" s="1710">
        <v>111950</v>
      </c>
      <c r="U74" s="1710"/>
      <c r="V74" s="1710"/>
      <c r="W74" s="32"/>
      <c r="X74" s="881"/>
    </row>
    <row r="75" spans="1:24" s="9" customFormat="1" ht="9.75" customHeight="1">
      <c r="A75" s="881"/>
      <c r="B75" s="882"/>
      <c r="C75" s="620" t="s">
        <v>323</v>
      </c>
      <c r="D75" s="18"/>
      <c r="E75" s="18"/>
      <c r="F75" s="279"/>
      <c r="G75" s="956"/>
      <c r="H75" s="910"/>
      <c r="I75" s="910"/>
      <c r="J75" s="948"/>
      <c r="K75" s="957"/>
      <c r="L75" s="1709">
        <v>38808</v>
      </c>
      <c r="M75" s="1709"/>
      <c r="N75" s="1709"/>
      <c r="O75" s="958"/>
      <c r="P75" s="1710">
        <v>50104</v>
      </c>
      <c r="Q75" s="1710"/>
      <c r="R75" s="1710"/>
      <c r="S75" s="958"/>
      <c r="T75" s="1710">
        <v>55220</v>
      </c>
      <c r="U75" s="1710"/>
      <c r="V75" s="1710"/>
      <c r="W75" s="32"/>
      <c r="X75" s="881"/>
    </row>
    <row r="76" spans="1:24" s="9" customFormat="1" ht="9.75" customHeight="1">
      <c r="A76" s="881"/>
      <c r="B76" s="882"/>
      <c r="C76" s="620" t="s">
        <v>324</v>
      </c>
      <c r="D76" s="18"/>
      <c r="E76" s="18"/>
      <c r="F76" s="279"/>
      <c r="G76" s="956"/>
      <c r="H76" s="910"/>
      <c r="I76" s="910"/>
      <c r="J76" s="948"/>
      <c r="K76" s="957"/>
      <c r="L76" s="1709">
        <v>56551</v>
      </c>
      <c r="M76" s="1709"/>
      <c r="N76" s="1709"/>
      <c r="O76" s="958"/>
      <c r="P76" s="1710">
        <v>84513</v>
      </c>
      <c r="Q76" s="1710"/>
      <c r="R76" s="1710"/>
      <c r="S76" s="958"/>
      <c r="T76" s="1710">
        <v>92395</v>
      </c>
      <c r="U76" s="1710"/>
      <c r="V76" s="1710"/>
      <c r="W76" s="32"/>
      <c r="X76" s="881"/>
    </row>
    <row r="77" spans="1:24" s="9" customFormat="1" ht="2.25" customHeight="1">
      <c r="A77" s="881"/>
      <c r="B77" s="882"/>
      <c r="D77" s="18"/>
      <c r="E77" s="18"/>
      <c r="F77" s="279"/>
      <c r="G77" s="956"/>
      <c r="H77" s="910"/>
      <c r="I77" s="910"/>
      <c r="J77" s="948"/>
      <c r="K77" s="957"/>
      <c r="L77" s="1709"/>
      <c r="M77" s="1709"/>
      <c r="N77" s="1709"/>
      <c r="O77" s="958"/>
      <c r="P77" s="1710"/>
      <c r="Q77" s="1710"/>
      <c r="R77" s="1710"/>
      <c r="S77" s="958"/>
      <c r="T77" s="1710"/>
      <c r="U77" s="1710"/>
      <c r="V77" s="1710"/>
      <c r="W77" s="32"/>
      <c r="X77" s="881"/>
    </row>
    <row r="78" spans="1:24" s="9" customFormat="1" ht="9.75" customHeight="1">
      <c r="A78" s="881"/>
      <c r="B78" s="882"/>
      <c r="C78" s="620" t="s">
        <v>325</v>
      </c>
      <c r="D78" s="18"/>
      <c r="E78" s="18"/>
      <c r="F78" s="279"/>
      <c r="G78" s="956"/>
      <c r="H78" s="910"/>
      <c r="I78" s="910"/>
      <c r="J78" s="948"/>
      <c r="K78" s="957"/>
      <c r="L78" s="1709" t="s">
        <v>9</v>
      </c>
      <c r="M78" s="1709"/>
      <c r="N78" s="1709"/>
      <c r="O78" s="958"/>
      <c r="P78" s="1710" t="s">
        <v>9</v>
      </c>
      <c r="Q78" s="1710"/>
      <c r="R78" s="1710"/>
      <c r="S78" s="958"/>
      <c r="T78" s="1710" t="s">
        <v>9</v>
      </c>
      <c r="U78" s="1710"/>
      <c r="V78" s="1710"/>
      <c r="W78" s="32"/>
      <c r="X78" s="881"/>
    </row>
    <row r="79" spans="1:24" s="9" customFormat="1" ht="9.75" customHeight="1">
      <c r="A79" s="881"/>
      <c r="B79" s="882"/>
      <c r="C79" s="620" t="s">
        <v>326</v>
      </c>
      <c r="D79" s="18"/>
      <c r="E79" s="18"/>
      <c r="F79" s="279"/>
      <c r="G79" s="956"/>
      <c r="H79" s="910"/>
      <c r="I79" s="910"/>
      <c r="J79" s="948"/>
      <c r="K79" s="957"/>
      <c r="L79" s="1709">
        <v>6956</v>
      </c>
      <c r="M79" s="1709"/>
      <c r="N79" s="1709"/>
      <c r="O79" s="958"/>
      <c r="P79" s="1710">
        <v>8726</v>
      </c>
      <c r="Q79" s="1710"/>
      <c r="R79" s="1710"/>
      <c r="S79" s="958"/>
      <c r="T79" s="1710">
        <v>9404</v>
      </c>
      <c r="U79" s="1710"/>
      <c r="V79" s="1710"/>
      <c r="W79" s="32"/>
      <c r="X79" s="881"/>
    </row>
    <row r="80" spans="1:24" s="9" customFormat="1" ht="9.75" customHeight="1">
      <c r="A80" s="881"/>
      <c r="B80" s="882"/>
      <c r="C80" s="620" t="s">
        <v>327</v>
      </c>
      <c r="D80" s="18"/>
      <c r="E80" s="18"/>
      <c r="F80" s="279"/>
      <c r="G80" s="956"/>
      <c r="H80" s="910"/>
      <c r="I80" s="910"/>
      <c r="J80" s="948"/>
      <c r="K80" s="957"/>
      <c r="L80" s="1709">
        <v>38934</v>
      </c>
      <c r="M80" s="1709"/>
      <c r="N80" s="1709"/>
      <c r="O80" s="958"/>
      <c r="P80" s="1710">
        <v>54620</v>
      </c>
      <c r="Q80" s="1710"/>
      <c r="R80" s="1710"/>
      <c r="S80" s="958"/>
      <c r="T80" s="1710">
        <v>58396</v>
      </c>
      <c r="U80" s="1710"/>
      <c r="V80" s="1710"/>
      <c r="W80" s="32"/>
      <c r="X80" s="881"/>
    </row>
    <row r="81" spans="1:24" s="9" customFormat="1" ht="9.75" customHeight="1">
      <c r="A81" s="881"/>
      <c r="B81" s="882"/>
      <c r="C81" s="620" t="s">
        <v>328</v>
      </c>
      <c r="D81" s="18"/>
      <c r="E81" s="18"/>
      <c r="F81" s="279"/>
      <c r="G81" s="956"/>
      <c r="H81" s="910"/>
      <c r="I81" s="910"/>
      <c r="J81" s="948"/>
      <c r="K81" s="957"/>
      <c r="L81" s="1709">
        <v>57272</v>
      </c>
      <c r="M81" s="1709"/>
      <c r="N81" s="1709"/>
      <c r="O81" s="958"/>
      <c r="P81" s="1710">
        <v>62530</v>
      </c>
      <c r="Q81" s="1710"/>
      <c r="R81" s="1710"/>
      <c r="S81" s="958"/>
      <c r="T81" s="1710">
        <v>66997</v>
      </c>
      <c r="U81" s="1710"/>
      <c r="V81" s="1710"/>
      <c r="W81" s="32"/>
      <c r="X81" s="881"/>
    </row>
    <row r="82" spans="1:24" s="9" customFormat="1" ht="9.75" customHeight="1">
      <c r="A82" s="881"/>
      <c r="B82" s="882"/>
      <c r="C82" s="620" t="s">
        <v>329</v>
      </c>
      <c r="D82" s="18"/>
      <c r="E82" s="18"/>
      <c r="F82" s="279"/>
      <c r="G82" s="956"/>
      <c r="H82" s="910"/>
      <c r="I82" s="910"/>
      <c r="J82" s="948"/>
      <c r="K82" s="957"/>
      <c r="L82" s="1709">
        <v>128414</v>
      </c>
      <c r="M82" s="1709"/>
      <c r="N82" s="1709"/>
      <c r="O82" s="958"/>
      <c r="P82" s="1710">
        <v>146721</v>
      </c>
      <c r="Q82" s="1710"/>
      <c r="R82" s="1710"/>
      <c r="S82" s="958"/>
      <c r="T82" s="1710">
        <v>163002</v>
      </c>
      <c r="U82" s="1710"/>
      <c r="V82" s="1710"/>
      <c r="W82" s="32"/>
      <c r="X82" s="881"/>
    </row>
    <row r="83" spans="1:24" s="9" customFormat="1" ht="9.75" customHeight="1">
      <c r="A83" s="881"/>
      <c r="B83" s="882"/>
      <c r="C83" s="620" t="s">
        <v>330</v>
      </c>
      <c r="D83" s="18"/>
      <c r="E83" s="18"/>
      <c r="F83" s="279"/>
      <c r="G83" s="956"/>
      <c r="H83" s="910"/>
      <c r="I83" s="910"/>
      <c r="J83" s="948"/>
      <c r="K83" s="957"/>
      <c r="L83" s="1709">
        <v>83453</v>
      </c>
      <c r="M83" s="1709"/>
      <c r="N83" s="1709"/>
      <c r="O83" s="958"/>
      <c r="P83" s="1710">
        <v>108430</v>
      </c>
      <c r="Q83" s="1710"/>
      <c r="R83" s="1710"/>
      <c r="S83" s="958"/>
      <c r="T83" s="1710">
        <v>120332</v>
      </c>
      <c r="U83" s="1710"/>
      <c r="V83" s="1710"/>
      <c r="W83" s="32"/>
      <c r="X83" s="881"/>
    </row>
    <row r="84" spans="1:24" s="9" customFormat="1" ht="9.75" customHeight="1">
      <c r="A84" s="881"/>
      <c r="B84" s="882"/>
      <c r="C84" s="620" t="s">
        <v>331</v>
      </c>
      <c r="D84" s="18"/>
      <c r="E84" s="18"/>
      <c r="F84" s="279"/>
      <c r="G84" s="956"/>
      <c r="H84" s="910"/>
      <c r="I84" s="910"/>
      <c r="K84" s="957"/>
      <c r="L84" s="1709">
        <v>38158</v>
      </c>
      <c r="M84" s="1709"/>
      <c r="N84" s="1709"/>
      <c r="O84" s="958"/>
      <c r="P84" s="1710">
        <v>41937</v>
      </c>
      <c r="Q84" s="1710"/>
      <c r="R84" s="1710"/>
      <c r="S84" s="958"/>
      <c r="T84" s="1710">
        <v>47240</v>
      </c>
      <c r="U84" s="1710"/>
      <c r="V84" s="1710"/>
      <c r="W84" s="32"/>
      <c r="X84" s="881"/>
    </row>
    <row r="85" spans="1:24" s="9" customFormat="1" ht="9.75" customHeight="1">
      <c r="A85" s="881"/>
      <c r="B85" s="882"/>
      <c r="C85" s="854" t="s">
        <v>274</v>
      </c>
      <c r="D85" s="18"/>
      <c r="E85" s="18"/>
      <c r="F85" s="279"/>
      <c r="G85" s="956"/>
      <c r="H85" s="956"/>
      <c r="I85" s="956"/>
      <c r="J85" s="956"/>
      <c r="K85" s="956"/>
      <c r="L85" s="956"/>
      <c r="M85" s="956"/>
      <c r="N85" s="956"/>
      <c r="O85" s="956"/>
      <c r="P85" s="956"/>
      <c r="Q85" s="956"/>
      <c r="R85" s="956"/>
      <c r="S85" s="956"/>
      <c r="T85" s="956"/>
      <c r="U85" s="956"/>
      <c r="V85" s="956"/>
      <c r="W85" s="32"/>
      <c r="X85" s="881"/>
    </row>
    <row r="86" spans="1:24" s="9" customFormat="1" ht="11.25" customHeight="1">
      <c r="A86" s="881"/>
      <c r="B86" s="882"/>
      <c r="C86" s="54" t="s">
        <v>563</v>
      </c>
      <c r="D86" s="18"/>
      <c r="E86" s="18"/>
      <c r="F86" s="279"/>
      <c r="G86" s="956"/>
      <c r="H86" s="956"/>
      <c r="I86" s="956"/>
      <c r="J86" s="956"/>
      <c r="K86" s="956"/>
      <c r="L86" s="956"/>
      <c r="M86" s="956"/>
      <c r="N86" s="956"/>
      <c r="O86" s="956"/>
      <c r="P86" s="956"/>
      <c r="Q86" s="956"/>
      <c r="R86" s="956"/>
      <c r="S86" s="956"/>
      <c r="T86" s="956"/>
      <c r="U86" s="956"/>
      <c r="V86" s="960"/>
      <c r="W86" s="32"/>
      <c r="X86" s="881"/>
    </row>
    <row r="87" spans="1:24" s="961" customFormat="1" ht="10.5" customHeight="1">
      <c r="A87" s="962"/>
      <c r="B87" s="882"/>
      <c r="C87" s="321" t="s">
        <v>624</v>
      </c>
      <c r="D87" s="230"/>
      <c r="E87" s="230"/>
      <c r="F87" s="963"/>
      <c r="G87" s="230"/>
      <c r="H87" s="230"/>
      <c r="I87" s="230"/>
      <c r="J87" s="230"/>
      <c r="K87" s="230"/>
      <c r="L87" s="230"/>
      <c r="M87" s="230"/>
      <c r="N87" s="230"/>
      <c r="O87" s="230"/>
      <c r="P87" s="230"/>
      <c r="Q87" s="230"/>
      <c r="R87" s="230"/>
      <c r="S87" s="230"/>
      <c r="T87" s="230"/>
      <c r="U87" s="230"/>
      <c r="V87" s="230"/>
      <c r="W87" s="964"/>
      <c r="X87" s="962"/>
    </row>
    <row r="88" spans="1:24" s="961" customFormat="1" ht="13.5" customHeight="1">
      <c r="A88" s="962"/>
      <c r="B88" s="965">
        <v>12</v>
      </c>
      <c r="C88" s="966" t="s">
        <v>585</v>
      </c>
      <c r="D88" s="230"/>
      <c r="E88" s="230"/>
      <c r="F88" s="963"/>
      <c r="G88" s="230"/>
      <c r="H88" s="230"/>
      <c r="I88" s="230"/>
      <c r="J88" s="230"/>
      <c r="K88" s="230"/>
      <c r="L88" s="230"/>
      <c r="M88" s="230"/>
      <c r="N88" s="230"/>
      <c r="O88" s="230"/>
      <c r="P88" s="230"/>
      <c r="Q88" s="230"/>
      <c r="R88" s="230"/>
      <c r="S88" s="230"/>
      <c r="T88" s="230"/>
      <c r="U88" s="230"/>
      <c r="V88" s="230"/>
      <c r="W88" s="964"/>
      <c r="X88" s="962"/>
    </row>
    <row r="89" spans="1:24" s="961" customFormat="1" ht="14.25" customHeight="1">
      <c r="A89" s="967"/>
      <c r="B89" s="968"/>
      <c r="C89" s="969"/>
      <c r="D89" s="231"/>
      <c r="E89" s="231"/>
      <c r="F89" s="970"/>
      <c r="G89" s="231"/>
      <c r="H89" s="231"/>
      <c r="I89" s="231"/>
      <c r="J89" s="231"/>
      <c r="K89" s="231"/>
      <c r="L89" s="231"/>
      <c r="M89" s="231"/>
      <c r="N89" s="231"/>
      <c r="O89" s="231"/>
      <c r="P89" s="231"/>
      <c r="Q89" s="231"/>
      <c r="R89" s="231"/>
      <c r="S89" s="231"/>
      <c r="T89" s="231"/>
      <c r="U89" s="231"/>
      <c r="V89" s="231"/>
      <c r="W89" s="971"/>
      <c r="X89" s="967"/>
    </row>
    <row r="90" spans="1:24" ht="13.5" customHeight="1">
      <c r="A90" s="69"/>
      <c r="B90" s="69"/>
      <c r="C90" s="69"/>
      <c r="D90" s="69"/>
      <c r="E90" s="88"/>
      <c r="F90" s="972"/>
      <c r="G90" s="88"/>
      <c r="H90" s="88"/>
      <c r="I90" s="88"/>
      <c r="J90" s="88"/>
      <c r="K90" s="88"/>
      <c r="L90" s="88"/>
      <c r="M90" s="88"/>
      <c r="N90" s="88"/>
      <c r="O90" s="88"/>
      <c r="P90" s="88"/>
      <c r="Q90" s="88"/>
      <c r="R90" s="88"/>
      <c r="S90" s="88"/>
      <c r="T90" s="1708"/>
      <c r="U90" s="1708"/>
      <c r="V90" s="1708"/>
      <c r="W90" s="69"/>
      <c r="X90" s="973"/>
    </row>
    <row r="95" spans="1:24">
      <c r="P95" s="974"/>
      <c r="Q95" s="974"/>
    </row>
    <row r="97" spans="10:22">
      <c r="V97" s="1375"/>
    </row>
    <row r="107" spans="10:22">
      <c r="J107" s="8"/>
    </row>
  </sheetData>
  <mergeCells count="184">
    <mergeCell ref="C1:D1"/>
    <mergeCell ref="P1:W1"/>
    <mergeCell ref="V2:V3"/>
    <mergeCell ref="C4:V4"/>
    <mergeCell ref="C5:D6"/>
    <mergeCell ref="F6:R6"/>
    <mergeCell ref="T6:V6"/>
    <mergeCell ref="H7:J7"/>
    <mergeCell ref="L7:N7"/>
    <mergeCell ref="P7:R7"/>
    <mergeCell ref="T7:V7"/>
    <mergeCell ref="C8:D8"/>
    <mergeCell ref="H8:J8"/>
    <mergeCell ref="L8:N8"/>
    <mergeCell ref="P8:R8"/>
    <mergeCell ref="T8:V8"/>
    <mergeCell ref="T10:V10"/>
    <mergeCell ref="C11:D11"/>
    <mergeCell ref="H11:J11"/>
    <mergeCell ref="L11:N11"/>
    <mergeCell ref="P11:R11"/>
    <mergeCell ref="T11:V11"/>
    <mergeCell ref="C9:D9"/>
    <mergeCell ref="H9:J9"/>
    <mergeCell ref="L9:N9"/>
    <mergeCell ref="P9:R9"/>
    <mergeCell ref="T9:V9"/>
    <mergeCell ref="C10:D10"/>
    <mergeCell ref="H10:J10"/>
    <mergeCell ref="L10:N10"/>
    <mergeCell ref="P10:R10"/>
    <mergeCell ref="H14:J14"/>
    <mergeCell ref="L14:N14"/>
    <mergeCell ref="P14:R14"/>
    <mergeCell ref="T14:V14"/>
    <mergeCell ref="H15:J15"/>
    <mergeCell ref="L15:N15"/>
    <mergeCell ref="P15:R15"/>
    <mergeCell ref="T15:V15"/>
    <mergeCell ref="C12:D12"/>
    <mergeCell ref="H12:J12"/>
    <mergeCell ref="L12:N12"/>
    <mergeCell ref="P12:R12"/>
    <mergeCell ref="T12:V12"/>
    <mergeCell ref="H13:J13"/>
    <mergeCell ref="L13:N13"/>
    <mergeCell ref="P13:R13"/>
    <mergeCell ref="T13:V13"/>
    <mergeCell ref="H18:J18"/>
    <mergeCell ref="L18:N18"/>
    <mergeCell ref="P18:R18"/>
    <mergeCell ref="T18:V18"/>
    <mergeCell ref="H19:J19"/>
    <mergeCell ref="L19:N19"/>
    <mergeCell ref="P19:R19"/>
    <mergeCell ref="T19:V19"/>
    <mergeCell ref="C16:D16"/>
    <mergeCell ref="H16:J16"/>
    <mergeCell ref="L16:N16"/>
    <mergeCell ref="P16:R16"/>
    <mergeCell ref="T16:V16"/>
    <mergeCell ref="H17:J17"/>
    <mergeCell ref="L17:N17"/>
    <mergeCell ref="P17:R17"/>
    <mergeCell ref="T17:V17"/>
    <mergeCell ref="C20:D20"/>
    <mergeCell ref="H20:J20"/>
    <mergeCell ref="L20:N20"/>
    <mergeCell ref="P20:R20"/>
    <mergeCell ref="T20:V20"/>
    <mergeCell ref="H21:J21"/>
    <mergeCell ref="L21:N21"/>
    <mergeCell ref="P21:R21"/>
    <mergeCell ref="T21:V21"/>
    <mergeCell ref="C29:D30"/>
    <mergeCell ref="J30:L30"/>
    <mergeCell ref="P30:R30"/>
    <mergeCell ref="T30:V30"/>
    <mergeCell ref="C32:D32"/>
    <mergeCell ref="H22:J22"/>
    <mergeCell ref="L22:N22"/>
    <mergeCell ref="P22:R22"/>
    <mergeCell ref="T22:V22"/>
    <mergeCell ref="C26:V26"/>
    <mergeCell ref="C28:V28"/>
    <mergeCell ref="L55:N55"/>
    <mergeCell ref="P55:R55"/>
    <mergeCell ref="T55:V55"/>
    <mergeCell ref="L56:N56"/>
    <mergeCell ref="P56:R56"/>
    <mergeCell ref="T56:V56"/>
    <mergeCell ref="C51:V51"/>
    <mergeCell ref="C52:D53"/>
    <mergeCell ref="L53:N53"/>
    <mergeCell ref="P53:R53"/>
    <mergeCell ref="T53:V53"/>
    <mergeCell ref="L54:N54"/>
    <mergeCell ref="P54:R54"/>
    <mergeCell ref="T54:V54"/>
    <mergeCell ref="L59:N59"/>
    <mergeCell ref="P59:R59"/>
    <mergeCell ref="T59:V59"/>
    <mergeCell ref="L60:N60"/>
    <mergeCell ref="P60:R60"/>
    <mergeCell ref="T60:V60"/>
    <mergeCell ref="L57:N57"/>
    <mergeCell ref="P57:R57"/>
    <mergeCell ref="T57:V57"/>
    <mergeCell ref="L58:N58"/>
    <mergeCell ref="P58:R58"/>
    <mergeCell ref="T58:V58"/>
    <mergeCell ref="L63:N63"/>
    <mergeCell ref="P63:R63"/>
    <mergeCell ref="T63:V63"/>
    <mergeCell ref="L64:N64"/>
    <mergeCell ref="P64:R64"/>
    <mergeCell ref="T64:V64"/>
    <mergeCell ref="L61:N61"/>
    <mergeCell ref="P61:R61"/>
    <mergeCell ref="T61:V61"/>
    <mergeCell ref="L62:N62"/>
    <mergeCell ref="P62:R62"/>
    <mergeCell ref="T62:V62"/>
    <mergeCell ref="L67:N67"/>
    <mergeCell ref="P67:R67"/>
    <mergeCell ref="T67:V67"/>
    <mergeCell ref="L68:N68"/>
    <mergeCell ref="P68:R68"/>
    <mergeCell ref="T68:V68"/>
    <mergeCell ref="L65:N65"/>
    <mergeCell ref="P65:R65"/>
    <mergeCell ref="T65:V65"/>
    <mergeCell ref="L66:N66"/>
    <mergeCell ref="P66:R66"/>
    <mergeCell ref="T66:V66"/>
    <mergeCell ref="L71:N71"/>
    <mergeCell ref="P71:R71"/>
    <mergeCell ref="T71:V71"/>
    <mergeCell ref="L72:N72"/>
    <mergeCell ref="P72:R72"/>
    <mergeCell ref="T72:V72"/>
    <mergeCell ref="L69:N69"/>
    <mergeCell ref="P69:R69"/>
    <mergeCell ref="T69:V69"/>
    <mergeCell ref="L70:N70"/>
    <mergeCell ref="P70:R70"/>
    <mergeCell ref="T70:V70"/>
    <mergeCell ref="L75:N75"/>
    <mergeCell ref="P75:R75"/>
    <mergeCell ref="T75:V75"/>
    <mergeCell ref="L76:N76"/>
    <mergeCell ref="P76:R76"/>
    <mergeCell ref="T76:V76"/>
    <mergeCell ref="L73:N73"/>
    <mergeCell ref="P73:R73"/>
    <mergeCell ref="T73:V73"/>
    <mergeCell ref="L74:N74"/>
    <mergeCell ref="P74:R74"/>
    <mergeCell ref="T74:V74"/>
    <mergeCell ref="L79:N79"/>
    <mergeCell ref="P79:R79"/>
    <mergeCell ref="T79:V79"/>
    <mergeCell ref="L80:N80"/>
    <mergeCell ref="P80:R80"/>
    <mergeCell ref="T80:V80"/>
    <mergeCell ref="L77:N77"/>
    <mergeCell ref="P77:R77"/>
    <mergeCell ref="T77:V77"/>
    <mergeCell ref="L78:N78"/>
    <mergeCell ref="P78:R78"/>
    <mergeCell ref="T78:V78"/>
    <mergeCell ref="T90:V90"/>
    <mergeCell ref="L83:N83"/>
    <mergeCell ref="P83:R83"/>
    <mergeCell ref="T83:V83"/>
    <mergeCell ref="L84:N84"/>
    <mergeCell ref="P84:R84"/>
    <mergeCell ref="T84:V84"/>
    <mergeCell ref="L81:N81"/>
    <mergeCell ref="P81:R81"/>
    <mergeCell ref="T81:V81"/>
    <mergeCell ref="L82:N82"/>
    <mergeCell ref="P82:R82"/>
    <mergeCell ref="T82:V8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X83"/>
  <sheetViews>
    <sheetView zoomScaleNormal="100" workbookViewId="0"/>
  </sheetViews>
  <sheetFormatPr defaultRowHeight="12.75"/>
  <cols>
    <col min="1" max="1" width="1" style="267" customWidth="1"/>
    <col min="2" max="2" width="2.5703125" style="267" customWidth="1"/>
    <col min="3" max="3" width="1" style="267" customWidth="1"/>
    <col min="4" max="4" width="22.28515625" style="267" customWidth="1"/>
    <col min="5" max="5" width="7.7109375" style="267" customWidth="1"/>
    <col min="6" max="6" width="0.28515625" style="267" customWidth="1"/>
    <col min="7" max="7" width="7.7109375" style="267" customWidth="1"/>
    <col min="8" max="8" width="0.28515625" style="267" customWidth="1"/>
    <col min="9" max="9" width="7.7109375" style="267" customWidth="1"/>
    <col min="10" max="10" width="0.28515625" style="267" customWidth="1"/>
    <col min="11" max="11" width="7.7109375" style="267" customWidth="1"/>
    <col min="12" max="12" width="0.28515625" style="267" customWidth="1"/>
    <col min="13" max="13" width="7.7109375" style="267" customWidth="1"/>
    <col min="14" max="14" width="0.28515625" style="267" customWidth="1"/>
    <col min="15" max="15" width="7.7109375" style="267" customWidth="1"/>
    <col min="16" max="16" width="0.28515625" style="267" customWidth="1"/>
    <col min="17" max="17" width="7.7109375" style="267" customWidth="1"/>
    <col min="18" max="18" width="0.28515625" style="267" customWidth="1"/>
    <col min="19" max="19" width="7.7109375" style="267" customWidth="1"/>
    <col min="20" max="20" width="0.28515625" style="267" customWidth="1"/>
    <col min="21" max="21" width="7.7109375" style="267" customWidth="1"/>
    <col min="22" max="22" width="2.5703125" style="267" customWidth="1"/>
    <col min="23" max="23" width="1" style="267" customWidth="1"/>
    <col min="24" max="24" width="7" style="267" bestFit="1" customWidth="1"/>
    <col min="25" max="31" width="8.140625" style="267" customWidth="1"/>
    <col min="32" max="32" width="9.140625" style="267"/>
    <col min="33" max="33" width="10" style="267" bestFit="1" customWidth="1"/>
    <col min="34" max="34" width="9.140625" style="267"/>
    <col min="35" max="35" width="10" style="267" bestFit="1" customWidth="1"/>
    <col min="36" max="36" width="9.140625" style="267"/>
    <col min="37" max="37" width="10" style="267" bestFit="1" customWidth="1"/>
    <col min="38" max="234" width="9.140625" style="267"/>
    <col min="235" max="235" width="1" style="267" customWidth="1"/>
    <col min="236" max="236" width="2.42578125" style="267" customWidth="1"/>
    <col min="237" max="237" width="2" style="267" customWidth="1"/>
    <col min="238" max="238" width="24.42578125" style="267" customWidth="1"/>
    <col min="239" max="241" width="3.85546875" style="267" customWidth="1"/>
    <col min="242" max="242" width="4" style="267" customWidth="1"/>
    <col min="243" max="243" width="4.140625" style="267" customWidth="1"/>
    <col min="244" max="246" width="3.85546875" style="267" customWidth="1"/>
    <col min="247" max="248" width="4.140625" style="267" customWidth="1"/>
    <col min="249" max="252" width="3.85546875" style="267" customWidth="1"/>
    <col min="253" max="253" width="4.28515625" style="267" customWidth="1"/>
    <col min="254" max="254" width="4.140625" style="267" customWidth="1"/>
    <col min="255" max="256" width="3.85546875" style="267" customWidth="1"/>
    <col min="257" max="257" width="2.5703125" style="267" customWidth="1"/>
    <col min="258" max="258" width="1" style="267" customWidth="1"/>
    <col min="259" max="262" width="0" style="267" hidden="1" customWidth="1"/>
    <col min="263" max="279" width="5.28515625" style="267" customWidth="1"/>
    <col min="280" max="490" width="9.140625" style="267"/>
    <col min="491" max="491" width="1" style="267" customWidth="1"/>
    <col min="492" max="492" width="2.42578125" style="267" customWidth="1"/>
    <col min="493" max="493" width="2" style="267" customWidth="1"/>
    <col min="494" max="494" width="24.42578125" style="267" customWidth="1"/>
    <col min="495" max="497" width="3.85546875" style="267" customWidth="1"/>
    <col min="498" max="498" width="4" style="267" customWidth="1"/>
    <col min="499" max="499" width="4.140625" style="267" customWidth="1"/>
    <col min="500" max="502" width="3.85546875" style="267" customWidth="1"/>
    <col min="503" max="504" width="4.140625" style="267" customWidth="1"/>
    <col min="505" max="508" width="3.85546875" style="267" customWidth="1"/>
    <col min="509" max="509" width="4.28515625" style="267" customWidth="1"/>
    <col min="510" max="510" width="4.140625" style="267" customWidth="1"/>
    <col min="511" max="512" width="3.85546875" style="267" customWidth="1"/>
    <col min="513" max="513" width="2.5703125" style="267" customWidth="1"/>
    <col min="514" max="514" width="1" style="267" customWidth="1"/>
    <col min="515" max="518" width="0" style="267" hidden="1" customWidth="1"/>
    <col min="519" max="535" width="5.28515625" style="267" customWidth="1"/>
    <col min="536" max="746" width="9.140625" style="267"/>
    <col min="747" max="747" width="1" style="267" customWidth="1"/>
    <col min="748" max="748" width="2.42578125" style="267" customWidth="1"/>
    <col min="749" max="749" width="2" style="267" customWidth="1"/>
    <col min="750" max="750" width="24.42578125" style="267" customWidth="1"/>
    <col min="751" max="753" width="3.85546875" style="267" customWidth="1"/>
    <col min="754" max="754" width="4" style="267" customWidth="1"/>
    <col min="755" max="755" width="4.140625" style="267" customWidth="1"/>
    <col min="756" max="758" width="3.85546875" style="267" customWidth="1"/>
    <col min="759" max="760" width="4.140625" style="267" customWidth="1"/>
    <col min="761" max="764" width="3.85546875" style="267" customWidth="1"/>
    <col min="765" max="765" width="4.28515625" style="267" customWidth="1"/>
    <col min="766" max="766" width="4.140625" style="267" customWidth="1"/>
    <col min="767" max="768" width="3.85546875" style="267" customWidth="1"/>
    <col min="769" max="769" width="2.5703125" style="267" customWidth="1"/>
    <col min="770" max="770" width="1" style="267" customWidth="1"/>
    <col min="771" max="774" width="0" style="267" hidden="1" customWidth="1"/>
    <col min="775" max="791" width="5.28515625" style="267" customWidth="1"/>
    <col min="792" max="1002" width="9.140625" style="267"/>
    <col min="1003" max="1003" width="1" style="267" customWidth="1"/>
    <col min="1004" max="1004" width="2.42578125" style="267" customWidth="1"/>
    <col min="1005" max="1005" width="2" style="267" customWidth="1"/>
    <col min="1006" max="1006" width="24.42578125" style="267" customWidth="1"/>
    <col min="1007" max="1009" width="3.85546875" style="267" customWidth="1"/>
    <col min="1010" max="1010" width="4" style="267" customWidth="1"/>
    <col min="1011" max="1011" width="4.140625" style="267" customWidth="1"/>
    <col min="1012" max="1014" width="3.85546875" style="267" customWidth="1"/>
    <col min="1015" max="1016" width="4.140625" style="267" customWidth="1"/>
    <col min="1017" max="1020" width="3.85546875" style="267" customWidth="1"/>
    <col min="1021" max="1021" width="4.28515625" style="267" customWidth="1"/>
    <col min="1022" max="1022" width="4.140625" style="267" customWidth="1"/>
    <col min="1023" max="1024" width="3.85546875" style="267" customWidth="1"/>
    <col min="1025" max="1025" width="2.5703125" style="267" customWidth="1"/>
    <col min="1026" max="1026" width="1" style="267" customWidth="1"/>
    <col min="1027" max="1030" width="0" style="267" hidden="1" customWidth="1"/>
    <col min="1031" max="1047" width="5.28515625" style="267" customWidth="1"/>
    <col min="1048" max="1258" width="9.140625" style="267"/>
    <col min="1259" max="1259" width="1" style="267" customWidth="1"/>
    <col min="1260" max="1260" width="2.42578125" style="267" customWidth="1"/>
    <col min="1261" max="1261" width="2" style="267" customWidth="1"/>
    <col min="1262" max="1262" width="24.42578125" style="267" customWidth="1"/>
    <col min="1263" max="1265" width="3.85546875" style="267" customWidth="1"/>
    <col min="1266" max="1266" width="4" style="267" customWidth="1"/>
    <col min="1267" max="1267" width="4.140625" style="267" customWidth="1"/>
    <col min="1268" max="1270" width="3.85546875" style="267" customWidth="1"/>
    <col min="1271" max="1272" width="4.140625" style="267" customWidth="1"/>
    <col min="1273" max="1276" width="3.85546875" style="267" customWidth="1"/>
    <col min="1277" max="1277" width="4.28515625" style="267" customWidth="1"/>
    <col min="1278" max="1278" width="4.140625" style="267" customWidth="1"/>
    <col min="1279" max="1280" width="3.85546875" style="267" customWidth="1"/>
    <col min="1281" max="1281" width="2.5703125" style="267" customWidth="1"/>
    <col min="1282" max="1282" width="1" style="267" customWidth="1"/>
    <col min="1283" max="1286" width="0" style="267" hidden="1" customWidth="1"/>
    <col min="1287" max="1303" width="5.28515625" style="267" customWidth="1"/>
    <col min="1304" max="1514" width="9.140625" style="267"/>
    <col min="1515" max="1515" width="1" style="267" customWidth="1"/>
    <col min="1516" max="1516" width="2.42578125" style="267" customWidth="1"/>
    <col min="1517" max="1517" width="2" style="267" customWidth="1"/>
    <col min="1518" max="1518" width="24.42578125" style="267" customWidth="1"/>
    <col min="1519" max="1521" width="3.85546875" style="267" customWidth="1"/>
    <col min="1522" max="1522" width="4" style="267" customWidth="1"/>
    <col min="1523" max="1523" width="4.140625" style="267" customWidth="1"/>
    <col min="1524" max="1526" width="3.85546875" style="267" customWidth="1"/>
    <col min="1527" max="1528" width="4.140625" style="267" customWidth="1"/>
    <col min="1529" max="1532" width="3.85546875" style="267" customWidth="1"/>
    <col min="1533" max="1533" width="4.28515625" style="267" customWidth="1"/>
    <col min="1534" max="1534" width="4.140625" style="267" customWidth="1"/>
    <col min="1535" max="1536" width="3.85546875" style="267" customWidth="1"/>
    <col min="1537" max="1537" width="2.5703125" style="267" customWidth="1"/>
    <col min="1538" max="1538" width="1" style="267" customWidth="1"/>
    <col min="1539" max="1542" width="0" style="267" hidden="1" customWidth="1"/>
    <col min="1543" max="1559" width="5.28515625" style="267" customWidth="1"/>
    <col min="1560" max="1770" width="9.140625" style="267"/>
    <col min="1771" max="1771" width="1" style="267" customWidth="1"/>
    <col min="1772" max="1772" width="2.42578125" style="267" customWidth="1"/>
    <col min="1773" max="1773" width="2" style="267" customWidth="1"/>
    <col min="1774" max="1774" width="24.42578125" style="267" customWidth="1"/>
    <col min="1775" max="1777" width="3.85546875" style="267" customWidth="1"/>
    <col min="1778" max="1778" width="4" style="267" customWidth="1"/>
    <col min="1779" max="1779" width="4.140625" style="267" customWidth="1"/>
    <col min="1780" max="1782" width="3.85546875" style="267" customWidth="1"/>
    <col min="1783" max="1784" width="4.140625" style="267" customWidth="1"/>
    <col min="1785" max="1788" width="3.85546875" style="267" customWidth="1"/>
    <col min="1789" max="1789" width="4.28515625" style="267" customWidth="1"/>
    <col min="1790" max="1790" width="4.140625" style="267" customWidth="1"/>
    <col min="1791" max="1792" width="3.85546875" style="267" customWidth="1"/>
    <col min="1793" max="1793" width="2.5703125" style="267" customWidth="1"/>
    <col min="1794" max="1794" width="1" style="267" customWidth="1"/>
    <col min="1795" max="1798" width="0" style="267" hidden="1" customWidth="1"/>
    <col min="1799" max="1815" width="5.28515625" style="267" customWidth="1"/>
    <col min="1816" max="2026" width="9.140625" style="267"/>
    <col min="2027" max="2027" width="1" style="267" customWidth="1"/>
    <col min="2028" max="2028" width="2.42578125" style="267" customWidth="1"/>
    <col min="2029" max="2029" width="2" style="267" customWidth="1"/>
    <col min="2030" max="2030" width="24.42578125" style="267" customWidth="1"/>
    <col min="2031" max="2033" width="3.85546875" style="267" customWidth="1"/>
    <col min="2034" max="2034" width="4" style="267" customWidth="1"/>
    <col min="2035" max="2035" width="4.140625" style="267" customWidth="1"/>
    <col min="2036" max="2038" width="3.85546875" style="267" customWidth="1"/>
    <col min="2039" max="2040" width="4.140625" style="267" customWidth="1"/>
    <col min="2041" max="2044" width="3.85546875" style="267" customWidth="1"/>
    <col min="2045" max="2045" width="4.28515625" style="267" customWidth="1"/>
    <col min="2046" max="2046" width="4.140625" style="267" customWidth="1"/>
    <col min="2047" max="2048" width="3.85546875" style="267" customWidth="1"/>
    <col min="2049" max="2049" width="2.5703125" style="267" customWidth="1"/>
    <col min="2050" max="2050" width="1" style="267" customWidth="1"/>
    <col min="2051" max="2054" width="0" style="267" hidden="1" customWidth="1"/>
    <col min="2055" max="2071" width="5.28515625" style="267" customWidth="1"/>
    <col min="2072" max="2282" width="9.140625" style="267"/>
    <col min="2283" max="2283" width="1" style="267" customWidth="1"/>
    <col min="2284" max="2284" width="2.42578125" style="267" customWidth="1"/>
    <col min="2285" max="2285" width="2" style="267" customWidth="1"/>
    <col min="2286" max="2286" width="24.42578125" style="267" customWidth="1"/>
    <col min="2287" max="2289" width="3.85546875" style="267" customWidth="1"/>
    <col min="2290" max="2290" width="4" style="267" customWidth="1"/>
    <col min="2291" max="2291" width="4.140625" style="267" customWidth="1"/>
    <col min="2292" max="2294" width="3.85546875" style="267" customWidth="1"/>
    <col min="2295" max="2296" width="4.140625" style="267" customWidth="1"/>
    <col min="2297" max="2300" width="3.85546875" style="267" customWidth="1"/>
    <col min="2301" max="2301" width="4.28515625" style="267" customWidth="1"/>
    <col min="2302" max="2302" width="4.140625" style="267" customWidth="1"/>
    <col min="2303" max="2304" width="3.85546875" style="267" customWidth="1"/>
    <col min="2305" max="2305" width="2.5703125" style="267" customWidth="1"/>
    <col min="2306" max="2306" width="1" style="267" customWidth="1"/>
    <col min="2307" max="2310" width="0" style="267" hidden="1" customWidth="1"/>
    <col min="2311" max="2327" width="5.28515625" style="267" customWidth="1"/>
    <col min="2328" max="2538" width="9.140625" style="267"/>
    <col min="2539" max="2539" width="1" style="267" customWidth="1"/>
    <col min="2540" max="2540" width="2.42578125" style="267" customWidth="1"/>
    <col min="2541" max="2541" width="2" style="267" customWidth="1"/>
    <col min="2542" max="2542" width="24.42578125" style="267" customWidth="1"/>
    <col min="2543" max="2545" width="3.85546875" style="267" customWidth="1"/>
    <col min="2546" max="2546" width="4" style="267" customWidth="1"/>
    <col min="2547" max="2547" width="4.140625" style="267" customWidth="1"/>
    <col min="2548" max="2550" width="3.85546875" style="267" customWidth="1"/>
    <col min="2551" max="2552" width="4.140625" style="267" customWidth="1"/>
    <col min="2553" max="2556" width="3.85546875" style="267" customWidth="1"/>
    <col min="2557" max="2557" width="4.28515625" style="267" customWidth="1"/>
    <col min="2558" max="2558" width="4.140625" style="267" customWidth="1"/>
    <col min="2559" max="2560" width="3.85546875" style="267" customWidth="1"/>
    <col min="2561" max="2561" width="2.5703125" style="267" customWidth="1"/>
    <col min="2562" max="2562" width="1" style="267" customWidth="1"/>
    <col min="2563" max="2566" width="0" style="267" hidden="1" customWidth="1"/>
    <col min="2567" max="2583" width="5.28515625" style="267" customWidth="1"/>
    <col min="2584" max="2794" width="9.140625" style="267"/>
    <col min="2795" max="2795" width="1" style="267" customWidth="1"/>
    <col min="2796" max="2796" width="2.42578125" style="267" customWidth="1"/>
    <col min="2797" max="2797" width="2" style="267" customWidth="1"/>
    <col min="2798" max="2798" width="24.42578125" style="267" customWidth="1"/>
    <col min="2799" max="2801" width="3.85546875" style="267" customWidth="1"/>
    <col min="2802" max="2802" width="4" style="267" customWidth="1"/>
    <col min="2803" max="2803" width="4.140625" style="267" customWidth="1"/>
    <col min="2804" max="2806" width="3.85546875" style="267" customWidth="1"/>
    <col min="2807" max="2808" width="4.140625" style="267" customWidth="1"/>
    <col min="2809" max="2812" width="3.85546875" style="267" customWidth="1"/>
    <col min="2813" max="2813" width="4.28515625" style="267" customWidth="1"/>
    <col min="2814" max="2814" width="4.140625" style="267" customWidth="1"/>
    <col min="2815" max="2816" width="3.85546875" style="267" customWidth="1"/>
    <col min="2817" max="2817" width="2.5703125" style="267" customWidth="1"/>
    <col min="2818" max="2818" width="1" style="267" customWidth="1"/>
    <col min="2819" max="2822" width="0" style="267" hidden="1" customWidth="1"/>
    <col min="2823" max="2839" width="5.28515625" style="267" customWidth="1"/>
    <col min="2840" max="3050" width="9.140625" style="267"/>
    <col min="3051" max="3051" width="1" style="267" customWidth="1"/>
    <col min="3052" max="3052" width="2.42578125" style="267" customWidth="1"/>
    <col min="3053" max="3053" width="2" style="267" customWidth="1"/>
    <col min="3054" max="3054" width="24.42578125" style="267" customWidth="1"/>
    <col min="3055" max="3057" width="3.85546875" style="267" customWidth="1"/>
    <col min="3058" max="3058" width="4" style="267" customWidth="1"/>
    <col min="3059" max="3059" width="4.140625" style="267" customWidth="1"/>
    <col min="3060" max="3062" width="3.85546875" style="267" customWidth="1"/>
    <col min="3063" max="3064" width="4.140625" style="267" customWidth="1"/>
    <col min="3065" max="3068" width="3.85546875" style="267" customWidth="1"/>
    <col min="3069" max="3069" width="4.28515625" style="267" customWidth="1"/>
    <col min="3070" max="3070" width="4.140625" style="267" customWidth="1"/>
    <col min="3071" max="3072" width="3.85546875" style="267" customWidth="1"/>
    <col min="3073" max="3073" width="2.5703125" style="267" customWidth="1"/>
    <col min="3074" max="3074" width="1" style="267" customWidth="1"/>
    <col min="3075" max="3078" width="0" style="267" hidden="1" customWidth="1"/>
    <col min="3079" max="3095" width="5.28515625" style="267" customWidth="1"/>
    <col min="3096" max="3306" width="9.140625" style="267"/>
    <col min="3307" max="3307" width="1" style="267" customWidth="1"/>
    <col min="3308" max="3308" width="2.42578125" style="267" customWidth="1"/>
    <col min="3309" max="3309" width="2" style="267" customWidth="1"/>
    <col min="3310" max="3310" width="24.42578125" style="267" customWidth="1"/>
    <col min="3311" max="3313" width="3.85546875" style="267" customWidth="1"/>
    <col min="3314" max="3314" width="4" style="267" customWidth="1"/>
    <col min="3315" max="3315" width="4.140625" style="267" customWidth="1"/>
    <col min="3316" max="3318" width="3.85546875" style="267" customWidth="1"/>
    <col min="3319" max="3320" width="4.140625" style="267" customWidth="1"/>
    <col min="3321" max="3324" width="3.85546875" style="267" customWidth="1"/>
    <col min="3325" max="3325" width="4.28515625" style="267" customWidth="1"/>
    <col min="3326" max="3326" width="4.140625" style="267" customWidth="1"/>
    <col min="3327" max="3328" width="3.85546875" style="267" customWidth="1"/>
    <col min="3329" max="3329" width="2.5703125" style="267" customWidth="1"/>
    <col min="3330" max="3330" width="1" style="267" customWidth="1"/>
    <col min="3331" max="3334" width="0" style="267" hidden="1" customWidth="1"/>
    <col min="3335" max="3351" width="5.28515625" style="267" customWidth="1"/>
    <col min="3352" max="3562" width="9.140625" style="267"/>
    <col min="3563" max="3563" width="1" style="267" customWidth="1"/>
    <col min="3564" max="3564" width="2.42578125" style="267" customWidth="1"/>
    <col min="3565" max="3565" width="2" style="267" customWidth="1"/>
    <col min="3566" max="3566" width="24.42578125" style="267" customWidth="1"/>
    <col min="3567" max="3569" width="3.85546875" style="267" customWidth="1"/>
    <col min="3570" max="3570" width="4" style="267" customWidth="1"/>
    <col min="3571" max="3571" width="4.140625" style="267" customWidth="1"/>
    <col min="3572" max="3574" width="3.85546875" style="267" customWidth="1"/>
    <col min="3575" max="3576" width="4.140625" style="267" customWidth="1"/>
    <col min="3577" max="3580" width="3.85546875" style="267" customWidth="1"/>
    <col min="3581" max="3581" width="4.28515625" style="267" customWidth="1"/>
    <col min="3582" max="3582" width="4.140625" style="267" customWidth="1"/>
    <col min="3583" max="3584" width="3.85546875" style="267" customWidth="1"/>
    <col min="3585" max="3585" width="2.5703125" style="267" customWidth="1"/>
    <col min="3586" max="3586" width="1" style="267" customWidth="1"/>
    <col min="3587" max="3590" width="0" style="267" hidden="1" customWidth="1"/>
    <col min="3591" max="3607" width="5.28515625" style="267" customWidth="1"/>
    <col min="3608" max="3818" width="9.140625" style="267"/>
    <col min="3819" max="3819" width="1" style="267" customWidth="1"/>
    <col min="3820" max="3820" width="2.42578125" style="267" customWidth="1"/>
    <col min="3821" max="3821" width="2" style="267" customWidth="1"/>
    <col min="3822" max="3822" width="24.42578125" style="267" customWidth="1"/>
    <col min="3823" max="3825" width="3.85546875" style="267" customWidth="1"/>
    <col min="3826" max="3826" width="4" style="267" customWidth="1"/>
    <col min="3827" max="3827" width="4.140625" style="267" customWidth="1"/>
    <col min="3828" max="3830" width="3.85546875" style="267" customWidth="1"/>
    <col min="3831" max="3832" width="4.140625" style="267" customWidth="1"/>
    <col min="3833" max="3836" width="3.85546875" style="267" customWidth="1"/>
    <col min="3837" max="3837" width="4.28515625" style="267" customWidth="1"/>
    <col min="3838" max="3838" width="4.140625" style="267" customWidth="1"/>
    <col min="3839" max="3840" width="3.85546875" style="267" customWidth="1"/>
    <col min="3841" max="3841" width="2.5703125" style="267" customWidth="1"/>
    <col min="3842" max="3842" width="1" style="267" customWidth="1"/>
    <col min="3843" max="3846" width="0" style="267" hidden="1" customWidth="1"/>
    <col min="3847" max="3863" width="5.28515625" style="267" customWidth="1"/>
    <col min="3864" max="4074" width="9.140625" style="267"/>
    <col min="4075" max="4075" width="1" style="267" customWidth="1"/>
    <col min="4076" max="4076" width="2.42578125" style="267" customWidth="1"/>
    <col min="4077" max="4077" width="2" style="267" customWidth="1"/>
    <col min="4078" max="4078" width="24.42578125" style="267" customWidth="1"/>
    <col min="4079" max="4081" width="3.85546875" style="267" customWidth="1"/>
    <col min="4082" max="4082" width="4" style="267" customWidth="1"/>
    <col min="4083" max="4083" width="4.140625" style="267" customWidth="1"/>
    <col min="4084" max="4086" width="3.85546875" style="267" customWidth="1"/>
    <col min="4087" max="4088" width="4.140625" style="267" customWidth="1"/>
    <col min="4089" max="4092" width="3.85546875" style="267" customWidth="1"/>
    <col min="4093" max="4093" width="4.28515625" style="267" customWidth="1"/>
    <col min="4094" max="4094" width="4.140625" style="267" customWidth="1"/>
    <col min="4095" max="4096" width="3.85546875" style="267" customWidth="1"/>
    <col min="4097" max="4097" width="2.5703125" style="267" customWidth="1"/>
    <col min="4098" max="4098" width="1" style="267" customWidth="1"/>
    <col min="4099" max="4102" width="0" style="267" hidden="1" customWidth="1"/>
    <col min="4103" max="4119" width="5.28515625" style="267" customWidth="1"/>
    <col min="4120" max="4330" width="9.140625" style="267"/>
    <col min="4331" max="4331" width="1" style="267" customWidth="1"/>
    <col min="4332" max="4332" width="2.42578125" style="267" customWidth="1"/>
    <col min="4333" max="4333" width="2" style="267" customWidth="1"/>
    <col min="4334" max="4334" width="24.42578125" style="267" customWidth="1"/>
    <col min="4335" max="4337" width="3.85546875" style="267" customWidth="1"/>
    <col min="4338" max="4338" width="4" style="267" customWidth="1"/>
    <col min="4339" max="4339" width="4.140625" style="267" customWidth="1"/>
    <col min="4340" max="4342" width="3.85546875" style="267" customWidth="1"/>
    <col min="4343" max="4344" width="4.140625" style="267" customWidth="1"/>
    <col min="4345" max="4348" width="3.85546875" style="267" customWidth="1"/>
    <col min="4349" max="4349" width="4.28515625" style="267" customWidth="1"/>
    <col min="4350" max="4350" width="4.140625" style="267" customWidth="1"/>
    <col min="4351" max="4352" width="3.85546875" style="267" customWidth="1"/>
    <col min="4353" max="4353" width="2.5703125" style="267" customWidth="1"/>
    <col min="4354" max="4354" width="1" style="267" customWidth="1"/>
    <col min="4355" max="4358" width="0" style="267" hidden="1" customWidth="1"/>
    <col min="4359" max="4375" width="5.28515625" style="267" customWidth="1"/>
    <col min="4376" max="4586" width="9.140625" style="267"/>
    <col min="4587" max="4587" width="1" style="267" customWidth="1"/>
    <col min="4588" max="4588" width="2.42578125" style="267" customWidth="1"/>
    <col min="4589" max="4589" width="2" style="267" customWidth="1"/>
    <col min="4590" max="4590" width="24.42578125" style="267" customWidth="1"/>
    <col min="4591" max="4593" width="3.85546875" style="267" customWidth="1"/>
    <col min="4594" max="4594" width="4" style="267" customWidth="1"/>
    <col min="4595" max="4595" width="4.140625" style="267" customWidth="1"/>
    <col min="4596" max="4598" width="3.85546875" style="267" customWidth="1"/>
    <col min="4599" max="4600" width="4.140625" style="267" customWidth="1"/>
    <col min="4601" max="4604" width="3.85546875" style="267" customWidth="1"/>
    <col min="4605" max="4605" width="4.28515625" style="267" customWidth="1"/>
    <col min="4606" max="4606" width="4.140625" style="267" customWidth="1"/>
    <col min="4607" max="4608" width="3.85546875" style="267" customWidth="1"/>
    <col min="4609" max="4609" width="2.5703125" style="267" customWidth="1"/>
    <col min="4610" max="4610" width="1" style="267" customWidth="1"/>
    <col min="4611" max="4614" width="0" style="267" hidden="1" customWidth="1"/>
    <col min="4615" max="4631" width="5.28515625" style="267" customWidth="1"/>
    <col min="4632" max="4842" width="9.140625" style="267"/>
    <col min="4843" max="4843" width="1" style="267" customWidth="1"/>
    <col min="4844" max="4844" width="2.42578125" style="267" customWidth="1"/>
    <col min="4845" max="4845" width="2" style="267" customWidth="1"/>
    <col min="4846" max="4846" width="24.42578125" style="267" customWidth="1"/>
    <col min="4847" max="4849" width="3.85546875" style="267" customWidth="1"/>
    <col min="4850" max="4850" width="4" style="267" customWidth="1"/>
    <col min="4851" max="4851" width="4.140625" style="267" customWidth="1"/>
    <col min="4852" max="4854" width="3.85546875" style="267" customWidth="1"/>
    <col min="4855" max="4856" width="4.140625" style="267" customWidth="1"/>
    <col min="4857" max="4860" width="3.85546875" style="267" customWidth="1"/>
    <col min="4861" max="4861" width="4.28515625" style="267" customWidth="1"/>
    <col min="4862" max="4862" width="4.140625" style="267" customWidth="1"/>
    <col min="4863" max="4864" width="3.85546875" style="267" customWidth="1"/>
    <col min="4865" max="4865" width="2.5703125" style="267" customWidth="1"/>
    <col min="4866" max="4866" width="1" style="267" customWidth="1"/>
    <col min="4867" max="4870" width="0" style="267" hidden="1" customWidth="1"/>
    <col min="4871" max="4887" width="5.28515625" style="267" customWidth="1"/>
    <col min="4888" max="5098" width="9.140625" style="267"/>
    <col min="5099" max="5099" width="1" style="267" customWidth="1"/>
    <col min="5100" max="5100" width="2.42578125" style="267" customWidth="1"/>
    <col min="5101" max="5101" width="2" style="267" customWidth="1"/>
    <col min="5102" max="5102" width="24.42578125" style="267" customWidth="1"/>
    <col min="5103" max="5105" width="3.85546875" style="267" customWidth="1"/>
    <col min="5106" max="5106" width="4" style="267" customWidth="1"/>
    <col min="5107" max="5107" width="4.140625" style="267" customWidth="1"/>
    <col min="5108" max="5110" width="3.85546875" style="267" customWidth="1"/>
    <col min="5111" max="5112" width="4.140625" style="267" customWidth="1"/>
    <col min="5113" max="5116" width="3.85546875" style="267" customWidth="1"/>
    <col min="5117" max="5117" width="4.28515625" style="267" customWidth="1"/>
    <col min="5118" max="5118" width="4.140625" style="267" customWidth="1"/>
    <col min="5119" max="5120" width="3.85546875" style="267" customWidth="1"/>
    <col min="5121" max="5121" width="2.5703125" style="267" customWidth="1"/>
    <col min="5122" max="5122" width="1" style="267" customWidth="1"/>
    <col min="5123" max="5126" width="0" style="267" hidden="1" customWidth="1"/>
    <col min="5127" max="5143" width="5.28515625" style="267" customWidth="1"/>
    <col min="5144" max="5354" width="9.140625" style="267"/>
    <col min="5355" max="5355" width="1" style="267" customWidth="1"/>
    <col min="5356" max="5356" width="2.42578125" style="267" customWidth="1"/>
    <col min="5357" max="5357" width="2" style="267" customWidth="1"/>
    <col min="5358" max="5358" width="24.42578125" style="267" customWidth="1"/>
    <col min="5359" max="5361" width="3.85546875" style="267" customWidth="1"/>
    <col min="5362" max="5362" width="4" style="267" customWidth="1"/>
    <col min="5363" max="5363" width="4.140625" style="267" customWidth="1"/>
    <col min="5364" max="5366" width="3.85546875" style="267" customWidth="1"/>
    <col min="5367" max="5368" width="4.140625" style="267" customWidth="1"/>
    <col min="5369" max="5372" width="3.85546875" style="267" customWidth="1"/>
    <col min="5373" max="5373" width="4.28515625" style="267" customWidth="1"/>
    <col min="5374" max="5374" width="4.140625" style="267" customWidth="1"/>
    <col min="5375" max="5376" width="3.85546875" style="267" customWidth="1"/>
    <col min="5377" max="5377" width="2.5703125" style="267" customWidth="1"/>
    <col min="5378" max="5378" width="1" style="267" customWidth="1"/>
    <col min="5379" max="5382" width="0" style="267" hidden="1" customWidth="1"/>
    <col min="5383" max="5399" width="5.28515625" style="267" customWidth="1"/>
    <col min="5400" max="5610" width="9.140625" style="267"/>
    <col min="5611" max="5611" width="1" style="267" customWidth="1"/>
    <col min="5612" max="5612" width="2.42578125" style="267" customWidth="1"/>
    <col min="5613" max="5613" width="2" style="267" customWidth="1"/>
    <col min="5614" max="5614" width="24.42578125" style="267" customWidth="1"/>
    <col min="5615" max="5617" width="3.85546875" style="267" customWidth="1"/>
    <col min="5618" max="5618" width="4" style="267" customWidth="1"/>
    <col min="5619" max="5619" width="4.140625" style="267" customWidth="1"/>
    <col min="5620" max="5622" width="3.85546875" style="267" customWidth="1"/>
    <col min="5623" max="5624" width="4.140625" style="267" customWidth="1"/>
    <col min="5625" max="5628" width="3.85546875" style="267" customWidth="1"/>
    <col min="5629" max="5629" width="4.28515625" style="267" customWidth="1"/>
    <col min="5630" max="5630" width="4.140625" style="267" customWidth="1"/>
    <col min="5631" max="5632" width="3.85546875" style="267" customWidth="1"/>
    <col min="5633" max="5633" width="2.5703125" style="267" customWidth="1"/>
    <col min="5634" max="5634" width="1" style="267" customWidth="1"/>
    <col min="5635" max="5638" width="0" style="267" hidden="1" customWidth="1"/>
    <col min="5639" max="5655" width="5.28515625" style="267" customWidth="1"/>
    <col min="5656" max="5866" width="9.140625" style="267"/>
    <col min="5867" max="5867" width="1" style="267" customWidth="1"/>
    <col min="5868" max="5868" width="2.42578125" style="267" customWidth="1"/>
    <col min="5869" max="5869" width="2" style="267" customWidth="1"/>
    <col min="5870" max="5870" width="24.42578125" style="267" customWidth="1"/>
    <col min="5871" max="5873" width="3.85546875" style="267" customWidth="1"/>
    <col min="5874" max="5874" width="4" style="267" customWidth="1"/>
    <col min="5875" max="5875" width="4.140625" style="267" customWidth="1"/>
    <col min="5876" max="5878" width="3.85546875" style="267" customWidth="1"/>
    <col min="5879" max="5880" width="4.140625" style="267" customWidth="1"/>
    <col min="5881" max="5884" width="3.85546875" style="267" customWidth="1"/>
    <col min="5885" max="5885" width="4.28515625" style="267" customWidth="1"/>
    <col min="5886" max="5886" width="4.140625" style="267" customWidth="1"/>
    <col min="5887" max="5888" width="3.85546875" style="267" customWidth="1"/>
    <col min="5889" max="5889" width="2.5703125" style="267" customWidth="1"/>
    <col min="5890" max="5890" width="1" style="267" customWidth="1"/>
    <col min="5891" max="5894" width="0" style="267" hidden="1" customWidth="1"/>
    <col min="5895" max="5911" width="5.28515625" style="267" customWidth="1"/>
    <col min="5912" max="6122" width="9.140625" style="267"/>
    <col min="6123" max="6123" width="1" style="267" customWidth="1"/>
    <col min="6124" max="6124" width="2.42578125" style="267" customWidth="1"/>
    <col min="6125" max="6125" width="2" style="267" customWidth="1"/>
    <col min="6126" max="6126" width="24.42578125" style="267" customWidth="1"/>
    <col min="6127" max="6129" width="3.85546875" style="267" customWidth="1"/>
    <col min="6130" max="6130" width="4" style="267" customWidth="1"/>
    <col min="6131" max="6131" width="4.140625" style="267" customWidth="1"/>
    <col min="6132" max="6134" width="3.85546875" style="267" customWidth="1"/>
    <col min="6135" max="6136" width="4.140625" style="267" customWidth="1"/>
    <col min="6137" max="6140" width="3.85546875" style="267" customWidth="1"/>
    <col min="6141" max="6141" width="4.28515625" style="267" customWidth="1"/>
    <col min="6142" max="6142" width="4.140625" style="267" customWidth="1"/>
    <col min="6143" max="6144" width="3.85546875" style="267" customWidth="1"/>
    <col min="6145" max="6145" width="2.5703125" style="267" customWidth="1"/>
    <col min="6146" max="6146" width="1" style="267" customWidth="1"/>
    <col min="6147" max="6150" width="0" style="267" hidden="1" customWidth="1"/>
    <col min="6151" max="6167" width="5.28515625" style="267" customWidth="1"/>
    <col min="6168" max="6378" width="9.140625" style="267"/>
    <col min="6379" max="6379" width="1" style="267" customWidth="1"/>
    <col min="6380" max="6380" width="2.42578125" style="267" customWidth="1"/>
    <col min="6381" max="6381" width="2" style="267" customWidth="1"/>
    <col min="6382" max="6382" width="24.42578125" style="267" customWidth="1"/>
    <col min="6383" max="6385" width="3.85546875" style="267" customWidth="1"/>
    <col min="6386" max="6386" width="4" style="267" customWidth="1"/>
    <col min="6387" max="6387" width="4.140625" style="267" customWidth="1"/>
    <col min="6388" max="6390" width="3.85546875" style="267" customWidth="1"/>
    <col min="6391" max="6392" width="4.140625" style="267" customWidth="1"/>
    <col min="6393" max="6396" width="3.85546875" style="267" customWidth="1"/>
    <col min="6397" max="6397" width="4.28515625" style="267" customWidth="1"/>
    <col min="6398" max="6398" width="4.140625" style="267" customWidth="1"/>
    <col min="6399" max="6400" width="3.85546875" style="267" customWidth="1"/>
    <col min="6401" max="6401" width="2.5703125" style="267" customWidth="1"/>
    <col min="6402" max="6402" width="1" style="267" customWidth="1"/>
    <col min="6403" max="6406" width="0" style="267" hidden="1" customWidth="1"/>
    <col min="6407" max="6423" width="5.28515625" style="267" customWidth="1"/>
    <col min="6424" max="6634" width="9.140625" style="267"/>
    <col min="6635" max="6635" width="1" style="267" customWidth="1"/>
    <col min="6636" max="6636" width="2.42578125" style="267" customWidth="1"/>
    <col min="6637" max="6637" width="2" style="267" customWidth="1"/>
    <col min="6638" max="6638" width="24.42578125" style="267" customWidth="1"/>
    <col min="6639" max="6641" width="3.85546875" style="267" customWidth="1"/>
    <col min="6642" max="6642" width="4" style="267" customWidth="1"/>
    <col min="6643" max="6643" width="4.140625" style="267" customWidth="1"/>
    <col min="6644" max="6646" width="3.85546875" style="267" customWidth="1"/>
    <col min="6647" max="6648" width="4.140625" style="267" customWidth="1"/>
    <col min="6649" max="6652" width="3.85546875" style="267" customWidth="1"/>
    <col min="6653" max="6653" width="4.28515625" style="267" customWidth="1"/>
    <col min="6654" max="6654" width="4.140625" style="267" customWidth="1"/>
    <col min="6655" max="6656" width="3.85546875" style="267" customWidth="1"/>
    <col min="6657" max="6657" width="2.5703125" style="267" customWidth="1"/>
    <col min="6658" max="6658" width="1" style="267" customWidth="1"/>
    <col min="6659" max="6662" width="0" style="267" hidden="1" customWidth="1"/>
    <col min="6663" max="6679" width="5.28515625" style="267" customWidth="1"/>
    <col min="6680" max="6890" width="9.140625" style="267"/>
    <col min="6891" max="6891" width="1" style="267" customWidth="1"/>
    <col min="6892" max="6892" width="2.42578125" style="267" customWidth="1"/>
    <col min="6893" max="6893" width="2" style="267" customWidth="1"/>
    <col min="6894" max="6894" width="24.42578125" style="267" customWidth="1"/>
    <col min="6895" max="6897" width="3.85546875" style="267" customWidth="1"/>
    <col min="6898" max="6898" width="4" style="267" customWidth="1"/>
    <col min="6899" max="6899" width="4.140625" style="267" customWidth="1"/>
    <col min="6900" max="6902" width="3.85546875" style="267" customWidth="1"/>
    <col min="6903" max="6904" width="4.140625" style="267" customWidth="1"/>
    <col min="6905" max="6908" width="3.85546875" style="267" customWidth="1"/>
    <col min="6909" max="6909" width="4.28515625" style="267" customWidth="1"/>
    <col min="6910" max="6910" width="4.140625" style="267" customWidth="1"/>
    <col min="6911" max="6912" width="3.85546875" style="267" customWidth="1"/>
    <col min="6913" max="6913" width="2.5703125" style="267" customWidth="1"/>
    <col min="6914" max="6914" width="1" style="267" customWidth="1"/>
    <col min="6915" max="6918" width="0" style="267" hidden="1" customWidth="1"/>
    <col min="6919" max="6935" width="5.28515625" style="267" customWidth="1"/>
    <col min="6936" max="7146" width="9.140625" style="267"/>
    <col min="7147" max="7147" width="1" style="267" customWidth="1"/>
    <col min="7148" max="7148" width="2.42578125" style="267" customWidth="1"/>
    <col min="7149" max="7149" width="2" style="267" customWidth="1"/>
    <col min="7150" max="7150" width="24.42578125" style="267" customWidth="1"/>
    <col min="7151" max="7153" width="3.85546875" style="267" customWidth="1"/>
    <col min="7154" max="7154" width="4" style="267" customWidth="1"/>
    <col min="7155" max="7155" width="4.140625" style="267" customWidth="1"/>
    <col min="7156" max="7158" width="3.85546875" style="267" customWidth="1"/>
    <col min="7159" max="7160" width="4.140625" style="267" customWidth="1"/>
    <col min="7161" max="7164" width="3.85546875" style="267" customWidth="1"/>
    <col min="7165" max="7165" width="4.28515625" style="267" customWidth="1"/>
    <col min="7166" max="7166" width="4.140625" style="267" customWidth="1"/>
    <col min="7167" max="7168" width="3.85546875" style="267" customWidth="1"/>
    <col min="7169" max="7169" width="2.5703125" style="267" customWidth="1"/>
    <col min="7170" max="7170" width="1" style="267" customWidth="1"/>
    <col min="7171" max="7174" width="0" style="267" hidden="1" customWidth="1"/>
    <col min="7175" max="7191" width="5.28515625" style="267" customWidth="1"/>
    <col min="7192" max="7402" width="9.140625" style="267"/>
    <col min="7403" max="7403" width="1" style="267" customWidth="1"/>
    <col min="7404" max="7404" width="2.42578125" style="267" customWidth="1"/>
    <col min="7405" max="7405" width="2" style="267" customWidth="1"/>
    <col min="7406" max="7406" width="24.42578125" style="267" customWidth="1"/>
    <col min="7407" max="7409" width="3.85546875" style="267" customWidth="1"/>
    <col min="7410" max="7410" width="4" style="267" customWidth="1"/>
    <col min="7411" max="7411" width="4.140625" style="267" customWidth="1"/>
    <col min="7412" max="7414" width="3.85546875" style="267" customWidth="1"/>
    <col min="7415" max="7416" width="4.140625" style="267" customWidth="1"/>
    <col min="7417" max="7420" width="3.85546875" style="267" customWidth="1"/>
    <col min="7421" max="7421" width="4.28515625" style="267" customWidth="1"/>
    <col min="7422" max="7422" width="4.140625" style="267" customWidth="1"/>
    <col min="7423" max="7424" width="3.85546875" style="267" customWidth="1"/>
    <col min="7425" max="7425" width="2.5703125" style="267" customWidth="1"/>
    <col min="7426" max="7426" width="1" style="267" customWidth="1"/>
    <col min="7427" max="7430" width="0" style="267" hidden="1" customWidth="1"/>
    <col min="7431" max="7447" width="5.28515625" style="267" customWidth="1"/>
    <col min="7448" max="7658" width="9.140625" style="267"/>
    <col min="7659" max="7659" width="1" style="267" customWidth="1"/>
    <col min="7660" max="7660" width="2.42578125" style="267" customWidth="1"/>
    <col min="7661" max="7661" width="2" style="267" customWidth="1"/>
    <col min="7662" max="7662" width="24.42578125" style="267" customWidth="1"/>
    <col min="7663" max="7665" width="3.85546875" style="267" customWidth="1"/>
    <col min="7666" max="7666" width="4" style="267" customWidth="1"/>
    <col min="7667" max="7667" width="4.140625" style="267" customWidth="1"/>
    <col min="7668" max="7670" width="3.85546875" style="267" customWidth="1"/>
    <col min="7671" max="7672" width="4.140625" style="267" customWidth="1"/>
    <col min="7673" max="7676" width="3.85546875" style="267" customWidth="1"/>
    <col min="7677" max="7677" width="4.28515625" style="267" customWidth="1"/>
    <col min="7678" max="7678" width="4.140625" style="267" customWidth="1"/>
    <col min="7679" max="7680" width="3.85546875" style="267" customWidth="1"/>
    <col min="7681" max="7681" width="2.5703125" style="267" customWidth="1"/>
    <col min="7682" max="7682" width="1" style="267" customWidth="1"/>
    <col min="7683" max="7686" width="0" style="267" hidden="1" customWidth="1"/>
    <col min="7687" max="7703" width="5.28515625" style="267" customWidth="1"/>
    <col min="7704" max="7914" width="9.140625" style="267"/>
    <col min="7915" max="7915" width="1" style="267" customWidth="1"/>
    <col min="7916" max="7916" width="2.42578125" style="267" customWidth="1"/>
    <col min="7917" max="7917" width="2" style="267" customWidth="1"/>
    <col min="7918" max="7918" width="24.42578125" style="267" customWidth="1"/>
    <col min="7919" max="7921" width="3.85546875" style="267" customWidth="1"/>
    <col min="7922" max="7922" width="4" style="267" customWidth="1"/>
    <col min="7923" max="7923" width="4.140625" style="267" customWidth="1"/>
    <col min="7924" max="7926" width="3.85546875" style="267" customWidth="1"/>
    <col min="7927" max="7928" width="4.140625" style="267" customWidth="1"/>
    <col min="7929" max="7932" width="3.85546875" style="267" customWidth="1"/>
    <col min="7933" max="7933" width="4.28515625" style="267" customWidth="1"/>
    <col min="7934" max="7934" width="4.140625" style="267" customWidth="1"/>
    <col min="7935" max="7936" width="3.85546875" style="267" customWidth="1"/>
    <col min="7937" max="7937" width="2.5703125" style="267" customWidth="1"/>
    <col min="7938" max="7938" width="1" style="267" customWidth="1"/>
    <col min="7939" max="7942" width="0" style="267" hidden="1" customWidth="1"/>
    <col min="7943" max="7959" width="5.28515625" style="267" customWidth="1"/>
    <col min="7960" max="8170" width="9.140625" style="267"/>
    <col min="8171" max="8171" width="1" style="267" customWidth="1"/>
    <col min="8172" max="8172" width="2.42578125" style="267" customWidth="1"/>
    <col min="8173" max="8173" width="2" style="267" customWidth="1"/>
    <col min="8174" max="8174" width="24.42578125" style="267" customWidth="1"/>
    <col min="8175" max="8177" width="3.85546875" style="267" customWidth="1"/>
    <col min="8178" max="8178" width="4" style="267" customWidth="1"/>
    <col min="8179" max="8179" width="4.140625" style="267" customWidth="1"/>
    <col min="8180" max="8182" width="3.85546875" style="267" customWidth="1"/>
    <col min="8183" max="8184" width="4.140625" style="267" customWidth="1"/>
    <col min="8185" max="8188" width="3.85546875" style="267" customWidth="1"/>
    <col min="8189" max="8189" width="4.28515625" style="267" customWidth="1"/>
    <col min="8190" max="8190" width="4.140625" style="267" customWidth="1"/>
    <col min="8191" max="8192" width="3.85546875" style="267" customWidth="1"/>
    <col min="8193" max="8193" width="2.5703125" style="267" customWidth="1"/>
    <col min="8194" max="8194" width="1" style="267" customWidth="1"/>
    <col min="8195" max="8198" width="0" style="267" hidden="1" customWidth="1"/>
    <col min="8199" max="8215" width="5.28515625" style="267" customWidth="1"/>
    <col min="8216" max="8426" width="9.140625" style="267"/>
    <col min="8427" max="8427" width="1" style="267" customWidth="1"/>
    <col min="8428" max="8428" width="2.42578125" style="267" customWidth="1"/>
    <col min="8429" max="8429" width="2" style="267" customWidth="1"/>
    <col min="8430" max="8430" width="24.42578125" style="267" customWidth="1"/>
    <col min="8431" max="8433" width="3.85546875" style="267" customWidth="1"/>
    <col min="8434" max="8434" width="4" style="267" customWidth="1"/>
    <col min="8435" max="8435" width="4.140625" style="267" customWidth="1"/>
    <col min="8436" max="8438" width="3.85546875" style="267" customWidth="1"/>
    <col min="8439" max="8440" width="4.140625" style="267" customWidth="1"/>
    <col min="8441" max="8444" width="3.85546875" style="267" customWidth="1"/>
    <col min="8445" max="8445" width="4.28515625" style="267" customWidth="1"/>
    <col min="8446" max="8446" width="4.140625" style="267" customWidth="1"/>
    <col min="8447" max="8448" width="3.85546875" style="267" customWidth="1"/>
    <col min="8449" max="8449" width="2.5703125" style="267" customWidth="1"/>
    <col min="8450" max="8450" width="1" style="267" customWidth="1"/>
    <col min="8451" max="8454" width="0" style="267" hidden="1" customWidth="1"/>
    <col min="8455" max="8471" width="5.28515625" style="267" customWidth="1"/>
    <col min="8472" max="8682" width="9.140625" style="267"/>
    <col min="8683" max="8683" width="1" style="267" customWidth="1"/>
    <col min="8684" max="8684" width="2.42578125" style="267" customWidth="1"/>
    <col min="8685" max="8685" width="2" style="267" customWidth="1"/>
    <col min="8686" max="8686" width="24.42578125" style="267" customWidth="1"/>
    <col min="8687" max="8689" width="3.85546875" style="267" customWidth="1"/>
    <col min="8690" max="8690" width="4" style="267" customWidth="1"/>
    <col min="8691" max="8691" width="4.140625" style="267" customWidth="1"/>
    <col min="8692" max="8694" width="3.85546875" style="267" customWidth="1"/>
    <col min="8695" max="8696" width="4.140625" style="267" customWidth="1"/>
    <col min="8697" max="8700" width="3.85546875" style="267" customWidth="1"/>
    <col min="8701" max="8701" width="4.28515625" style="267" customWidth="1"/>
    <col min="8702" max="8702" width="4.140625" style="267" customWidth="1"/>
    <col min="8703" max="8704" width="3.85546875" style="267" customWidth="1"/>
    <col min="8705" max="8705" width="2.5703125" style="267" customWidth="1"/>
    <col min="8706" max="8706" width="1" style="267" customWidth="1"/>
    <col min="8707" max="8710" width="0" style="267" hidden="1" customWidth="1"/>
    <col min="8711" max="8727" width="5.28515625" style="267" customWidth="1"/>
    <col min="8728" max="8938" width="9.140625" style="267"/>
    <col min="8939" max="8939" width="1" style="267" customWidth="1"/>
    <col min="8940" max="8940" width="2.42578125" style="267" customWidth="1"/>
    <col min="8941" max="8941" width="2" style="267" customWidth="1"/>
    <col min="8942" max="8942" width="24.42578125" style="267" customWidth="1"/>
    <col min="8943" max="8945" width="3.85546875" style="267" customWidth="1"/>
    <col min="8946" max="8946" width="4" style="267" customWidth="1"/>
    <col min="8947" max="8947" width="4.140625" style="267" customWidth="1"/>
    <col min="8948" max="8950" width="3.85546875" style="267" customWidth="1"/>
    <col min="8951" max="8952" width="4.140625" style="267" customWidth="1"/>
    <col min="8953" max="8956" width="3.85546875" style="267" customWidth="1"/>
    <col min="8957" max="8957" width="4.28515625" style="267" customWidth="1"/>
    <col min="8958" max="8958" width="4.140625" style="267" customWidth="1"/>
    <col min="8959" max="8960" width="3.85546875" style="267" customWidth="1"/>
    <col min="8961" max="8961" width="2.5703125" style="267" customWidth="1"/>
    <col min="8962" max="8962" width="1" style="267" customWidth="1"/>
    <col min="8963" max="8966" width="0" style="267" hidden="1" customWidth="1"/>
    <col min="8967" max="8983" width="5.28515625" style="267" customWidth="1"/>
    <col min="8984" max="9194" width="9.140625" style="267"/>
    <col min="9195" max="9195" width="1" style="267" customWidth="1"/>
    <col min="9196" max="9196" width="2.42578125" style="267" customWidth="1"/>
    <col min="9197" max="9197" width="2" style="267" customWidth="1"/>
    <col min="9198" max="9198" width="24.42578125" style="267" customWidth="1"/>
    <col min="9199" max="9201" width="3.85546875" style="267" customWidth="1"/>
    <col min="9202" max="9202" width="4" style="267" customWidth="1"/>
    <col min="9203" max="9203" width="4.140625" style="267" customWidth="1"/>
    <col min="9204" max="9206" width="3.85546875" style="267" customWidth="1"/>
    <col min="9207" max="9208" width="4.140625" style="267" customWidth="1"/>
    <col min="9209" max="9212" width="3.85546875" style="267" customWidth="1"/>
    <col min="9213" max="9213" width="4.28515625" style="267" customWidth="1"/>
    <col min="9214" max="9214" width="4.140625" style="267" customWidth="1"/>
    <col min="9215" max="9216" width="3.85546875" style="267" customWidth="1"/>
    <col min="9217" max="9217" width="2.5703125" style="267" customWidth="1"/>
    <col min="9218" max="9218" width="1" style="267" customWidth="1"/>
    <col min="9219" max="9222" width="0" style="267" hidden="1" customWidth="1"/>
    <col min="9223" max="9239" width="5.28515625" style="267" customWidth="1"/>
    <col min="9240" max="9450" width="9.140625" style="267"/>
    <col min="9451" max="9451" width="1" style="267" customWidth="1"/>
    <col min="9452" max="9452" width="2.42578125" style="267" customWidth="1"/>
    <col min="9453" max="9453" width="2" style="267" customWidth="1"/>
    <col min="9454" max="9454" width="24.42578125" style="267" customWidth="1"/>
    <col min="9455" max="9457" width="3.85546875" style="267" customWidth="1"/>
    <col min="9458" max="9458" width="4" style="267" customWidth="1"/>
    <col min="9459" max="9459" width="4.140625" style="267" customWidth="1"/>
    <col min="9460" max="9462" width="3.85546875" style="267" customWidth="1"/>
    <col min="9463" max="9464" width="4.140625" style="267" customWidth="1"/>
    <col min="9465" max="9468" width="3.85546875" style="267" customWidth="1"/>
    <col min="9469" max="9469" width="4.28515625" style="267" customWidth="1"/>
    <col min="9470" max="9470" width="4.140625" style="267" customWidth="1"/>
    <col min="9471" max="9472" width="3.85546875" style="267" customWidth="1"/>
    <col min="9473" max="9473" width="2.5703125" style="267" customWidth="1"/>
    <col min="9474" max="9474" width="1" style="267" customWidth="1"/>
    <col min="9475" max="9478" width="0" style="267" hidden="1" customWidth="1"/>
    <col min="9479" max="9495" width="5.28515625" style="267" customWidth="1"/>
    <col min="9496" max="9706" width="9.140625" style="267"/>
    <col min="9707" max="9707" width="1" style="267" customWidth="1"/>
    <col min="9708" max="9708" width="2.42578125" style="267" customWidth="1"/>
    <col min="9709" max="9709" width="2" style="267" customWidth="1"/>
    <col min="9710" max="9710" width="24.42578125" style="267" customWidth="1"/>
    <col min="9711" max="9713" width="3.85546875" style="267" customWidth="1"/>
    <col min="9714" max="9714" width="4" style="267" customWidth="1"/>
    <col min="9715" max="9715" width="4.140625" style="267" customWidth="1"/>
    <col min="9716" max="9718" width="3.85546875" style="267" customWidth="1"/>
    <col min="9719" max="9720" width="4.140625" style="267" customWidth="1"/>
    <col min="9721" max="9724" width="3.85546875" style="267" customWidth="1"/>
    <col min="9725" max="9725" width="4.28515625" style="267" customWidth="1"/>
    <col min="9726" max="9726" width="4.140625" style="267" customWidth="1"/>
    <col min="9727" max="9728" width="3.85546875" style="267" customWidth="1"/>
    <col min="9729" max="9729" width="2.5703125" style="267" customWidth="1"/>
    <col min="9730" max="9730" width="1" style="267" customWidth="1"/>
    <col min="9731" max="9734" width="0" style="267" hidden="1" customWidth="1"/>
    <col min="9735" max="9751" width="5.28515625" style="267" customWidth="1"/>
    <col min="9752" max="9962" width="9.140625" style="267"/>
    <col min="9963" max="9963" width="1" style="267" customWidth="1"/>
    <col min="9964" max="9964" width="2.42578125" style="267" customWidth="1"/>
    <col min="9965" max="9965" width="2" style="267" customWidth="1"/>
    <col min="9966" max="9966" width="24.42578125" style="267" customWidth="1"/>
    <col min="9967" max="9969" width="3.85546875" style="267" customWidth="1"/>
    <col min="9970" max="9970" width="4" style="267" customWidth="1"/>
    <col min="9971" max="9971" width="4.140625" style="267" customWidth="1"/>
    <col min="9972" max="9974" width="3.85546875" style="267" customWidth="1"/>
    <col min="9975" max="9976" width="4.140625" style="267" customWidth="1"/>
    <col min="9977" max="9980" width="3.85546875" style="267" customWidth="1"/>
    <col min="9981" max="9981" width="4.28515625" style="267" customWidth="1"/>
    <col min="9982" max="9982" width="4.140625" style="267" customWidth="1"/>
    <col min="9983" max="9984" width="3.85546875" style="267" customWidth="1"/>
    <col min="9985" max="9985" width="2.5703125" style="267" customWidth="1"/>
    <col min="9986" max="9986" width="1" style="267" customWidth="1"/>
    <col min="9987" max="9990" width="0" style="267" hidden="1" customWidth="1"/>
    <col min="9991" max="10007" width="5.28515625" style="267" customWidth="1"/>
    <col min="10008" max="10218" width="9.140625" style="267"/>
    <col min="10219" max="10219" width="1" style="267" customWidth="1"/>
    <col min="10220" max="10220" width="2.42578125" style="267" customWidth="1"/>
    <col min="10221" max="10221" width="2" style="267" customWidth="1"/>
    <col min="10222" max="10222" width="24.42578125" style="267" customWidth="1"/>
    <col min="10223" max="10225" width="3.85546875" style="267" customWidth="1"/>
    <col min="10226" max="10226" width="4" style="267" customWidth="1"/>
    <col min="10227" max="10227" width="4.140625" style="267" customWidth="1"/>
    <col min="10228" max="10230" width="3.85546875" style="267" customWidth="1"/>
    <col min="10231" max="10232" width="4.140625" style="267" customWidth="1"/>
    <col min="10233" max="10236" width="3.85546875" style="267" customWidth="1"/>
    <col min="10237" max="10237" width="4.28515625" style="267" customWidth="1"/>
    <col min="10238" max="10238" width="4.140625" style="267" customWidth="1"/>
    <col min="10239" max="10240" width="3.85546875" style="267" customWidth="1"/>
    <col min="10241" max="10241" width="2.5703125" style="267" customWidth="1"/>
    <col min="10242" max="10242" width="1" style="267" customWidth="1"/>
    <col min="10243" max="10246" width="0" style="267" hidden="1" customWidth="1"/>
    <col min="10247" max="10263" width="5.28515625" style="267" customWidth="1"/>
    <col min="10264" max="10474" width="9.140625" style="267"/>
    <col min="10475" max="10475" width="1" style="267" customWidth="1"/>
    <col min="10476" max="10476" width="2.42578125" style="267" customWidth="1"/>
    <col min="10477" max="10477" width="2" style="267" customWidth="1"/>
    <col min="10478" max="10478" width="24.42578125" style="267" customWidth="1"/>
    <col min="10479" max="10481" width="3.85546875" style="267" customWidth="1"/>
    <col min="10482" max="10482" width="4" style="267" customWidth="1"/>
    <col min="10483" max="10483" width="4.140625" style="267" customWidth="1"/>
    <col min="10484" max="10486" width="3.85546875" style="267" customWidth="1"/>
    <col min="10487" max="10488" width="4.140625" style="267" customWidth="1"/>
    <col min="10489" max="10492" width="3.85546875" style="267" customWidth="1"/>
    <col min="10493" max="10493" width="4.28515625" style="267" customWidth="1"/>
    <col min="10494" max="10494" width="4.140625" style="267" customWidth="1"/>
    <col min="10495" max="10496" width="3.85546875" style="267" customWidth="1"/>
    <col min="10497" max="10497" width="2.5703125" style="267" customWidth="1"/>
    <col min="10498" max="10498" width="1" style="267" customWidth="1"/>
    <col min="10499" max="10502" width="0" style="267" hidden="1" customWidth="1"/>
    <col min="10503" max="10519" width="5.28515625" style="267" customWidth="1"/>
    <col min="10520" max="10730" width="9.140625" style="267"/>
    <col min="10731" max="10731" width="1" style="267" customWidth="1"/>
    <col min="10732" max="10732" width="2.42578125" style="267" customWidth="1"/>
    <col min="10733" max="10733" width="2" style="267" customWidth="1"/>
    <col min="10734" max="10734" width="24.42578125" style="267" customWidth="1"/>
    <col min="10735" max="10737" width="3.85546875" style="267" customWidth="1"/>
    <col min="10738" max="10738" width="4" style="267" customWidth="1"/>
    <col min="10739" max="10739" width="4.140625" style="267" customWidth="1"/>
    <col min="10740" max="10742" width="3.85546875" style="267" customWidth="1"/>
    <col min="10743" max="10744" width="4.140625" style="267" customWidth="1"/>
    <col min="10745" max="10748" width="3.85546875" style="267" customWidth="1"/>
    <col min="10749" max="10749" width="4.28515625" style="267" customWidth="1"/>
    <col min="10750" max="10750" width="4.140625" style="267" customWidth="1"/>
    <col min="10751" max="10752" width="3.85546875" style="267" customWidth="1"/>
    <col min="10753" max="10753" width="2.5703125" style="267" customWidth="1"/>
    <col min="10754" max="10754" width="1" style="267" customWidth="1"/>
    <col min="10755" max="10758" width="0" style="267" hidden="1" customWidth="1"/>
    <col min="10759" max="10775" width="5.28515625" style="267" customWidth="1"/>
    <col min="10776" max="10986" width="9.140625" style="267"/>
    <col min="10987" max="10987" width="1" style="267" customWidth="1"/>
    <col min="10988" max="10988" width="2.42578125" style="267" customWidth="1"/>
    <col min="10989" max="10989" width="2" style="267" customWidth="1"/>
    <col min="10990" max="10990" width="24.42578125" style="267" customWidth="1"/>
    <col min="10991" max="10993" width="3.85546875" style="267" customWidth="1"/>
    <col min="10994" max="10994" width="4" style="267" customWidth="1"/>
    <col min="10995" max="10995" width="4.140625" style="267" customWidth="1"/>
    <col min="10996" max="10998" width="3.85546875" style="267" customWidth="1"/>
    <col min="10999" max="11000" width="4.140625" style="267" customWidth="1"/>
    <col min="11001" max="11004" width="3.85546875" style="267" customWidth="1"/>
    <col min="11005" max="11005" width="4.28515625" style="267" customWidth="1"/>
    <col min="11006" max="11006" width="4.140625" style="267" customWidth="1"/>
    <col min="11007" max="11008" width="3.85546875" style="267" customWidth="1"/>
    <col min="11009" max="11009" width="2.5703125" style="267" customWidth="1"/>
    <col min="11010" max="11010" width="1" style="267" customWidth="1"/>
    <col min="11011" max="11014" width="0" style="267" hidden="1" customWidth="1"/>
    <col min="11015" max="11031" width="5.28515625" style="267" customWidth="1"/>
    <col min="11032" max="11242" width="9.140625" style="267"/>
    <col min="11243" max="11243" width="1" style="267" customWidth="1"/>
    <col min="11244" max="11244" width="2.42578125" style="267" customWidth="1"/>
    <col min="11245" max="11245" width="2" style="267" customWidth="1"/>
    <col min="11246" max="11246" width="24.42578125" style="267" customWidth="1"/>
    <col min="11247" max="11249" width="3.85546875" style="267" customWidth="1"/>
    <col min="11250" max="11250" width="4" style="267" customWidth="1"/>
    <col min="11251" max="11251" width="4.140625" style="267" customWidth="1"/>
    <col min="11252" max="11254" width="3.85546875" style="267" customWidth="1"/>
    <col min="11255" max="11256" width="4.140625" style="267" customWidth="1"/>
    <col min="11257" max="11260" width="3.85546875" style="267" customWidth="1"/>
    <col min="11261" max="11261" width="4.28515625" style="267" customWidth="1"/>
    <col min="11262" max="11262" width="4.140625" style="267" customWidth="1"/>
    <col min="11263" max="11264" width="3.85546875" style="267" customWidth="1"/>
    <col min="11265" max="11265" width="2.5703125" style="267" customWidth="1"/>
    <col min="11266" max="11266" width="1" style="267" customWidth="1"/>
    <col min="11267" max="11270" width="0" style="267" hidden="1" customWidth="1"/>
    <col min="11271" max="11287" width="5.28515625" style="267" customWidth="1"/>
    <col min="11288" max="11498" width="9.140625" style="267"/>
    <col min="11499" max="11499" width="1" style="267" customWidth="1"/>
    <col min="11500" max="11500" width="2.42578125" style="267" customWidth="1"/>
    <col min="11501" max="11501" width="2" style="267" customWidth="1"/>
    <col min="11502" max="11502" width="24.42578125" style="267" customWidth="1"/>
    <col min="11503" max="11505" width="3.85546875" style="267" customWidth="1"/>
    <col min="11506" max="11506" width="4" style="267" customWidth="1"/>
    <col min="11507" max="11507" width="4.140625" style="267" customWidth="1"/>
    <col min="11508" max="11510" width="3.85546875" style="267" customWidth="1"/>
    <col min="11511" max="11512" width="4.140625" style="267" customWidth="1"/>
    <col min="11513" max="11516" width="3.85546875" style="267" customWidth="1"/>
    <col min="11517" max="11517" width="4.28515625" style="267" customWidth="1"/>
    <col min="11518" max="11518" width="4.140625" style="267" customWidth="1"/>
    <col min="11519" max="11520" width="3.85546875" style="267" customWidth="1"/>
    <col min="11521" max="11521" width="2.5703125" style="267" customWidth="1"/>
    <col min="11522" max="11522" width="1" style="267" customWidth="1"/>
    <col min="11523" max="11526" width="0" style="267" hidden="1" customWidth="1"/>
    <col min="11527" max="11543" width="5.28515625" style="267" customWidth="1"/>
    <col min="11544" max="11754" width="9.140625" style="267"/>
    <col min="11755" max="11755" width="1" style="267" customWidth="1"/>
    <col min="11756" max="11756" width="2.42578125" style="267" customWidth="1"/>
    <col min="11757" max="11757" width="2" style="267" customWidth="1"/>
    <col min="11758" max="11758" width="24.42578125" style="267" customWidth="1"/>
    <col min="11759" max="11761" width="3.85546875" style="267" customWidth="1"/>
    <col min="11762" max="11762" width="4" style="267" customWidth="1"/>
    <col min="11763" max="11763" width="4.140625" style="267" customWidth="1"/>
    <col min="11764" max="11766" width="3.85546875" style="267" customWidth="1"/>
    <col min="11767" max="11768" width="4.140625" style="267" customWidth="1"/>
    <col min="11769" max="11772" width="3.85546875" style="267" customWidth="1"/>
    <col min="11773" max="11773" width="4.28515625" style="267" customWidth="1"/>
    <col min="11774" max="11774" width="4.140625" style="267" customWidth="1"/>
    <col min="11775" max="11776" width="3.85546875" style="267" customWidth="1"/>
    <col min="11777" max="11777" width="2.5703125" style="267" customWidth="1"/>
    <col min="11778" max="11778" width="1" style="267" customWidth="1"/>
    <col min="11779" max="11782" width="0" style="267" hidden="1" customWidth="1"/>
    <col min="11783" max="11799" width="5.28515625" style="267" customWidth="1"/>
    <col min="11800" max="12010" width="9.140625" style="267"/>
    <col min="12011" max="12011" width="1" style="267" customWidth="1"/>
    <col min="12012" max="12012" width="2.42578125" style="267" customWidth="1"/>
    <col min="12013" max="12013" width="2" style="267" customWidth="1"/>
    <col min="12014" max="12014" width="24.42578125" style="267" customWidth="1"/>
    <col min="12015" max="12017" width="3.85546875" style="267" customWidth="1"/>
    <col min="12018" max="12018" width="4" style="267" customWidth="1"/>
    <col min="12019" max="12019" width="4.140625" style="267" customWidth="1"/>
    <col min="12020" max="12022" width="3.85546875" style="267" customWidth="1"/>
    <col min="12023" max="12024" width="4.140625" style="267" customWidth="1"/>
    <col min="12025" max="12028" width="3.85546875" style="267" customWidth="1"/>
    <col min="12029" max="12029" width="4.28515625" style="267" customWidth="1"/>
    <col min="12030" max="12030" width="4.140625" style="267" customWidth="1"/>
    <col min="12031" max="12032" width="3.85546875" style="267" customWidth="1"/>
    <col min="12033" max="12033" width="2.5703125" style="267" customWidth="1"/>
    <col min="12034" max="12034" width="1" style="267" customWidth="1"/>
    <col min="12035" max="12038" width="0" style="267" hidden="1" customWidth="1"/>
    <col min="12039" max="12055" width="5.28515625" style="267" customWidth="1"/>
    <col min="12056" max="12266" width="9.140625" style="267"/>
    <col min="12267" max="12267" width="1" style="267" customWidth="1"/>
    <col min="12268" max="12268" width="2.42578125" style="267" customWidth="1"/>
    <col min="12269" max="12269" width="2" style="267" customWidth="1"/>
    <col min="12270" max="12270" width="24.42578125" style="267" customWidth="1"/>
    <col min="12271" max="12273" width="3.85546875" style="267" customWidth="1"/>
    <col min="12274" max="12274" width="4" style="267" customWidth="1"/>
    <col min="12275" max="12275" width="4.140625" style="267" customWidth="1"/>
    <col min="12276" max="12278" width="3.85546875" style="267" customWidth="1"/>
    <col min="12279" max="12280" width="4.140625" style="267" customWidth="1"/>
    <col min="12281" max="12284" width="3.85546875" style="267" customWidth="1"/>
    <col min="12285" max="12285" width="4.28515625" style="267" customWidth="1"/>
    <col min="12286" max="12286" width="4.140625" style="267" customWidth="1"/>
    <col min="12287" max="12288" width="3.85546875" style="267" customWidth="1"/>
    <col min="12289" max="12289" width="2.5703125" style="267" customWidth="1"/>
    <col min="12290" max="12290" width="1" style="267" customWidth="1"/>
    <col min="12291" max="12294" width="0" style="267" hidden="1" customWidth="1"/>
    <col min="12295" max="12311" width="5.28515625" style="267" customWidth="1"/>
    <col min="12312" max="12522" width="9.140625" style="267"/>
    <col min="12523" max="12523" width="1" style="267" customWidth="1"/>
    <col min="12524" max="12524" width="2.42578125" style="267" customWidth="1"/>
    <col min="12525" max="12525" width="2" style="267" customWidth="1"/>
    <col min="12526" max="12526" width="24.42578125" style="267" customWidth="1"/>
    <col min="12527" max="12529" width="3.85546875" style="267" customWidth="1"/>
    <col min="12530" max="12530" width="4" style="267" customWidth="1"/>
    <col min="12531" max="12531" width="4.140625" style="267" customWidth="1"/>
    <col min="12532" max="12534" width="3.85546875" style="267" customWidth="1"/>
    <col min="12535" max="12536" width="4.140625" style="267" customWidth="1"/>
    <col min="12537" max="12540" width="3.85546875" style="267" customWidth="1"/>
    <col min="12541" max="12541" width="4.28515625" style="267" customWidth="1"/>
    <col min="12542" max="12542" width="4.140625" style="267" customWidth="1"/>
    <col min="12543" max="12544" width="3.85546875" style="267" customWidth="1"/>
    <col min="12545" max="12545" width="2.5703125" style="267" customWidth="1"/>
    <col min="12546" max="12546" width="1" style="267" customWidth="1"/>
    <col min="12547" max="12550" width="0" style="267" hidden="1" customWidth="1"/>
    <col min="12551" max="12567" width="5.28515625" style="267" customWidth="1"/>
    <col min="12568" max="12778" width="9.140625" style="267"/>
    <col min="12779" max="12779" width="1" style="267" customWidth="1"/>
    <col min="12780" max="12780" width="2.42578125" style="267" customWidth="1"/>
    <col min="12781" max="12781" width="2" style="267" customWidth="1"/>
    <col min="12782" max="12782" width="24.42578125" style="267" customWidth="1"/>
    <col min="12783" max="12785" width="3.85546875" style="267" customWidth="1"/>
    <col min="12786" max="12786" width="4" style="267" customWidth="1"/>
    <col min="12787" max="12787" width="4.140625" style="267" customWidth="1"/>
    <col min="12788" max="12790" width="3.85546875" style="267" customWidth="1"/>
    <col min="12791" max="12792" width="4.140625" style="267" customWidth="1"/>
    <col min="12793" max="12796" width="3.85546875" style="267" customWidth="1"/>
    <col min="12797" max="12797" width="4.28515625" style="267" customWidth="1"/>
    <col min="12798" max="12798" width="4.140625" style="267" customWidth="1"/>
    <col min="12799" max="12800" width="3.85546875" style="267" customWidth="1"/>
    <col min="12801" max="12801" width="2.5703125" style="267" customWidth="1"/>
    <col min="12802" max="12802" width="1" style="267" customWidth="1"/>
    <col min="12803" max="12806" width="0" style="267" hidden="1" customWidth="1"/>
    <col min="12807" max="12823" width="5.28515625" style="267" customWidth="1"/>
    <col min="12824" max="13034" width="9.140625" style="267"/>
    <col min="13035" max="13035" width="1" style="267" customWidth="1"/>
    <col min="13036" max="13036" width="2.42578125" style="267" customWidth="1"/>
    <col min="13037" max="13037" width="2" style="267" customWidth="1"/>
    <col min="13038" max="13038" width="24.42578125" style="267" customWidth="1"/>
    <col min="13039" max="13041" width="3.85546875" style="267" customWidth="1"/>
    <col min="13042" max="13042" width="4" style="267" customWidth="1"/>
    <col min="13043" max="13043" width="4.140625" style="267" customWidth="1"/>
    <col min="13044" max="13046" width="3.85546875" style="267" customWidth="1"/>
    <col min="13047" max="13048" width="4.140625" style="267" customWidth="1"/>
    <col min="13049" max="13052" width="3.85546875" style="267" customWidth="1"/>
    <col min="13053" max="13053" width="4.28515625" style="267" customWidth="1"/>
    <col min="13054" max="13054" width="4.140625" style="267" customWidth="1"/>
    <col min="13055" max="13056" width="3.85546875" style="267" customWidth="1"/>
    <col min="13057" max="13057" width="2.5703125" style="267" customWidth="1"/>
    <col min="13058" max="13058" width="1" style="267" customWidth="1"/>
    <col min="13059" max="13062" width="0" style="267" hidden="1" customWidth="1"/>
    <col min="13063" max="13079" width="5.28515625" style="267" customWidth="1"/>
    <col min="13080" max="13290" width="9.140625" style="267"/>
    <col min="13291" max="13291" width="1" style="267" customWidth="1"/>
    <col min="13292" max="13292" width="2.42578125" style="267" customWidth="1"/>
    <col min="13293" max="13293" width="2" style="267" customWidth="1"/>
    <col min="13294" max="13294" width="24.42578125" style="267" customWidth="1"/>
    <col min="13295" max="13297" width="3.85546875" style="267" customWidth="1"/>
    <col min="13298" max="13298" width="4" style="267" customWidth="1"/>
    <col min="13299" max="13299" width="4.140625" style="267" customWidth="1"/>
    <col min="13300" max="13302" width="3.85546875" style="267" customWidth="1"/>
    <col min="13303" max="13304" width="4.140625" style="267" customWidth="1"/>
    <col min="13305" max="13308" width="3.85546875" style="267" customWidth="1"/>
    <col min="13309" max="13309" width="4.28515625" style="267" customWidth="1"/>
    <col min="13310" max="13310" width="4.140625" style="267" customWidth="1"/>
    <col min="13311" max="13312" width="3.85546875" style="267" customWidth="1"/>
    <col min="13313" max="13313" width="2.5703125" style="267" customWidth="1"/>
    <col min="13314" max="13314" width="1" style="267" customWidth="1"/>
    <col min="13315" max="13318" width="0" style="267" hidden="1" customWidth="1"/>
    <col min="13319" max="13335" width="5.28515625" style="267" customWidth="1"/>
    <col min="13336" max="13546" width="9.140625" style="267"/>
    <col min="13547" max="13547" width="1" style="267" customWidth="1"/>
    <col min="13548" max="13548" width="2.42578125" style="267" customWidth="1"/>
    <col min="13549" max="13549" width="2" style="267" customWidth="1"/>
    <col min="13550" max="13550" width="24.42578125" style="267" customWidth="1"/>
    <col min="13551" max="13553" width="3.85546875" style="267" customWidth="1"/>
    <col min="13554" max="13554" width="4" style="267" customWidth="1"/>
    <col min="13555" max="13555" width="4.140625" style="267" customWidth="1"/>
    <col min="13556" max="13558" width="3.85546875" style="267" customWidth="1"/>
    <col min="13559" max="13560" width="4.140625" style="267" customWidth="1"/>
    <col min="13561" max="13564" width="3.85546875" style="267" customWidth="1"/>
    <col min="13565" max="13565" width="4.28515625" style="267" customWidth="1"/>
    <col min="13566" max="13566" width="4.140625" style="267" customWidth="1"/>
    <col min="13567" max="13568" width="3.85546875" style="267" customWidth="1"/>
    <col min="13569" max="13569" width="2.5703125" style="267" customWidth="1"/>
    <col min="13570" max="13570" width="1" style="267" customWidth="1"/>
    <col min="13571" max="13574" width="0" style="267" hidden="1" customWidth="1"/>
    <col min="13575" max="13591" width="5.28515625" style="267" customWidth="1"/>
    <col min="13592" max="13802" width="9.140625" style="267"/>
    <col min="13803" max="13803" width="1" style="267" customWidth="1"/>
    <col min="13804" max="13804" width="2.42578125" style="267" customWidth="1"/>
    <col min="13805" max="13805" width="2" style="267" customWidth="1"/>
    <col min="13806" max="13806" width="24.42578125" style="267" customWidth="1"/>
    <col min="13807" max="13809" width="3.85546875" style="267" customWidth="1"/>
    <col min="13810" max="13810" width="4" style="267" customWidth="1"/>
    <col min="13811" max="13811" width="4.140625" style="267" customWidth="1"/>
    <col min="13812" max="13814" width="3.85546875" style="267" customWidth="1"/>
    <col min="13815" max="13816" width="4.140625" style="267" customWidth="1"/>
    <col min="13817" max="13820" width="3.85546875" style="267" customWidth="1"/>
    <col min="13821" max="13821" width="4.28515625" style="267" customWidth="1"/>
    <col min="13822" max="13822" width="4.140625" style="267" customWidth="1"/>
    <col min="13823" max="13824" width="3.85546875" style="267" customWidth="1"/>
    <col min="13825" max="13825" width="2.5703125" style="267" customWidth="1"/>
    <col min="13826" max="13826" width="1" style="267" customWidth="1"/>
    <col min="13827" max="13830" width="0" style="267" hidden="1" customWidth="1"/>
    <col min="13831" max="13847" width="5.28515625" style="267" customWidth="1"/>
    <col min="13848" max="14058" width="9.140625" style="267"/>
    <col min="14059" max="14059" width="1" style="267" customWidth="1"/>
    <col min="14060" max="14060" width="2.42578125" style="267" customWidth="1"/>
    <col min="14061" max="14061" width="2" style="267" customWidth="1"/>
    <col min="14062" max="14062" width="24.42578125" style="267" customWidth="1"/>
    <col min="14063" max="14065" width="3.85546875" style="267" customWidth="1"/>
    <col min="14066" max="14066" width="4" style="267" customWidth="1"/>
    <col min="14067" max="14067" width="4.140625" style="267" customWidth="1"/>
    <col min="14068" max="14070" width="3.85546875" style="267" customWidth="1"/>
    <col min="14071" max="14072" width="4.140625" style="267" customWidth="1"/>
    <col min="14073" max="14076" width="3.85546875" style="267" customWidth="1"/>
    <col min="14077" max="14077" width="4.28515625" style="267" customWidth="1"/>
    <col min="14078" max="14078" width="4.140625" style="267" customWidth="1"/>
    <col min="14079" max="14080" width="3.85546875" style="267" customWidth="1"/>
    <col min="14081" max="14081" width="2.5703125" style="267" customWidth="1"/>
    <col min="14082" max="14082" width="1" style="267" customWidth="1"/>
    <col min="14083" max="14086" width="0" style="267" hidden="1" customWidth="1"/>
    <col min="14087" max="14103" width="5.28515625" style="267" customWidth="1"/>
    <col min="14104" max="14314" width="9.140625" style="267"/>
    <col min="14315" max="14315" width="1" style="267" customWidth="1"/>
    <col min="14316" max="14316" width="2.42578125" style="267" customWidth="1"/>
    <col min="14317" max="14317" width="2" style="267" customWidth="1"/>
    <col min="14318" max="14318" width="24.42578125" style="267" customWidth="1"/>
    <col min="14319" max="14321" width="3.85546875" style="267" customWidth="1"/>
    <col min="14322" max="14322" width="4" style="267" customWidth="1"/>
    <col min="14323" max="14323" width="4.140625" style="267" customWidth="1"/>
    <col min="14324" max="14326" width="3.85546875" style="267" customWidth="1"/>
    <col min="14327" max="14328" width="4.140625" style="267" customWidth="1"/>
    <col min="14329" max="14332" width="3.85546875" style="267" customWidth="1"/>
    <col min="14333" max="14333" width="4.28515625" style="267" customWidth="1"/>
    <col min="14334" max="14334" width="4.140625" style="267" customWidth="1"/>
    <col min="14335" max="14336" width="3.85546875" style="267" customWidth="1"/>
    <col min="14337" max="14337" width="2.5703125" style="267" customWidth="1"/>
    <col min="14338" max="14338" width="1" style="267" customWidth="1"/>
    <col min="14339" max="14342" width="0" style="267" hidden="1" customWidth="1"/>
    <col min="14343" max="14359" width="5.28515625" style="267" customWidth="1"/>
    <col min="14360" max="14570" width="9.140625" style="267"/>
    <col min="14571" max="14571" width="1" style="267" customWidth="1"/>
    <col min="14572" max="14572" width="2.42578125" style="267" customWidth="1"/>
    <col min="14573" max="14573" width="2" style="267" customWidth="1"/>
    <col min="14574" max="14574" width="24.42578125" style="267" customWidth="1"/>
    <col min="14575" max="14577" width="3.85546875" style="267" customWidth="1"/>
    <col min="14578" max="14578" width="4" style="267" customWidth="1"/>
    <col min="14579" max="14579" width="4.140625" style="267" customWidth="1"/>
    <col min="14580" max="14582" width="3.85546875" style="267" customWidth="1"/>
    <col min="14583" max="14584" width="4.140625" style="267" customWidth="1"/>
    <col min="14585" max="14588" width="3.85546875" style="267" customWidth="1"/>
    <col min="14589" max="14589" width="4.28515625" style="267" customWidth="1"/>
    <col min="14590" max="14590" width="4.140625" style="267" customWidth="1"/>
    <col min="14591" max="14592" width="3.85546875" style="267" customWidth="1"/>
    <col min="14593" max="14593" width="2.5703125" style="267" customWidth="1"/>
    <col min="14594" max="14594" width="1" style="267" customWidth="1"/>
    <col min="14595" max="14598" width="0" style="267" hidden="1" customWidth="1"/>
    <col min="14599" max="14615" width="5.28515625" style="267" customWidth="1"/>
    <col min="14616" max="14826" width="9.140625" style="267"/>
    <col min="14827" max="14827" width="1" style="267" customWidth="1"/>
    <col min="14828" max="14828" width="2.42578125" style="267" customWidth="1"/>
    <col min="14829" max="14829" width="2" style="267" customWidth="1"/>
    <col min="14830" max="14830" width="24.42578125" style="267" customWidth="1"/>
    <col min="14831" max="14833" width="3.85546875" style="267" customWidth="1"/>
    <col min="14834" max="14834" width="4" style="267" customWidth="1"/>
    <col min="14835" max="14835" width="4.140625" style="267" customWidth="1"/>
    <col min="14836" max="14838" width="3.85546875" style="267" customWidth="1"/>
    <col min="14839" max="14840" width="4.140625" style="267" customWidth="1"/>
    <col min="14841" max="14844" width="3.85546875" style="267" customWidth="1"/>
    <col min="14845" max="14845" width="4.28515625" style="267" customWidth="1"/>
    <col min="14846" max="14846" width="4.140625" style="267" customWidth="1"/>
    <col min="14847" max="14848" width="3.85546875" style="267" customWidth="1"/>
    <col min="14849" max="14849" width="2.5703125" style="267" customWidth="1"/>
    <col min="14850" max="14850" width="1" style="267" customWidth="1"/>
    <col min="14851" max="14854" width="0" style="267" hidden="1" customWidth="1"/>
    <col min="14855" max="14871" width="5.28515625" style="267" customWidth="1"/>
    <col min="14872" max="15082" width="9.140625" style="267"/>
    <col min="15083" max="15083" width="1" style="267" customWidth="1"/>
    <col min="15084" max="15084" width="2.42578125" style="267" customWidth="1"/>
    <col min="15085" max="15085" width="2" style="267" customWidth="1"/>
    <col min="15086" max="15086" width="24.42578125" style="267" customWidth="1"/>
    <col min="15087" max="15089" width="3.85546875" style="267" customWidth="1"/>
    <col min="15090" max="15090" width="4" style="267" customWidth="1"/>
    <col min="15091" max="15091" width="4.140625" style="267" customWidth="1"/>
    <col min="15092" max="15094" width="3.85546875" style="267" customWidth="1"/>
    <col min="15095" max="15096" width="4.140625" style="267" customWidth="1"/>
    <col min="15097" max="15100" width="3.85546875" style="267" customWidth="1"/>
    <col min="15101" max="15101" width="4.28515625" style="267" customWidth="1"/>
    <col min="15102" max="15102" width="4.140625" style="267" customWidth="1"/>
    <col min="15103" max="15104" width="3.85546875" style="267" customWidth="1"/>
    <col min="15105" max="15105" width="2.5703125" style="267" customWidth="1"/>
    <col min="15106" max="15106" width="1" style="267" customWidth="1"/>
    <col min="15107" max="15110" width="0" style="267" hidden="1" customWidth="1"/>
    <col min="15111" max="15127" width="5.28515625" style="267" customWidth="1"/>
    <col min="15128" max="15338" width="9.140625" style="267"/>
    <col min="15339" max="15339" width="1" style="267" customWidth="1"/>
    <col min="15340" max="15340" width="2.42578125" style="267" customWidth="1"/>
    <col min="15341" max="15341" width="2" style="267" customWidth="1"/>
    <col min="15342" max="15342" width="24.42578125" style="267" customWidth="1"/>
    <col min="15343" max="15345" width="3.85546875" style="267" customWidth="1"/>
    <col min="15346" max="15346" width="4" style="267" customWidth="1"/>
    <col min="15347" max="15347" width="4.140625" style="267" customWidth="1"/>
    <col min="15348" max="15350" width="3.85546875" style="267" customWidth="1"/>
    <col min="15351" max="15352" width="4.140625" style="267" customWidth="1"/>
    <col min="15353" max="15356" width="3.85546875" style="267" customWidth="1"/>
    <col min="15357" max="15357" width="4.28515625" style="267" customWidth="1"/>
    <col min="15358" max="15358" width="4.140625" style="267" customWidth="1"/>
    <col min="15359" max="15360" width="3.85546875" style="267" customWidth="1"/>
    <col min="15361" max="15361" width="2.5703125" style="267" customWidth="1"/>
    <col min="15362" max="15362" width="1" style="267" customWidth="1"/>
    <col min="15363" max="15366" width="0" style="267" hidden="1" customWidth="1"/>
    <col min="15367" max="15383" width="5.28515625" style="267" customWidth="1"/>
    <col min="15384" max="15594" width="9.140625" style="267"/>
    <col min="15595" max="15595" width="1" style="267" customWidth="1"/>
    <col min="15596" max="15596" width="2.42578125" style="267" customWidth="1"/>
    <col min="15597" max="15597" width="2" style="267" customWidth="1"/>
    <col min="15598" max="15598" width="24.42578125" style="267" customWidth="1"/>
    <col min="15599" max="15601" width="3.85546875" style="267" customWidth="1"/>
    <col min="15602" max="15602" width="4" style="267" customWidth="1"/>
    <col min="15603" max="15603" width="4.140625" style="267" customWidth="1"/>
    <col min="15604" max="15606" width="3.85546875" style="267" customWidth="1"/>
    <col min="15607" max="15608" width="4.140625" style="267" customWidth="1"/>
    <col min="15609" max="15612" width="3.85546875" style="267" customWidth="1"/>
    <col min="15613" max="15613" width="4.28515625" style="267" customWidth="1"/>
    <col min="15614" max="15614" width="4.140625" style="267" customWidth="1"/>
    <col min="15615" max="15616" width="3.85546875" style="267" customWidth="1"/>
    <col min="15617" max="15617" width="2.5703125" style="267" customWidth="1"/>
    <col min="15618" max="15618" width="1" style="267" customWidth="1"/>
    <col min="15619" max="15622" width="0" style="267" hidden="1" customWidth="1"/>
    <col min="15623" max="15639" width="5.28515625" style="267" customWidth="1"/>
    <col min="15640" max="15850" width="9.140625" style="267"/>
    <col min="15851" max="15851" width="1" style="267" customWidth="1"/>
    <col min="15852" max="15852" width="2.42578125" style="267" customWidth="1"/>
    <col min="15853" max="15853" width="2" style="267" customWidth="1"/>
    <col min="15854" max="15854" width="24.42578125" style="267" customWidth="1"/>
    <col min="15855" max="15857" width="3.85546875" style="267" customWidth="1"/>
    <col min="15858" max="15858" width="4" style="267" customWidth="1"/>
    <col min="15859" max="15859" width="4.140625" style="267" customWidth="1"/>
    <col min="15860" max="15862" width="3.85546875" style="267" customWidth="1"/>
    <col min="15863" max="15864" width="4.140625" style="267" customWidth="1"/>
    <col min="15865" max="15868" width="3.85546875" style="267" customWidth="1"/>
    <col min="15869" max="15869" width="4.28515625" style="267" customWidth="1"/>
    <col min="15870" max="15870" width="4.140625" style="267" customWidth="1"/>
    <col min="15871" max="15872" width="3.85546875" style="267" customWidth="1"/>
    <col min="15873" max="15873" width="2.5703125" style="267" customWidth="1"/>
    <col min="15874" max="15874" width="1" style="267" customWidth="1"/>
    <col min="15875" max="15878" width="0" style="267" hidden="1" customWidth="1"/>
    <col min="15879" max="15895" width="5.28515625" style="267" customWidth="1"/>
    <col min="15896" max="16106" width="9.140625" style="267"/>
    <col min="16107" max="16107" width="1" style="267" customWidth="1"/>
    <col min="16108" max="16108" width="2.42578125" style="267" customWidth="1"/>
    <col min="16109" max="16109" width="2" style="267" customWidth="1"/>
    <col min="16110" max="16110" width="24.42578125" style="267" customWidth="1"/>
    <col min="16111" max="16113" width="3.85546875" style="267" customWidth="1"/>
    <col min="16114" max="16114" width="4" style="267" customWidth="1"/>
    <col min="16115" max="16115" width="4.140625" style="267" customWidth="1"/>
    <col min="16116" max="16118" width="3.85546875" style="267" customWidth="1"/>
    <col min="16119" max="16120" width="4.140625" style="267" customWidth="1"/>
    <col min="16121" max="16124" width="3.85546875" style="267" customWidth="1"/>
    <col min="16125" max="16125" width="4.28515625" style="267" customWidth="1"/>
    <col min="16126" max="16126" width="4.140625" style="267" customWidth="1"/>
    <col min="16127" max="16128" width="3.85546875" style="267" customWidth="1"/>
    <col min="16129" max="16129" width="2.5703125" style="267" customWidth="1"/>
    <col min="16130" max="16130" width="1" style="267" customWidth="1"/>
    <col min="16131" max="16134" width="0" style="267" hidden="1" customWidth="1"/>
    <col min="16135" max="16151" width="5.28515625" style="267" customWidth="1"/>
    <col min="16152" max="16384" width="9.140625" style="267"/>
  </cols>
  <sheetData>
    <row r="1" spans="1:25" ht="13.5" customHeight="1">
      <c r="A1" s="266"/>
      <c r="B1" s="1738" t="s">
        <v>596</v>
      </c>
      <c r="C1" s="1738"/>
      <c r="D1" s="1738"/>
      <c r="E1" s="1738"/>
      <c r="F1" s="1166"/>
      <c r="G1" s="390"/>
      <c r="H1" s="390"/>
      <c r="I1" s="390"/>
      <c r="J1" s="390"/>
      <c r="K1" s="390"/>
      <c r="L1" s="390"/>
      <c r="M1" s="390"/>
      <c r="N1" s="390"/>
      <c r="O1" s="390"/>
      <c r="P1" s="390"/>
      <c r="Q1" s="390"/>
      <c r="R1" s="390"/>
      <c r="S1" s="390"/>
      <c r="T1" s="390"/>
      <c r="U1" s="390"/>
      <c r="V1" s="390"/>
      <c r="W1" s="651"/>
    </row>
    <row r="2" spans="1:25" ht="6" customHeight="1">
      <c r="A2" s="266"/>
      <c r="B2" s="262"/>
      <c r="C2" s="262"/>
      <c r="D2" s="262"/>
      <c r="E2" s="262"/>
      <c r="F2" s="262"/>
      <c r="G2" s="262"/>
      <c r="H2" s="262"/>
      <c r="I2" s="262"/>
      <c r="J2" s="262"/>
      <c r="K2" s="262"/>
      <c r="L2" s="262"/>
      <c r="M2" s="262"/>
      <c r="N2" s="262"/>
      <c r="O2" s="262"/>
      <c r="P2" s="262"/>
      <c r="Q2" s="262"/>
      <c r="R2" s="262"/>
      <c r="S2" s="262"/>
      <c r="T2" s="262"/>
      <c r="U2" s="262"/>
      <c r="V2" s="391"/>
      <c r="W2" s="651"/>
    </row>
    <row r="3" spans="1:25" ht="10.5" customHeight="1" thickBot="1">
      <c r="A3" s="266"/>
      <c r="B3" s="268"/>
      <c r="C3" s="268"/>
      <c r="D3" s="268"/>
      <c r="E3" s="268"/>
      <c r="F3" s="268"/>
      <c r="G3" s="268"/>
      <c r="H3" s="268"/>
      <c r="I3" s="268"/>
      <c r="J3" s="268"/>
      <c r="K3" s="268"/>
      <c r="L3" s="268"/>
      <c r="M3" s="268"/>
      <c r="N3" s="268"/>
      <c r="O3" s="268"/>
      <c r="P3" s="268"/>
      <c r="Q3" s="268"/>
      <c r="R3" s="268"/>
      <c r="S3" s="268"/>
      <c r="T3" s="268"/>
      <c r="U3" s="621" t="s">
        <v>79</v>
      </c>
      <c r="V3" s="392"/>
      <c r="W3" s="651"/>
    </row>
    <row r="4" spans="1:25" s="624" customFormat="1" ht="13.5" customHeight="1" thickBot="1">
      <c r="A4" s="622"/>
      <c r="B4" s="623"/>
      <c r="C4" s="617" t="s">
        <v>515</v>
      </c>
      <c r="D4" s="618"/>
      <c r="E4" s="618"/>
      <c r="F4" s="618"/>
      <c r="G4" s="618"/>
      <c r="H4" s="618"/>
      <c r="I4" s="618"/>
      <c r="J4" s="618"/>
      <c r="K4" s="618"/>
      <c r="L4" s="618"/>
      <c r="M4" s="618"/>
      <c r="N4" s="618"/>
      <c r="O4" s="618"/>
      <c r="P4" s="618"/>
      <c r="Q4" s="618"/>
      <c r="R4" s="618"/>
      <c r="S4" s="618"/>
      <c r="T4" s="618"/>
      <c r="U4" s="619"/>
      <c r="V4" s="392"/>
      <c r="W4" s="738"/>
      <c r="X4" s="267"/>
      <c r="Y4" s="267"/>
    </row>
    <row r="5" spans="1:25" s="331" customFormat="1" ht="3" customHeight="1">
      <c r="A5" s="625"/>
      <c r="B5" s="330"/>
      <c r="C5" s="626"/>
      <c r="D5" s="626"/>
      <c r="E5" s="626"/>
      <c r="F5" s="626"/>
      <c r="G5" s="626"/>
      <c r="H5" s="626"/>
      <c r="I5" s="626"/>
      <c r="J5" s="626"/>
      <c r="K5" s="626"/>
      <c r="L5" s="626"/>
      <c r="M5" s="626"/>
      <c r="N5" s="626"/>
      <c r="O5" s="626"/>
      <c r="P5" s="626"/>
      <c r="Q5" s="626"/>
      <c r="R5" s="626"/>
      <c r="S5" s="626"/>
      <c r="T5" s="626"/>
      <c r="U5" s="626"/>
      <c r="V5" s="392"/>
      <c r="W5" s="739"/>
      <c r="X5" s="267"/>
      <c r="Y5" s="267"/>
    </row>
    <row r="6" spans="1:25" s="331" customFormat="1" ht="13.5" customHeight="1">
      <c r="A6" s="625"/>
      <c r="B6" s="330"/>
      <c r="C6" s="627"/>
      <c r="D6" s="627"/>
      <c r="E6" s="1167">
        <v>2003</v>
      </c>
      <c r="F6" s="740"/>
      <c r="G6" s="1167">
        <v>2004</v>
      </c>
      <c r="H6" s="1172"/>
      <c r="I6" s="1167">
        <v>2005</v>
      </c>
      <c r="J6" s="740"/>
      <c r="K6" s="1167">
        <v>2006</v>
      </c>
      <c r="L6" s="1172"/>
      <c r="M6" s="1167">
        <v>2007</v>
      </c>
      <c r="N6" s="740"/>
      <c r="O6" s="1167">
        <v>2008</v>
      </c>
      <c r="P6" s="740"/>
      <c r="Q6" s="1167">
        <v>2009</v>
      </c>
      <c r="R6" s="740"/>
      <c r="S6" s="1167">
        <v>2010</v>
      </c>
      <c r="T6" s="740"/>
      <c r="U6" s="1167">
        <v>2011</v>
      </c>
      <c r="V6" s="392"/>
      <c r="W6" s="739"/>
      <c r="X6" s="267"/>
      <c r="Y6" s="267"/>
    </row>
    <row r="7" spans="1:25" s="331" customFormat="1" ht="3" customHeight="1">
      <c r="A7" s="625"/>
      <c r="B7" s="330"/>
      <c r="C7" s="627"/>
      <c r="D7" s="627"/>
      <c r="E7" s="628"/>
      <c r="F7" s="741"/>
      <c r="G7" s="628"/>
      <c r="H7" s="741"/>
      <c r="I7" s="628"/>
      <c r="J7" s="741"/>
      <c r="K7" s="628"/>
      <c r="L7" s="741"/>
      <c r="M7" s="741"/>
      <c r="N7" s="741"/>
      <c r="O7" s="629"/>
      <c r="P7" s="741"/>
      <c r="Q7" s="630"/>
      <c r="R7" s="630"/>
      <c r="S7" s="631"/>
      <c r="T7" s="631"/>
      <c r="U7" s="631"/>
      <c r="V7" s="392"/>
      <c r="W7" s="739"/>
      <c r="X7" s="267"/>
      <c r="Y7" s="267"/>
    </row>
    <row r="8" spans="1:25" s="748" customFormat="1" ht="11.25" customHeight="1">
      <c r="A8" s="742"/>
      <c r="B8" s="743"/>
      <c r="C8" s="632" t="s">
        <v>516</v>
      </c>
      <c r="D8" s="744"/>
      <c r="E8" s="1165">
        <v>294949</v>
      </c>
      <c r="F8" s="1165"/>
      <c r="G8" s="1739">
        <v>300850</v>
      </c>
      <c r="H8" s="1739"/>
      <c r="I8" s="1165">
        <v>328230</v>
      </c>
      <c r="J8" s="1165"/>
      <c r="K8" s="1165">
        <v>330967</v>
      </c>
      <c r="L8" s="1739">
        <v>341720</v>
      </c>
      <c r="M8" s="1739"/>
      <c r="N8" s="1165"/>
      <c r="O8" s="1165">
        <v>343663</v>
      </c>
      <c r="P8" s="1165"/>
      <c r="Q8" s="1165">
        <v>336378</v>
      </c>
      <c r="R8" s="1165"/>
      <c r="S8" s="1165">
        <v>283311</v>
      </c>
      <c r="T8" s="1165"/>
      <c r="U8" s="1165">
        <v>281015</v>
      </c>
      <c r="V8" s="745"/>
      <c r="W8" s="746"/>
      <c r="X8" s="747"/>
      <c r="Y8" s="747"/>
    </row>
    <row r="9" spans="1:25" s="748" customFormat="1" ht="11.25" customHeight="1">
      <c r="A9" s="742"/>
      <c r="B9" s="743"/>
      <c r="C9" s="632" t="s">
        <v>517</v>
      </c>
      <c r="D9" s="744"/>
      <c r="E9" s="1165">
        <v>339601</v>
      </c>
      <c r="F9" s="1165"/>
      <c r="G9" s="1739">
        <v>347798</v>
      </c>
      <c r="H9" s="1739"/>
      <c r="I9" s="1165">
        <v>378756</v>
      </c>
      <c r="J9" s="1165"/>
      <c r="K9" s="1165">
        <v>384854</v>
      </c>
      <c r="L9" s="1739">
        <v>397332</v>
      </c>
      <c r="M9" s="1739"/>
      <c r="N9" s="1165"/>
      <c r="O9" s="1165">
        <v>400210</v>
      </c>
      <c r="P9" s="1165"/>
      <c r="Q9" s="1165">
        <v>390129</v>
      </c>
      <c r="R9" s="1165"/>
      <c r="S9" s="1165">
        <v>337570</v>
      </c>
      <c r="T9" s="1165"/>
      <c r="U9" s="1165">
        <v>334499</v>
      </c>
      <c r="V9" s="749"/>
      <c r="W9" s="746"/>
      <c r="X9" s="747"/>
      <c r="Y9" s="747"/>
    </row>
    <row r="10" spans="1:25" s="748" customFormat="1" ht="11.25" customHeight="1">
      <c r="A10" s="742"/>
      <c r="B10" s="743"/>
      <c r="C10" s="632" t="s">
        <v>597</v>
      </c>
      <c r="D10" s="744"/>
      <c r="E10" s="1165">
        <v>2739776</v>
      </c>
      <c r="F10" s="1165"/>
      <c r="G10" s="1739">
        <v>2791443</v>
      </c>
      <c r="H10" s="1739"/>
      <c r="I10" s="1165">
        <v>2960216</v>
      </c>
      <c r="J10" s="1165"/>
      <c r="K10" s="1165">
        <v>2990993</v>
      </c>
      <c r="L10" s="1739">
        <v>3094177</v>
      </c>
      <c r="M10" s="1739"/>
      <c r="N10" s="1165"/>
      <c r="O10" s="1165">
        <v>3138017</v>
      </c>
      <c r="P10" s="1165"/>
      <c r="Q10" s="1165">
        <v>2998781</v>
      </c>
      <c r="R10" s="1165"/>
      <c r="S10" s="1165">
        <v>2779077</v>
      </c>
      <c r="T10" s="1165"/>
      <c r="U10" s="1165">
        <v>2735237</v>
      </c>
      <c r="V10" s="749"/>
      <c r="W10" s="746"/>
      <c r="X10" s="747"/>
      <c r="Y10" s="747"/>
    </row>
    <row r="11" spans="1:25" s="748" customFormat="1" ht="11.25" customHeight="1">
      <c r="A11" s="742"/>
      <c r="B11" s="743"/>
      <c r="C11" s="632" t="s">
        <v>524</v>
      </c>
      <c r="D11" s="744"/>
      <c r="E11" s="1165">
        <v>2509958</v>
      </c>
      <c r="F11" s="1165"/>
      <c r="G11" s="1739">
        <v>2573719</v>
      </c>
      <c r="H11" s="1739"/>
      <c r="I11" s="1165">
        <v>2738739</v>
      </c>
      <c r="J11" s="1165"/>
      <c r="K11" s="1165">
        <v>2765576</v>
      </c>
      <c r="L11" s="1739">
        <v>2848902</v>
      </c>
      <c r="M11" s="1739"/>
      <c r="N11" s="1165"/>
      <c r="O11" s="1165">
        <v>2894365</v>
      </c>
      <c r="P11" s="1165"/>
      <c r="Q11" s="1165">
        <v>2759400</v>
      </c>
      <c r="R11" s="1165"/>
      <c r="S11" s="1165">
        <v>2599509</v>
      </c>
      <c r="T11" s="1165"/>
      <c r="U11" s="1165">
        <v>2553741</v>
      </c>
      <c r="V11" s="749"/>
      <c r="W11" s="746"/>
      <c r="X11" s="747"/>
      <c r="Y11" s="747"/>
    </row>
    <row r="12" spans="1:25" s="747" customFormat="1" ht="11.25" customHeight="1">
      <c r="A12" s="750"/>
      <c r="B12" s="751"/>
      <c r="C12" s="633" t="s">
        <v>525</v>
      </c>
      <c r="D12" s="752"/>
      <c r="E12" s="1164"/>
      <c r="F12" s="1164"/>
      <c r="G12" s="1739"/>
      <c r="H12" s="1739"/>
      <c r="I12" s="1164"/>
      <c r="J12" s="1164"/>
      <c r="K12" s="1164"/>
      <c r="L12" s="1443"/>
      <c r="M12" s="1443"/>
      <c r="N12" s="1164"/>
      <c r="O12" s="1164"/>
      <c r="P12" s="1164"/>
      <c r="Q12" s="1164"/>
      <c r="R12" s="1164"/>
      <c r="S12" s="1164"/>
      <c r="T12" s="1164"/>
      <c r="U12" s="1164"/>
      <c r="V12" s="749"/>
      <c r="W12" s="753"/>
    </row>
    <row r="13" spans="1:25" s="747" customFormat="1" ht="10.5" customHeight="1">
      <c r="A13" s="750"/>
      <c r="B13" s="751"/>
      <c r="D13" s="633" t="s">
        <v>526</v>
      </c>
      <c r="E13" s="1164">
        <v>714.29</v>
      </c>
      <c r="F13" s="1164"/>
      <c r="G13" s="1740">
        <v>741.41</v>
      </c>
      <c r="H13" s="1740"/>
      <c r="I13" s="1164">
        <v>767.35</v>
      </c>
      <c r="J13" s="1164"/>
      <c r="K13" s="1164">
        <v>789.22</v>
      </c>
      <c r="L13" s="1740">
        <v>808.48</v>
      </c>
      <c r="M13" s="1740"/>
      <c r="N13" s="1164"/>
      <c r="O13" s="1164">
        <v>846.13</v>
      </c>
      <c r="P13" s="1164"/>
      <c r="Q13" s="1164">
        <v>870.34</v>
      </c>
      <c r="R13" s="1164"/>
      <c r="S13" s="1164">
        <v>900.04</v>
      </c>
      <c r="T13" s="1164"/>
      <c r="U13" s="1164">
        <v>906.11</v>
      </c>
      <c r="V13" s="749"/>
      <c r="W13" s="753"/>
    </row>
    <row r="14" spans="1:25" s="747" customFormat="1" ht="10.5" customHeight="1">
      <c r="A14" s="750"/>
      <c r="B14" s="751"/>
      <c r="C14" s="754"/>
      <c r="D14" s="633" t="s">
        <v>527</v>
      </c>
      <c r="E14" s="1164">
        <v>515.29</v>
      </c>
      <c r="F14" s="1164"/>
      <c r="G14" s="1740">
        <v>535.24</v>
      </c>
      <c r="H14" s="1740"/>
      <c r="I14" s="1164">
        <v>550</v>
      </c>
      <c r="J14" s="1164"/>
      <c r="K14" s="1164">
        <v>565</v>
      </c>
      <c r="L14" s="1740">
        <v>583.36</v>
      </c>
      <c r="M14" s="1740"/>
      <c r="N14" s="1164"/>
      <c r="O14" s="1164">
        <v>600</v>
      </c>
      <c r="P14" s="1164"/>
      <c r="Q14" s="1164">
        <v>615.5</v>
      </c>
      <c r="R14" s="1164"/>
      <c r="S14" s="1164">
        <v>634</v>
      </c>
      <c r="T14" s="1164"/>
      <c r="U14" s="1164">
        <v>641.92999999999995</v>
      </c>
      <c r="V14" s="749"/>
      <c r="W14" s="753"/>
    </row>
    <row r="15" spans="1:25" s="748" customFormat="1" ht="11.25" customHeight="1">
      <c r="A15" s="742"/>
      <c r="B15" s="743"/>
      <c r="C15" s="632" t="s">
        <v>528</v>
      </c>
      <c r="D15" s="744"/>
      <c r="E15" s="1164"/>
      <c r="F15" s="1164"/>
      <c r="G15" s="1740"/>
      <c r="H15" s="1740"/>
      <c r="I15" s="1164"/>
      <c r="J15" s="1164"/>
      <c r="K15" s="1164"/>
      <c r="L15" s="1443"/>
      <c r="M15" s="1443"/>
      <c r="N15" s="1164"/>
      <c r="O15" s="1164"/>
      <c r="P15" s="1164"/>
      <c r="Q15" s="1164"/>
      <c r="R15" s="1164"/>
      <c r="S15" s="1164"/>
      <c r="T15" s="1164"/>
      <c r="U15" s="1164"/>
      <c r="V15" s="749"/>
      <c r="W15" s="746"/>
      <c r="X15" s="747"/>
      <c r="Y15" s="747"/>
    </row>
    <row r="16" spans="1:25" s="748" customFormat="1" ht="10.5" customHeight="1">
      <c r="A16" s="742"/>
      <c r="B16" s="743"/>
      <c r="D16" s="632" t="s">
        <v>529</v>
      </c>
      <c r="E16" s="1164">
        <v>852.4</v>
      </c>
      <c r="F16" s="1164"/>
      <c r="G16" s="1740">
        <v>879.62</v>
      </c>
      <c r="H16" s="1740"/>
      <c r="I16" s="1164">
        <v>909.17</v>
      </c>
      <c r="J16" s="1164"/>
      <c r="K16" s="1164">
        <v>935.97</v>
      </c>
      <c r="L16" s="1740">
        <v>965.25</v>
      </c>
      <c r="M16" s="1740"/>
      <c r="N16" s="1164"/>
      <c r="O16" s="1164">
        <v>1010.38</v>
      </c>
      <c r="P16" s="1164"/>
      <c r="Q16" s="1164">
        <v>1036.44</v>
      </c>
      <c r="R16" s="1164"/>
      <c r="S16" s="1164">
        <v>1076.26</v>
      </c>
      <c r="T16" s="1164"/>
      <c r="U16" s="1164">
        <v>1084.55</v>
      </c>
      <c r="V16" s="749"/>
      <c r="W16" s="746"/>
      <c r="X16" s="747"/>
      <c r="Y16" s="747"/>
    </row>
    <row r="17" spans="1:50" s="748" customFormat="1" ht="10.5" customHeight="1">
      <c r="A17" s="742"/>
      <c r="B17" s="743"/>
      <c r="C17" s="632"/>
      <c r="D17" s="744" t="s">
        <v>530</v>
      </c>
      <c r="E17" s="1164">
        <v>606.92999999999995</v>
      </c>
      <c r="F17" s="1164"/>
      <c r="G17" s="1740">
        <v>625.76</v>
      </c>
      <c r="H17" s="1740"/>
      <c r="I17" s="1164">
        <v>646.65</v>
      </c>
      <c r="J17" s="1164"/>
      <c r="K17" s="1164">
        <v>667</v>
      </c>
      <c r="L17" s="1740">
        <v>693</v>
      </c>
      <c r="M17" s="1740"/>
      <c r="N17" s="1164"/>
      <c r="O17" s="1164">
        <v>721.82</v>
      </c>
      <c r="P17" s="1164"/>
      <c r="Q17" s="1164">
        <v>740</v>
      </c>
      <c r="R17" s="1164"/>
      <c r="S17" s="1164">
        <v>768.375</v>
      </c>
      <c r="T17" s="1164"/>
      <c r="U17" s="1164">
        <v>776</v>
      </c>
      <c r="V17" s="749"/>
      <c r="W17" s="746"/>
      <c r="X17" s="747"/>
      <c r="Y17" s="747"/>
    </row>
    <row r="18" spans="1:50" s="748" customFormat="1" ht="9" customHeight="1" thickBot="1">
      <c r="A18" s="742"/>
      <c r="B18" s="743"/>
      <c r="C18" s="632"/>
      <c r="D18" s="744"/>
      <c r="E18" s="1164"/>
      <c r="F18" s="1164"/>
      <c r="G18" s="1164"/>
      <c r="H18" s="1164"/>
      <c r="I18" s="1164"/>
      <c r="J18" s="1164"/>
      <c r="K18" s="1164"/>
      <c r="L18" s="1164"/>
      <c r="M18" s="1164"/>
      <c r="N18" s="1164"/>
      <c r="O18" s="1164"/>
      <c r="P18" s="1164"/>
      <c r="Q18" s="1164"/>
      <c r="R18" s="1164"/>
      <c r="S18" s="1164"/>
      <c r="T18" s="1164"/>
      <c r="U18" s="1164"/>
      <c r="V18" s="749"/>
      <c r="W18" s="746"/>
      <c r="X18" s="747"/>
      <c r="Y18" s="747"/>
    </row>
    <row r="19" spans="1:50" s="328" customFormat="1" ht="13.5" thickBot="1">
      <c r="A19" s="326"/>
      <c r="B19" s="269"/>
      <c r="C19" s="617" t="s">
        <v>531</v>
      </c>
      <c r="D19" s="618"/>
      <c r="E19" s="618"/>
      <c r="F19" s="618"/>
      <c r="G19" s="618"/>
      <c r="H19" s="618"/>
      <c r="I19" s="618"/>
      <c r="J19" s="618"/>
      <c r="K19" s="618"/>
      <c r="L19" s="618"/>
      <c r="M19" s="618"/>
      <c r="N19" s="618"/>
      <c r="O19" s="618"/>
      <c r="P19" s="618"/>
      <c r="Q19" s="618"/>
      <c r="R19" s="618"/>
      <c r="S19" s="618"/>
      <c r="T19" s="618"/>
      <c r="U19" s="619"/>
      <c r="V19" s="392"/>
      <c r="W19" s="755"/>
      <c r="X19" s="327"/>
      <c r="Y19" s="327"/>
      <c r="Z19" s="327"/>
      <c r="AA19" s="327"/>
      <c r="AB19" s="327"/>
      <c r="AC19" s="327"/>
      <c r="AD19" s="327"/>
      <c r="AE19" s="327"/>
      <c r="AF19" s="327"/>
      <c r="AG19" s="327"/>
      <c r="AH19" s="327"/>
      <c r="AI19" s="327"/>
      <c r="AJ19" s="327"/>
      <c r="AK19" s="327"/>
    </row>
    <row r="20" spans="1:50" s="328" customFormat="1" ht="3" customHeight="1">
      <c r="A20" s="326"/>
      <c r="B20" s="269"/>
      <c r="C20" s="329"/>
      <c r="D20" s="329"/>
      <c r="E20" s="329"/>
      <c r="F20" s="329"/>
      <c r="G20" s="329"/>
      <c r="H20" s="329"/>
      <c r="I20" s="329"/>
      <c r="J20" s="329"/>
      <c r="K20" s="329"/>
      <c r="L20" s="329"/>
      <c r="M20" s="329"/>
      <c r="N20" s="329"/>
      <c r="O20" s="329"/>
      <c r="P20" s="329"/>
      <c r="Q20" s="329"/>
      <c r="R20" s="329"/>
      <c r="S20" s="329"/>
      <c r="T20" s="329"/>
      <c r="U20" s="329"/>
      <c r="V20" s="392"/>
      <c r="W20" s="755"/>
      <c r="X20" s="327"/>
      <c r="Y20" s="327"/>
      <c r="Z20" s="327"/>
      <c r="AA20" s="327"/>
      <c r="AB20" s="327"/>
      <c r="AC20" s="327"/>
      <c r="AD20" s="327"/>
      <c r="AE20" s="327"/>
      <c r="AF20" s="327"/>
      <c r="AG20" s="327"/>
      <c r="AH20" s="327"/>
      <c r="AI20" s="327"/>
      <c r="AJ20" s="327"/>
      <c r="AK20" s="327"/>
    </row>
    <row r="21" spans="1:50" s="328" customFormat="1" ht="13.5" customHeight="1">
      <c r="A21" s="326"/>
      <c r="B21" s="269"/>
      <c r="C21" s="1746">
        <v>2011</v>
      </c>
      <c r="D21" s="1747"/>
      <c r="E21" s="1748"/>
      <c r="F21" s="1456"/>
      <c r="G21" s="1743" t="s">
        <v>598</v>
      </c>
      <c r="H21" s="1743"/>
      <c r="I21" s="1743"/>
      <c r="J21" s="1743"/>
      <c r="K21" s="1743"/>
      <c r="L21" s="1743"/>
      <c r="M21" s="1743"/>
      <c r="O21" s="1743" t="s">
        <v>599</v>
      </c>
      <c r="P21" s="1743"/>
      <c r="Q21" s="1743"/>
      <c r="R21" s="1743"/>
      <c r="S21" s="1743"/>
      <c r="T21" s="1743"/>
      <c r="U21" s="1743"/>
      <c r="V21" s="392"/>
      <c r="W21" s="755"/>
      <c r="X21" s="327"/>
      <c r="Y21" s="327"/>
      <c r="Z21" s="327"/>
      <c r="AA21" s="327"/>
      <c r="AB21" s="327"/>
      <c r="AC21" s="327"/>
      <c r="AD21" s="327"/>
      <c r="AE21" s="327"/>
      <c r="AF21" s="327"/>
      <c r="AG21" s="327"/>
      <c r="AH21" s="327"/>
      <c r="AI21" s="327"/>
      <c r="AJ21" s="327"/>
      <c r="AK21" s="327"/>
    </row>
    <row r="22" spans="1:50" s="328" customFormat="1" ht="21.75" customHeight="1">
      <c r="A22" s="326"/>
      <c r="B22" s="330"/>
      <c r="C22" s="1749"/>
      <c r="D22" s="1750"/>
      <c r="E22" s="1751"/>
      <c r="F22" s="1456"/>
      <c r="G22" s="1173" t="s">
        <v>600</v>
      </c>
      <c r="H22" s="1148"/>
      <c r="I22" s="1173" t="s">
        <v>601</v>
      </c>
      <c r="K22" s="1752" t="s">
        <v>367</v>
      </c>
      <c r="L22" s="1752"/>
      <c r="M22" s="1752"/>
      <c r="O22" s="1149" t="s">
        <v>602</v>
      </c>
      <c r="P22" s="1150"/>
      <c r="Q22" s="1149" t="s">
        <v>603</v>
      </c>
      <c r="R22" s="1150"/>
      <c r="S22" s="1744" t="s">
        <v>367</v>
      </c>
      <c r="T22" s="1744"/>
      <c r="U22" s="1744"/>
      <c r="V22" s="392"/>
      <c r="W22" s="755"/>
      <c r="X22" s="634"/>
      <c r="Y22" s="327"/>
      <c r="Z22" s="327"/>
      <c r="AA22" s="327"/>
      <c r="AB22" s="327"/>
      <c r="AC22" s="327"/>
      <c r="AD22" s="327"/>
      <c r="AE22" s="327"/>
      <c r="AF22" s="327"/>
      <c r="AG22" s="327"/>
      <c r="AH22" s="327"/>
      <c r="AI22" s="327"/>
      <c r="AJ22" s="327"/>
      <c r="AK22" s="327"/>
    </row>
    <row r="23" spans="1:50" s="328" customFormat="1" ht="3" customHeight="1">
      <c r="A23" s="326"/>
      <c r="B23" s="269"/>
      <c r="C23" s="332"/>
      <c r="D23" s="332"/>
      <c r="E23" s="333"/>
      <c r="F23" s="333"/>
      <c r="G23" s="333"/>
      <c r="H23" s="333"/>
      <c r="I23" s="333"/>
      <c r="J23" s="333"/>
      <c r="K23" s="333"/>
      <c r="L23" s="333"/>
      <c r="M23" s="333"/>
      <c r="N23" s="333"/>
      <c r="O23" s="333"/>
      <c r="P23" s="333"/>
      <c r="Q23" s="333"/>
      <c r="R23" s="333"/>
      <c r="S23" s="333"/>
      <c r="T23" s="333"/>
      <c r="U23" s="333"/>
      <c r="V23" s="392"/>
      <c r="W23" s="755"/>
      <c r="X23" s="327"/>
      <c r="Y23" s="327"/>
      <c r="Z23" s="327"/>
      <c r="AA23" s="327"/>
      <c r="AB23" s="327"/>
      <c r="AC23" s="327"/>
      <c r="AD23" s="327"/>
      <c r="AE23" s="327"/>
      <c r="AF23" s="327"/>
      <c r="AG23" s="327"/>
      <c r="AH23" s="327"/>
      <c r="AI23" s="327"/>
      <c r="AJ23" s="327"/>
      <c r="AK23" s="327"/>
    </row>
    <row r="24" spans="1:50" s="640" customFormat="1" ht="10.5" customHeight="1">
      <c r="A24" s="635"/>
      <c r="B24" s="636"/>
      <c r="C24" s="637" t="s">
        <v>77</v>
      </c>
      <c r="D24" s="1451"/>
      <c r="E24" s="638"/>
      <c r="F24" s="638"/>
      <c r="G24" s="1152">
        <v>906.11</v>
      </c>
      <c r="H24" s="1152"/>
      <c r="I24" s="1152" t="s">
        <v>610</v>
      </c>
      <c r="J24" s="1168"/>
      <c r="K24" s="1745">
        <v>2038354</v>
      </c>
      <c r="L24" s="1745"/>
      <c r="M24" s="1745"/>
      <c r="N24" s="1169"/>
      <c r="O24" s="1152">
        <v>36.58</v>
      </c>
      <c r="P24" s="1168"/>
      <c r="Q24" s="1152">
        <v>36.869999999999997</v>
      </c>
      <c r="R24" s="1169"/>
      <c r="S24" s="1745">
        <v>2484686</v>
      </c>
      <c r="T24" s="1745"/>
      <c r="U24" s="1745"/>
      <c r="V24" s="392"/>
      <c r="W24" s="756"/>
      <c r="X24" s="639"/>
      <c r="Y24" s="639"/>
      <c r="Z24" s="639"/>
      <c r="AA24" s="639"/>
      <c r="AB24" s="639"/>
      <c r="AC24" s="639"/>
      <c r="AD24" s="639"/>
      <c r="AE24" s="639"/>
      <c r="AF24" s="639"/>
      <c r="AG24" s="639"/>
      <c r="AH24" s="639"/>
      <c r="AI24" s="639"/>
      <c r="AJ24" s="639"/>
      <c r="AK24" s="639"/>
    </row>
    <row r="25" spans="1:50" s="646" customFormat="1" ht="11.25" customHeight="1">
      <c r="A25" s="641"/>
      <c r="B25" s="642"/>
      <c r="C25" s="633" t="s">
        <v>625</v>
      </c>
      <c r="D25" s="643"/>
      <c r="E25" s="644"/>
      <c r="F25" s="644"/>
      <c r="G25" s="1152">
        <v>709.69</v>
      </c>
      <c r="H25" s="1152"/>
      <c r="I25" s="1152">
        <v>810.43</v>
      </c>
      <c r="J25" s="1168"/>
      <c r="K25" s="1745">
        <v>34262</v>
      </c>
      <c r="L25" s="1745"/>
      <c r="M25" s="1745"/>
      <c r="N25" s="1169"/>
      <c r="O25" s="1152">
        <v>35.19</v>
      </c>
      <c r="P25" s="1168"/>
      <c r="Q25" s="1152">
        <v>35.44</v>
      </c>
      <c r="R25" s="1169"/>
      <c r="S25" s="1745">
        <v>43777</v>
      </c>
      <c r="T25" s="1745"/>
      <c r="U25" s="1745"/>
      <c r="V25" s="392"/>
      <c r="W25" s="757"/>
      <c r="X25" s="645"/>
      <c r="Y25" s="645"/>
      <c r="Z25" s="645"/>
      <c r="AA25" s="645"/>
      <c r="AB25" s="645"/>
      <c r="AC25" s="645"/>
      <c r="AD25" s="645"/>
      <c r="AE25" s="645"/>
      <c r="AF25" s="645"/>
      <c r="AG25" s="645"/>
      <c r="AH25" s="645"/>
      <c r="AI25" s="645"/>
      <c r="AJ25" s="645"/>
      <c r="AK25" s="645"/>
    </row>
    <row r="26" spans="1:50" s="337" customFormat="1" ht="11.25" customHeight="1">
      <c r="A26" s="319"/>
      <c r="B26" s="334"/>
      <c r="C26" s="632" t="s">
        <v>626</v>
      </c>
      <c r="D26" s="396"/>
      <c r="E26" s="1452"/>
      <c r="F26" s="1452"/>
      <c r="G26" s="1152">
        <v>881.04</v>
      </c>
      <c r="H26" s="1152"/>
      <c r="I26" s="1152">
        <v>1143.81</v>
      </c>
      <c r="J26" s="1168"/>
      <c r="K26" s="1745">
        <v>7730</v>
      </c>
      <c r="L26" s="1745"/>
      <c r="M26" s="1745"/>
      <c r="N26" s="1169"/>
      <c r="O26" s="1152">
        <v>37.97</v>
      </c>
      <c r="P26" s="1168"/>
      <c r="Q26" s="1152">
        <v>38.79</v>
      </c>
      <c r="R26" s="1169"/>
      <c r="S26" s="1745">
        <v>9271</v>
      </c>
      <c r="T26" s="1745"/>
      <c r="U26" s="1745"/>
      <c r="V26" s="392"/>
      <c r="W26" s="758"/>
      <c r="X26" s="336"/>
      <c r="Y26" s="336"/>
      <c r="Z26" s="336"/>
      <c r="AA26" s="336"/>
      <c r="AB26" s="336"/>
      <c r="AC26" s="336"/>
      <c r="AD26" s="336"/>
      <c r="AE26" s="336"/>
      <c r="AF26" s="336"/>
      <c r="AG26" s="336"/>
      <c r="AH26" s="336"/>
      <c r="AI26" s="336"/>
      <c r="AJ26" s="336"/>
      <c r="AK26" s="336"/>
    </row>
    <row r="27" spans="1:50" s="337" customFormat="1" ht="11.25" customHeight="1">
      <c r="A27" s="319"/>
      <c r="B27" s="334"/>
      <c r="C27" s="632" t="s">
        <v>445</v>
      </c>
      <c r="D27" s="396"/>
      <c r="E27" s="1452"/>
      <c r="F27" s="1452"/>
      <c r="G27" s="1152">
        <v>831.1</v>
      </c>
      <c r="H27" s="1152"/>
      <c r="I27" s="1152">
        <v>981.47</v>
      </c>
      <c r="J27" s="1168"/>
      <c r="K27" s="1745">
        <v>463793</v>
      </c>
      <c r="L27" s="1745"/>
      <c r="M27" s="1745"/>
      <c r="N27" s="1169"/>
      <c r="O27" s="1152">
        <v>38.42</v>
      </c>
      <c r="P27" s="1168"/>
      <c r="Q27" s="1152">
        <v>38.770000000000003</v>
      </c>
      <c r="R27" s="1169"/>
      <c r="S27" s="1745">
        <v>548694</v>
      </c>
      <c r="T27" s="1745"/>
      <c r="U27" s="1745"/>
      <c r="V27" s="392"/>
      <c r="W27" s="758"/>
      <c r="X27" s="336"/>
      <c r="Y27" s="336"/>
      <c r="Z27" s="336"/>
      <c r="AA27" s="336"/>
      <c r="AB27" s="336"/>
      <c r="AC27" s="336"/>
      <c r="AD27" s="336"/>
      <c r="AE27" s="336"/>
      <c r="AF27" s="336"/>
      <c r="AG27" s="336"/>
      <c r="AH27" s="336"/>
      <c r="AI27" s="336"/>
      <c r="AJ27" s="336"/>
      <c r="AK27" s="336"/>
    </row>
    <row r="28" spans="1:50" s="337" customFormat="1" ht="11.25" customHeight="1">
      <c r="A28" s="319"/>
      <c r="B28" s="334"/>
      <c r="C28" s="325"/>
      <c r="D28" s="1741" t="s">
        <v>446</v>
      </c>
      <c r="E28" s="1741"/>
      <c r="F28" s="335"/>
      <c r="G28" s="1154">
        <v>738.32</v>
      </c>
      <c r="H28" s="1154"/>
      <c r="I28" s="1154">
        <v>892.82</v>
      </c>
      <c r="J28" s="1170"/>
      <c r="K28" s="1742">
        <v>60694</v>
      </c>
      <c r="L28" s="1742"/>
      <c r="M28" s="1742"/>
      <c r="N28" s="1171"/>
      <c r="O28" s="1154">
        <v>37.93</v>
      </c>
      <c r="P28" s="1168"/>
      <c r="Q28" s="1154">
        <v>38.369999999999997</v>
      </c>
      <c r="R28" s="1171"/>
      <c r="S28" s="1742">
        <v>71295</v>
      </c>
      <c r="T28" s="1742"/>
      <c r="U28" s="1742"/>
      <c r="V28" s="392"/>
      <c r="W28" s="758"/>
      <c r="X28" s="336"/>
      <c r="Y28" s="336"/>
      <c r="Z28" s="336"/>
      <c r="AA28" s="336"/>
      <c r="AB28" s="336"/>
      <c r="AC28" s="336"/>
      <c r="AD28" s="336"/>
      <c r="AE28" s="336"/>
      <c r="AF28" s="336"/>
      <c r="AG28" s="336"/>
      <c r="AH28" s="336"/>
      <c r="AI28" s="336"/>
      <c r="AJ28" s="336"/>
      <c r="AK28" s="336"/>
    </row>
    <row r="29" spans="1:50" s="337" customFormat="1" ht="11.25" customHeight="1">
      <c r="A29" s="319"/>
      <c r="B29" s="334"/>
      <c r="C29" s="325"/>
      <c r="D29" s="1741" t="s">
        <v>447</v>
      </c>
      <c r="E29" s="1741"/>
      <c r="F29" s="338"/>
      <c r="G29" s="1154">
        <v>1099.3499999999999</v>
      </c>
      <c r="H29" s="1154"/>
      <c r="I29" s="1154">
        <v>1283.53</v>
      </c>
      <c r="J29" s="1170"/>
      <c r="K29" s="1742">
        <v>10072</v>
      </c>
      <c r="L29" s="1742"/>
      <c r="M29" s="1742"/>
      <c r="N29" s="1171"/>
      <c r="O29" s="1154">
        <v>37.76</v>
      </c>
      <c r="P29" s="1168"/>
      <c r="Q29" s="1154">
        <v>38.43</v>
      </c>
      <c r="R29" s="1171"/>
      <c r="S29" s="1742">
        <v>11469</v>
      </c>
      <c r="T29" s="1742"/>
      <c r="U29" s="1742"/>
      <c r="V29" s="392"/>
      <c r="W29" s="759"/>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row>
    <row r="30" spans="1:50" s="337" customFormat="1" ht="11.25" customHeight="1">
      <c r="A30" s="319"/>
      <c r="B30" s="334"/>
      <c r="C30" s="325"/>
      <c r="D30" s="1741" t="s">
        <v>448</v>
      </c>
      <c r="E30" s="1741"/>
      <c r="F30" s="397"/>
      <c r="G30" s="1154">
        <v>1750.8</v>
      </c>
      <c r="H30" s="1154"/>
      <c r="I30" s="1154">
        <v>2420.91</v>
      </c>
      <c r="J30" s="1170"/>
      <c r="K30" s="1742">
        <v>409</v>
      </c>
      <c r="L30" s="1742"/>
      <c r="M30" s="1742"/>
      <c r="N30" s="1171"/>
      <c r="O30" s="1154">
        <v>39.22</v>
      </c>
      <c r="P30" s="1168"/>
      <c r="Q30" s="1154">
        <v>39.39</v>
      </c>
      <c r="R30" s="1171"/>
      <c r="S30" s="1742">
        <v>453</v>
      </c>
      <c r="T30" s="1742"/>
      <c r="U30" s="1742"/>
      <c r="V30" s="392"/>
      <c r="W30" s="759"/>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row>
    <row r="31" spans="1:50" s="337" customFormat="1" ht="11.25" customHeight="1">
      <c r="A31" s="319"/>
      <c r="B31" s="334"/>
      <c r="C31" s="325"/>
      <c r="D31" s="1741" t="s">
        <v>449</v>
      </c>
      <c r="E31" s="1741"/>
      <c r="F31" s="338"/>
      <c r="G31" s="1154">
        <v>673.35</v>
      </c>
      <c r="H31" s="1154"/>
      <c r="I31" s="1154">
        <v>780.61</v>
      </c>
      <c r="J31" s="1170"/>
      <c r="K31" s="1742">
        <v>33462</v>
      </c>
      <c r="L31" s="1742"/>
      <c r="M31" s="1742"/>
      <c r="N31" s="1171"/>
      <c r="O31" s="1154">
        <v>38.68</v>
      </c>
      <c r="P31" s="1168"/>
      <c r="Q31" s="1154">
        <v>38.93</v>
      </c>
      <c r="R31" s="1171"/>
      <c r="S31" s="1742">
        <v>37799</v>
      </c>
      <c r="T31" s="1742"/>
      <c r="U31" s="1742"/>
      <c r="V31" s="392"/>
      <c r="W31" s="759"/>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row>
    <row r="32" spans="1:50" s="337" customFormat="1" ht="11.25" customHeight="1">
      <c r="A32" s="319"/>
      <c r="B32" s="334"/>
      <c r="C32" s="325"/>
      <c r="D32" s="1741" t="s">
        <v>450</v>
      </c>
      <c r="E32" s="1741"/>
      <c r="F32" s="338"/>
      <c r="G32" s="1154">
        <v>583.16</v>
      </c>
      <c r="H32" s="1154"/>
      <c r="I32" s="1154">
        <v>651.05999999999995</v>
      </c>
      <c r="J32" s="1170"/>
      <c r="K32" s="1742">
        <v>55338</v>
      </c>
      <c r="L32" s="1742"/>
      <c r="M32" s="1742"/>
      <c r="N32" s="1171"/>
      <c r="O32" s="1154">
        <v>38.450000000000003</v>
      </c>
      <c r="P32" s="1168"/>
      <c r="Q32" s="1154">
        <v>38.56</v>
      </c>
      <c r="R32" s="1171"/>
      <c r="S32" s="1742">
        <v>69923</v>
      </c>
      <c r="T32" s="1742"/>
      <c r="U32" s="1742"/>
      <c r="V32" s="392"/>
      <c r="W32" s="759"/>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row>
    <row r="33" spans="1:50" s="337" customFormat="1" ht="11.25" customHeight="1">
      <c r="A33" s="319"/>
      <c r="B33" s="334"/>
      <c r="C33" s="325"/>
      <c r="D33" s="1741" t="s">
        <v>451</v>
      </c>
      <c r="E33" s="1741"/>
      <c r="F33" s="338"/>
      <c r="G33" s="1154">
        <v>602.45000000000005</v>
      </c>
      <c r="H33" s="1154"/>
      <c r="I33" s="1154">
        <v>684.29</v>
      </c>
      <c r="J33" s="1170"/>
      <c r="K33" s="1742">
        <v>31050</v>
      </c>
      <c r="L33" s="1742"/>
      <c r="M33" s="1742"/>
      <c r="N33" s="1171"/>
      <c r="O33" s="1154">
        <v>38.659999999999997</v>
      </c>
      <c r="P33" s="1168"/>
      <c r="Q33" s="1154">
        <v>38.86</v>
      </c>
      <c r="R33" s="1171"/>
      <c r="S33" s="1742">
        <v>38951</v>
      </c>
      <c r="T33" s="1742"/>
      <c r="U33" s="1742"/>
      <c r="V33" s="392"/>
      <c r="W33" s="759"/>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row>
    <row r="34" spans="1:50" s="337" customFormat="1" ht="11.25" customHeight="1">
      <c r="A34" s="319"/>
      <c r="B34" s="334"/>
      <c r="C34" s="325"/>
      <c r="D34" s="1741" t="s">
        <v>532</v>
      </c>
      <c r="E34" s="1741"/>
      <c r="F34" s="338"/>
      <c r="G34" s="1154">
        <v>797.08</v>
      </c>
      <c r="H34" s="1154"/>
      <c r="I34" s="1154">
        <v>925.24</v>
      </c>
      <c r="J34" s="1170"/>
      <c r="K34" s="1742">
        <v>19593</v>
      </c>
      <c r="L34" s="1742"/>
      <c r="M34" s="1742"/>
      <c r="N34" s="1171"/>
      <c r="O34" s="1154">
        <v>38.29</v>
      </c>
      <c r="P34" s="1168"/>
      <c r="Q34" s="1154">
        <v>38.590000000000003</v>
      </c>
      <c r="R34" s="1171"/>
      <c r="S34" s="1742">
        <v>23300</v>
      </c>
      <c r="T34" s="1742"/>
      <c r="U34" s="1742"/>
      <c r="V34" s="392"/>
      <c r="W34" s="759"/>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row>
    <row r="35" spans="1:50" s="337" customFormat="1" ht="11.25" customHeight="1">
      <c r="A35" s="319"/>
      <c r="B35" s="334"/>
      <c r="C35" s="325"/>
      <c r="D35" s="1741" t="s">
        <v>627</v>
      </c>
      <c r="E35" s="1741"/>
      <c r="F35" s="338"/>
      <c r="G35" s="1154">
        <v>1106.71</v>
      </c>
      <c r="H35" s="1154"/>
      <c r="I35" s="1154">
        <v>1434.1</v>
      </c>
      <c r="J35" s="1170"/>
      <c r="K35" s="1742">
        <v>9438</v>
      </c>
      <c r="L35" s="1742"/>
      <c r="M35" s="1742"/>
      <c r="N35" s="1171"/>
      <c r="O35" s="1154">
        <v>38.64</v>
      </c>
      <c r="P35" s="1168"/>
      <c r="Q35" s="1154">
        <v>39.409999999999997</v>
      </c>
      <c r="R35" s="1171"/>
      <c r="S35" s="1742">
        <v>10363</v>
      </c>
      <c r="T35" s="1742"/>
      <c r="U35" s="1742"/>
      <c r="V35" s="392"/>
      <c r="W35" s="759"/>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row>
    <row r="36" spans="1:50" s="337" customFormat="1" ht="11.25" customHeight="1">
      <c r="A36" s="319"/>
      <c r="B36" s="334"/>
      <c r="C36" s="325"/>
      <c r="D36" s="1741" t="s">
        <v>518</v>
      </c>
      <c r="E36" s="1741"/>
      <c r="F36" s="338"/>
      <c r="G36" s="1154">
        <v>874.66</v>
      </c>
      <c r="H36" s="1154"/>
      <c r="I36" s="1154">
        <v>1033.45</v>
      </c>
      <c r="J36" s="1170"/>
      <c r="K36" s="1742">
        <v>11751</v>
      </c>
      <c r="L36" s="1742"/>
      <c r="M36" s="1742"/>
      <c r="N36" s="1171"/>
      <c r="O36" s="1154">
        <v>38.46</v>
      </c>
      <c r="P36" s="1168"/>
      <c r="Q36" s="1154">
        <v>38.76</v>
      </c>
      <c r="R36" s="1171"/>
      <c r="S36" s="1742">
        <v>13263</v>
      </c>
      <c r="T36" s="1742"/>
      <c r="U36" s="1742"/>
      <c r="V36" s="392"/>
      <c r="W36" s="759"/>
      <c r="X36" s="336"/>
      <c r="Y36" s="336"/>
      <c r="Z36" s="336"/>
      <c r="AA36" s="336"/>
      <c r="AB36" s="336"/>
      <c r="AC36" s="336"/>
      <c r="AD36" s="336"/>
      <c r="AE36" s="336"/>
      <c r="AF36" s="336"/>
      <c r="AG36" s="336"/>
      <c r="AH36" s="336"/>
      <c r="AI36" s="336"/>
      <c r="AJ36" s="336"/>
      <c r="AK36" s="336"/>
    </row>
    <row r="37" spans="1:50" s="337" customFormat="1" ht="11.25" customHeight="1">
      <c r="A37" s="319"/>
      <c r="B37" s="334"/>
      <c r="C37" s="325"/>
      <c r="D37" s="1741" t="s">
        <v>533</v>
      </c>
      <c r="E37" s="1741"/>
      <c r="F37" s="397"/>
      <c r="G37" s="1154">
        <v>2458.6</v>
      </c>
      <c r="H37" s="1154"/>
      <c r="I37" s="1154">
        <v>3322.34</v>
      </c>
      <c r="J37" s="1170"/>
      <c r="K37" s="1742">
        <v>1919</v>
      </c>
      <c r="L37" s="1742"/>
      <c r="M37" s="1742"/>
      <c r="N37" s="1171"/>
      <c r="O37" s="1154">
        <v>36.56</v>
      </c>
      <c r="P37" s="1168"/>
      <c r="Q37" s="1154">
        <v>37.35</v>
      </c>
      <c r="R37" s="1171"/>
      <c r="S37" s="1742">
        <v>1953</v>
      </c>
      <c r="T37" s="1742"/>
      <c r="U37" s="1742"/>
      <c r="V37" s="392"/>
      <c r="W37" s="759"/>
      <c r="X37" s="336"/>
      <c r="Y37" s="336"/>
      <c r="Z37" s="336"/>
      <c r="AA37" s="336"/>
      <c r="AB37" s="336"/>
      <c r="AC37" s="336"/>
      <c r="AD37" s="336"/>
      <c r="AE37" s="336"/>
      <c r="AF37" s="336"/>
      <c r="AG37" s="336"/>
      <c r="AH37" s="336"/>
      <c r="AI37" s="336"/>
      <c r="AJ37" s="336"/>
      <c r="AK37" s="336"/>
    </row>
    <row r="38" spans="1:50" s="337" customFormat="1" ht="11.25" customHeight="1">
      <c r="A38" s="319"/>
      <c r="B38" s="334"/>
      <c r="C38" s="325"/>
      <c r="D38" s="1741" t="s">
        <v>628</v>
      </c>
      <c r="E38" s="1741"/>
      <c r="F38" s="338"/>
      <c r="G38" s="1154">
        <v>1301.3900000000001</v>
      </c>
      <c r="H38" s="1154"/>
      <c r="I38" s="1154">
        <v>1564.28</v>
      </c>
      <c r="J38" s="1170"/>
      <c r="K38" s="1742">
        <v>10402</v>
      </c>
      <c r="L38" s="1742"/>
      <c r="M38" s="1742"/>
      <c r="N38" s="1171"/>
      <c r="O38" s="1154">
        <v>38.83</v>
      </c>
      <c r="P38" s="1168"/>
      <c r="Q38" s="1154">
        <v>39.229999999999997</v>
      </c>
      <c r="R38" s="1171"/>
      <c r="S38" s="1742">
        <v>11207</v>
      </c>
      <c r="T38" s="1742"/>
      <c r="U38" s="1742"/>
      <c r="V38" s="392"/>
      <c r="W38" s="759"/>
      <c r="X38" s="336"/>
      <c r="Y38" s="336"/>
      <c r="Z38" s="336"/>
      <c r="AA38" s="336"/>
      <c r="AB38" s="336"/>
      <c r="AC38" s="336"/>
      <c r="AD38" s="336"/>
      <c r="AE38" s="336"/>
      <c r="AF38" s="336"/>
      <c r="AG38" s="336"/>
      <c r="AH38" s="336"/>
      <c r="AI38" s="336"/>
      <c r="AJ38" s="336"/>
      <c r="AK38" s="336"/>
    </row>
    <row r="39" spans="1:50" s="337" customFormat="1" ht="11.25" customHeight="1">
      <c r="A39" s="319"/>
      <c r="B39" s="334"/>
      <c r="C39" s="325"/>
      <c r="D39" s="1741" t="s">
        <v>534</v>
      </c>
      <c r="E39" s="1741"/>
      <c r="F39" s="338"/>
      <c r="G39" s="1154">
        <v>1573.95</v>
      </c>
      <c r="H39" s="1154"/>
      <c r="I39" s="1154">
        <v>1727.54</v>
      </c>
      <c r="J39" s="1170"/>
      <c r="K39" s="1742">
        <v>5420</v>
      </c>
      <c r="L39" s="1742"/>
      <c r="M39" s="1742"/>
      <c r="N39" s="1171"/>
      <c r="O39" s="1154">
        <v>38.64</v>
      </c>
      <c r="P39" s="1168"/>
      <c r="Q39" s="1154">
        <v>39.06</v>
      </c>
      <c r="R39" s="1171"/>
      <c r="S39" s="1742">
        <v>5888</v>
      </c>
      <c r="T39" s="1742"/>
      <c r="U39" s="1742"/>
      <c r="V39" s="392"/>
      <c r="W39" s="759"/>
      <c r="X39" s="336"/>
      <c r="Y39" s="336"/>
      <c r="Z39" s="336"/>
      <c r="AA39" s="336"/>
      <c r="AB39" s="336"/>
      <c r="AC39" s="336"/>
      <c r="AD39" s="336"/>
      <c r="AE39" s="336"/>
      <c r="AF39" s="336"/>
      <c r="AG39" s="336"/>
      <c r="AH39" s="336"/>
      <c r="AI39" s="336"/>
      <c r="AJ39" s="336"/>
      <c r="AK39" s="336"/>
    </row>
    <row r="40" spans="1:50" s="337" customFormat="1" ht="11.25" customHeight="1">
      <c r="A40" s="319"/>
      <c r="B40" s="334"/>
      <c r="C40" s="325"/>
      <c r="D40" s="1741" t="s">
        <v>629</v>
      </c>
      <c r="E40" s="1741"/>
      <c r="F40" s="338"/>
      <c r="G40" s="1154">
        <v>893.99</v>
      </c>
      <c r="H40" s="1154"/>
      <c r="I40" s="1154">
        <v>1135.6300000000001</v>
      </c>
      <c r="J40" s="1170"/>
      <c r="K40" s="1742">
        <v>18814</v>
      </c>
      <c r="L40" s="1742"/>
      <c r="M40" s="1742"/>
      <c r="N40" s="1171"/>
      <c r="O40" s="1154">
        <v>38.74</v>
      </c>
      <c r="P40" s="1168"/>
      <c r="Q40" s="1154">
        <v>39.21</v>
      </c>
      <c r="R40" s="1171"/>
      <c r="S40" s="1742">
        <v>21771</v>
      </c>
      <c r="T40" s="1742"/>
      <c r="U40" s="1742"/>
      <c r="V40" s="392"/>
      <c r="W40" s="759"/>
      <c r="X40" s="336"/>
      <c r="Y40" s="336"/>
      <c r="Z40" s="336"/>
      <c r="AA40" s="336"/>
      <c r="AB40" s="336"/>
      <c r="AC40" s="336"/>
      <c r="AD40" s="336"/>
      <c r="AE40" s="336"/>
      <c r="AF40" s="336"/>
      <c r="AG40" s="336"/>
      <c r="AH40" s="336"/>
      <c r="AI40" s="336"/>
      <c r="AJ40" s="336"/>
      <c r="AK40" s="336"/>
    </row>
    <row r="41" spans="1:50" s="337" customFormat="1" ht="11.25" customHeight="1">
      <c r="A41" s="319"/>
      <c r="B41" s="334"/>
      <c r="C41" s="325"/>
      <c r="D41" s="1741" t="s">
        <v>630</v>
      </c>
      <c r="E41" s="1741"/>
      <c r="F41" s="338"/>
      <c r="G41" s="1154">
        <v>872.99</v>
      </c>
      <c r="H41" s="1154"/>
      <c r="I41" s="1154">
        <v>1063.03</v>
      </c>
      <c r="J41" s="1170"/>
      <c r="K41" s="1742">
        <v>31692</v>
      </c>
      <c r="L41" s="1742"/>
      <c r="M41" s="1742"/>
      <c r="N41" s="1171"/>
      <c r="O41" s="1154">
        <v>38.229999999999997</v>
      </c>
      <c r="P41" s="1168"/>
      <c r="Q41" s="1154">
        <v>38.54</v>
      </c>
      <c r="R41" s="1171"/>
      <c r="S41" s="1742">
        <v>36883</v>
      </c>
      <c r="T41" s="1742"/>
      <c r="U41" s="1742"/>
      <c r="V41" s="392"/>
      <c r="W41" s="759"/>
      <c r="X41" s="336"/>
      <c r="Y41" s="336"/>
      <c r="Z41" s="336"/>
      <c r="AA41" s="336"/>
      <c r="AB41" s="336"/>
      <c r="AC41" s="336"/>
      <c r="AD41" s="336"/>
      <c r="AE41" s="336"/>
      <c r="AF41" s="336"/>
      <c r="AG41" s="336"/>
      <c r="AH41" s="336"/>
      <c r="AI41" s="336"/>
      <c r="AJ41" s="336"/>
      <c r="AK41" s="336"/>
    </row>
    <row r="42" spans="1:50" s="337" customFormat="1" ht="11.25" customHeight="1">
      <c r="A42" s="319"/>
      <c r="B42" s="334"/>
      <c r="C42" s="325"/>
      <c r="D42" s="1741" t="s">
        <v>452</v>
      </c>
      <c r="E42" s="1741"/>
      <c r="F42" s="338"/>
      <c r="G42" s="1154">
        <v>990.78</v>
      </c>
      <c r="H42" s="1154"/>
      <c r="I42" s="1154">
        <v>1197.3699999999999</v>
      </c>
      <c r="J42" s="1170"/>
      <c r="K42" s="1742">
        <v>6989</v>
      </c>
      <c r="L42" s="1742"/>
      <c r="M42" s="1742"/>
      <c r="N42" s="1171"/>
      <c r="O42" s="1154">
        <v>38.659999999999997</v>
      </c>
      <c r="P42" s="1168"/>
      <c r="Q42" s="1154">
        <v>39.369999999999997</v>
      </c>
      <c r="R42" s="1171"/>
      <c r="S42" s="1742">
        <v>8214</v>
      </c>
      <c r="T42" s="1742"/>
      <c r="U42" s="1742"/>
      <c r="V42" s="392"/>
      <c r="W42" s="759"/>
      <c r="X42" s="336"/>
      <c r="Y42" s="336"/>
      <c r="Z42" s="336"/>
      <c r="AA42" s="336"/>
      <c r="AB42" s="336"/>
      <c r="AC42" s="336"/>
      <c r="AD42" s="336"/>
      <c r="AE42" s="336"/>
      <c r="AF42" s="336"/>
      <c r="AG42" s="336"/>
      <c r="AH42" s="336"/>
      <c r="AI42" s="336"/>
      <c r="AJ42" s="336"/>
      <c r="AK42" s="336"/>
    </row>
    <row r="43" spans="1:50" s="337" customFormat="1" ht="11.25" customHeight="1">
      <c r="A43" s="319"/>
      <c r="B43" s="334"/>
      <c r="C43" s="297"/>
      <c r="D43" s="1741" t="s">
        <v>535</v>
      </c>
      <c r="E43" s="1741"/>
      <c r="F43" s="397"/>
      <c r="G43" s="1154">
        <v>840.04</v>
      </c>
      <c r="H43" s="1154"/>
      <c r="I43" s="1154">
        <v>975.2</v>
      </c>
      <c r="J43" s="1170"/>
      <c r="K43" s="1742">
        <v>53742</v>
      </c>
      <c r="L43" s="1742"/>
      <c r="M43" s="1742"/>
      <c r="N43" s="1171"/>
      <c r="O43" s="1154">
        <v>38.36</v>
      </c>
      <c r="P43" s="1168"/>
      <c r="Q43" s="1154">
        <v>38.68</v>
      </c>
      <c r="R43" s="1171"/>
      <c r="S43" s="1742">
        <v>63374</v>
      </c>
      <c r="T43" s="1742"/>
      <c r="U43" s="1742"/>
      <c r="V43" s="392"/>
      <c r="W43" s="759"/>
      <c r="X43" s="336"/>
      <c r="Y43" s="336"/>
      <c r="Z43" s="336"/>
      <c r="AA43" s="336"/>
      <c r="AB43" s="336"/>
      <c r="AC43" s="336"/>
      <c r="AD43" s="336"/>
      <c r="AE43" s="336"/>
      <c r="AF43" s="336"/>
      <c r="AG43" s="336"/>
      <c r="AH43" s="336"/>
      <c r="AI43" s="336"/>
      <c r="AJ43" s="336"/>
      <c r="AK43" s="336"/>
    </row>
    <row r="44" spans="1:50" s="337" customFormat="1" ht="11.25" customHeight="1">
      <c r="A44" s="319"/>
      <c r="B44" s="334"/>
      <c r="C44" s="297"/>
      <c r="D44" s="1741" t="s">
        <v>631</v>
      </c>
      <c r="E44" s="1741"/>
      <c r="F44" s="338"/>
      <c r="G44" s="1154">
        <v>1138.3399999999999</v>
      </c>
      <c r="H44" s="1154"/>
      <c r="I44" s="1154">
        <v>1320.66</v>
      </c>
      <c r="J44" s="1170"/>
      <c r="K44" s="1742">
        <v>9546</v>
      </c>
      <c r="L44" s="1742"/>
      <c r="M44" s="1742"/>
      <c r="N44" s="1171"/>
      <c r="O44" s="1154">
        <v>38.78</v>
      </c>
      <c r="P44" s="1168"/>
      <c r="Q44" s="1154">
        <v>39.28</v>
      </c>
      <c r="R44" s="1171"/>
      <c r="S44" s="1742">
        <v>10754</v>
      </c>
      <c r="T44" s="1742"/>
      <c r="U44" s="1742"/>
      <c r="V44" s="392"/>
      <c r="W44" s="759"/>
      <c r="X44" s="336"/>
      <c r="Y44" s="336"/>
      <c r="Z44" s="336"/>
      <c r="AA44" s="336"/>
      <c r="AB44" s="336"/>
      <c r="AC44" s="336"/>
      <c r="AD44" s="336"/>
      <c r="AE44" s="336"/>
      <c r="AF44" s="336"/>
      <c r="AG44" s="336"/>
      <c r="AH44" s="336"/>
      <c r="AI44" s="336"/>
      <c r="AJ44" s="336"/>
      <c r="AK44" s="336"/>
    </row>
    <row r="45" spans="1:50" s="337" customFormat="1" ht="11.25" customHeight="1">
      <c r="A45" s="319"/>
      <c r="B45" s="334"/>
      <c r="C45" s="297"/>
      <c r="D45" s="1741" t="s">
        <v>632</v>
      </c>
      <c r="E45" s="1741"/>
      <c r="F45" s="338"/>
      <c r="G45" s="1154">
        <v>968.49</v>
      </c>
      <c r="H45" s="1154"/>
      <c r="I45" s="1154">
        <v>1156.9000000000001</v>
      </c>
      <c r="J45" s="1170"/>
      <c r="K45" s="1742">
        <v>13274</v>
      </c>
      <c r="L45" s="1742"/>
      <c r="M45" s="1742"/>
      <c r="N45" s="1171"/>
      <c r="O45" s="1154">
        <v>38.729999999999997</v>
      </c>
      <c r="P45" s="1168"/>
      <c r="Q45" s="1154">
        <v>39.4</v>
      </c>
      <c r="R45" s="1171"/>
      <c r="S45" s="1742">
        <v>15533</v>
      </c>
      <c r="T45" s="1742"/>
      <c r="U45" s="1742"/>
      <c r="V45" s="392"/>
      <c r="W45" s="759"/>
      <c r="X45" s="336"/>
      <c r="Y45" s="336"/>
      <c r="Z45" s="336"/>
      <c r="AA45" s="336"/>
      <c r="AB45" s="336"/>
      <c r="AC45" s="336"/>
      <c r="AD45" s="336"/>
      <c r="AE45" s="336"/>
      <c r="AF45" s="336"/>
      <c r="AG45" s="336"/>
      <c r="AH45" s="336"/>
      <c r="AI45" s="336"/>
      <c r="AJ45" s="336"/>
      <c r="AK45" s="336"/>
    </row>
    <row r="46" spans="1:50" s="337" customFormat="1" ht="11.25" customHeight="1">
      <c r="A46" s="319"/>
      <c r="B46" s="334"/>
      <c r="C46" s="297"/>
      <c r="D46" s="1741" t="s">
        <v>536</v>
      </c>
      <c r="E46" s="1741"/>
      <c r="F46" s="338"/>
      <c r="G46" s="1154">
        <v>944.57</v>
      </c>
      <c r="H46" s="1154"/>
      <c r="I46" s="1154">
        <v>1099.8699999999999</v>
      </c>
      <c r="J46" s="1170"/>
      <c r="K46" s="1742">
        <v>15821</v>
      </c>
      <c r="L46" s="1742"/>
      <c r="M46" s="1742"/>
      <c r="N46" s="1171"/>
      <c r="O46" s="1154">
        <v>38.72</v>
      </c>
      <c r="P46" s="1168"/>
      <c r="Q46" s="1154">
        <v>39.020000000000003</v>
      </c>
      <c r="R46" s="1171"/>
      <c r="S46" s="1742">
        <v>18402</v>
      </c>
      <c r="T46" s="1742"/>
      <c r="U46" s="1742"/>
      <c r="V46" s="392"/>
      <c r="W46" s="759"/>
      <c r="X46" s="336"/>
      <c r="Y46" s="336"/>
      <c r="Z46" s="336"/>
      <c r="AA46" s="336"/>
      <c r="AB46" s="336"/>
      <c r="AC46" s="336"/>
      <c r="AD46" s="336"/>
      <c r="AE46" s="336"/>
      <c r="AF46" s="336"/>
      <c r="AG46" s="336"/>
      <c r="AH46" s="336"/>
      <c r="AI46" s="336"/>
      <c r="AJ46" s="336"/>
      <c r="AK46" s="336"/>
    </row>
    <row r="47" spans="1:50" s="337" customFormat="1" ht="11.25" customHeight="1">
      <c r="A47" s="319"/>
      <c r="B47" s="334"/>
      <c r="C47" s="297"/>
      <c r="D47" s="1741" t="s">
        <v>537</v>
      </c>
      <c r="E47" s="1741"/>
      <c r="F47" s="338"/>
      <c r="G47" s="1154">
        <v>1013.25</v>
      </c>
      <c r="H47" s="1154"/>
      <c r="I47" s="1154">
        <v>1201.26</v>
      </c>
      <c r="J47" s="1170"/>
      <c r="K47" s="1742">
        <v>23384</v>
      </c>
      <c r="L47" s="1742"/>
      <c r="M47" s="1742"/>
      <c r="N47" s="1171"/>
      <c r="O47" s="1154">
        <v>38.96</v>
      </c>
      <c r="P47" s="1168"/>
      <c r="Q47" s="1154">
        <v>39.590000000000003</v>
      </c>
      <c r="R47" s="1171"/>
      <c r="S47" s="1742">
        <v>26631</v>
      </c>
      <c r="T47" s="1742"/>
      <c r="U47" s="1742"/>
      <c r="V47" s="392"/>
      <c r="W47" s="759"/>
      <c r="X47" s="336"/>
      <c r="Y47" s="336"/>
      <c r="Z47" s="336"/>
      <c r="AA47" s="336"/>
      <c r="AB47" s="336"/>
      <c r="AC47" s="336"/>
      <c r="AD47" s="336"/>
      <c r="AE47" s="336"/>
      <c r="AF47" s="336"/>
      <c r="AG47" s="336"/>
      <c r="AH47" s="336"/>
      <c r="AI47" s="336"/>
      <c r="AJ47" s="336"/>
      <c r="AK47" s="336"/>
    </row>
    <row r="48" spans="1:50" s="337" customFormat="1" ht="11.25" customHeight="1">
      <c r="A48" s="319"/>
      <c r="B48" s="334"/>
      <c r="C48" s="297"/>
      <c r="D48" s="1741" t="s">
        <v>453</v>
      </c>
      <c r="E48" s="1741"/>
      <c r="F48" s="397"/>
      <c r="G48" s="1154">
        <v>900.53</v>
      </c>
      <c r="H48" s="1154"/>
      <c r="I48" s="1154">
        <v>1068.6099999999999</v>
      </c>
      <c r="J48" s="1170"/>
      <c r="K48" s="1742">
        <v>2478</v>
      </c>
      <c r="L48" s="1742"/>
      <c r="M48" s="1742"/>
      <c r="N48" s="1171"/>
      <c r="O48" s="1154">
        <v>37.700000000000003</v>
      </c>
      <c r="P48" s="1168"/>
      <c r="Q48" s="1154">
        <v>37.94</v>
      </c>
      <c r="R48" s="1171"/>
      <c r="S48" s="1742">
        <v>3424</v>
      </c>
      <c r="T48" s="1742"/>
      <c r="U48" s="1742"/>
      <c r="V48" s="392"/>
      <c r="W48" s="759"/>
      <c r="X48" s="336"/>
      <c r="Y48" s="336"/>
      <c r="Z48" s="336"/>
      <c r="AA48" s="336"/>
      <c r="AB48" s="336"/>
      <c r="AC48" s="336"/>
      <c r="AD48" s="336"/>
      <c r="AE48" s="336"/>
      <c r="AF48" s="336"/>
      <c r="AG48" s="336"/>
      <c r="AH48" s="336"/>
      <c r="AI48" s="336"/>
      <c r="AJ48" s="336"/>
      <c r="AK48" s="336"/>
    </row>
    <row r="49" spans="1:37" s="337" customFormat="1" ht="11.25" customHeight="1">
      <c r="A49" s="319"/>
      <c r="B49" s="334"/>
      <c r="C49" s="297"/>
      <c r="D49" s="1741" t="s">
        <v>454</v>
      </c>
      <c r="E49" s="1741"/>
      <c r="F49" s="338"/>
      <c r="G49" s="1154">
        <v>645.59</v>
      </c>
      <c r="H49" s="1154"/>
      <c r="I49" s="1154">
        <v>731.67</v>
      </c>
      <c r="J49" s="1170"/>
      <c r="K49" s="1742">
        <v>19827</v>
      </c>
      <c r="L49" s="1742"/>
      <c r="M49" s="1742"/>
      <c r="N49" s="1171"/>
      <c r="O49" s="1154">
        <v>38.1</v>
      </c>
      <c r="P49" s="1168"/>
      <c r="Q49" s="1154">
        <v>38.25</v>
      </c>
      <c r="R49" s="1171"/>
      <c r="S49" s="1742">
        <v>26339</v>
      </c>
      <c r="T49" s="1742"/>
      <c r="U49" s="1742"/>
      <c r="V49" s="392"/>
      <c r="W49" s="759"/>
      <c r="X49" s="336"/>
      <c r="Y49" s="336"/>
      <c r="Z49" s="336"/>
      <c r="AA49" s="336"/>
      <c r="AB49" s="336"/>
      <c r="AC49" s="336"/>
      <c r="AD49" s="336"/>
      <c r="AE49" s="336"/>
      <c r="AF49" s="336"/>
      <c r="AG49" s="336"/>
      <c r="AH49" s="336"/>
      <c r="AI49" s="336"/>
      <c r="AJ49" s="336"/>
      <c r="AK49" s="336"/>
    </row>
    <row r="50" spans="1:37" s="337" customFormat="1" ht="11.25" customHeight="1">
      <c r="A50" s="319"/>
      <c r="B50" s="334"/>
      <c r="C50" s="297"/>
      <c r="D50" s="1741" t="s">
        <v>455</v>
      </c>
      <c r="E50" s="1741"/>
      <c r="F50" s="338"/>
      <c r="G50" s="1154">
        <v>775.45</v>
      </c>
      <c r="H50" s="1154"/>
      <c r="I50" s="1154">
        <v>905.8</v>
      </c>
      <c r="J50" s="1170"/>
      <c r="K50" s="1742">
        <v>8313</v>
      </c>
      <c r="L50" s="1742"/>
      <c r="M50" s="1742"/>
      <c r="N50" s="1171"/>
      <c r="O50" s="1154">
        <v>38.51</v>
      </c>
      <c r="P50" s="1168"/>
      <c r="Q50" s="1154">
        <v>38.79</v>
      </c>
      <c r="R50" s="1171"/>
      <c r="S50" s="1742">
        <v>9724</v>
      </c>
      <c r="T50" s="1742"/>
      <c r="U50" s="1742"/>
      <c r="V50" s="392"/>
      <c r="W50" s="759"/>
      <c r="X50" s="336"/>
      <c r="Y50" s="336"/>
      <c r="Z50" s="336"/>
      <c r="AA50" s="336"/>
      <c r="AB50" s="336"/>
      <c r="AC50" s="336"/>
      <c r="AD50" s="336"/>
      <c r="AE50" s="336"/>
      <c r="AF50" s="336"/>
      <c r="AG50" s="336"/>
      <c r="AH50" s="336"/>
      <c r="AI50" s="336"/>
      <c r="AJ50" s="336"/>
      <c r="AK50" s="336"/>
    </row>
    <row r="51" spans="1:37" s="337" customFormat="1" ht="10.5" customHeight="1">
      <c r="A51" s="647"/>
      <c r="B51" s="648"/>
      <c r="C51" s="297"/>
      <c r="D51" s="1741" t="s">
        <v>538</v>
      </c>
      <c r="E51" s="1741"/>
      <c r="F51" s="338"/>
      <c r="G51" s="1154">
        <v>1141.42</v>
      </c>
      <c r="H51" s="1154"/>
      <c r="I51" s="1154">
        <v>1341.7</v>
      </c>
      <c r="J51" s="1170"/>
      <c r="K51" s="1742">
        <v>10365</v>
      </c>
      <c r="L51" s="1742"/>
      <c r="M51" s="1742"/>
      <c r="N51" s="1171"/>
      <c r="O51" s="1154">
        <v>38.42</v>
      </c>
      <c r="P51" s="1168"/>
      <c r="Q51" s="1154">
        <v>39.26</v>
      </c>
      <c r="R51" s="1171"/>
      <c r="S51" s="1742">
        <v>11781</v>
      </c>
      <c r="T51" s="1742"/>
      <c r="U51" s="1742"/>
      <c r="V51" s="392"/>
      <c r="W51" s="759"/>
      <c r="X51" s="336"/>
      <c r="Y51" s="336"/>
      <c r="Z51" s="336"/>
      <c r="AA51" s="336"/>
      <c r="AB51" s="336"/>
      <c r="AC51" s="336"/>
      <c r="AD51" s="336"/>
      <c r="AE51" s="336"/>
      <c r="AF51" s="336"/>
      <c r="AG51" s="336"/>
      <c r="AH51" s="336"/>
      <c r="AI51" s="336"/>
      <c r="AJ51" s="336"/>
      <c r="AK51" s="336"/>
    </row>
    <row r="52" spans="1:37" s="337" customFormat="1" ht="11.25" customHeight="1">
      <c r="A52" s="647"/>
      <c r="B52" s="648"/>
      <c r="C52" s="632" t="s">
        <v>633</v>
      </c>
      <c r="D52" s="321"/>
      <c r="E52" s="338"/>
      <c r="F52" s="1453"/>
      <c r="G52" s="1152">
        <v>2276.4499999999998</v>
      </c>
      <c r="H52" s="1152"/>
      <c r="I52" s="1152">
        <v>2720.25</v>
      </c>
      <c r="J52" s="1168"/>
      <c r="K52" s="1745">
        <v>6871</v>
      </c>
      <c r="L52" s="1745"/>
      <c r="M52" s="1745"/>
      <c r="N52" s="1169"/>
      <c r="O52" s="1152">
        <v>38.07</v>
      </c>
      <c r="P52" s="1168"/>
      <c r="Q52" s="1152">
        <v>38.78</v>
      </c>
      <c r="R52" s="1169"/>
      <c r="S52" s="1745">
        <v>7055</v>
      </c>
      <c r="T52" s="1745"/>
      <c r="U52" s="1745"/>
      <c r="V52" s="392"/>
      <c r="W52" s="759"/>
      <c r="X52" s="336"/>
      <c r="Y52" s="336"/>
      <c r="Z52" s="336"/>
      <c r="AA52" s="336"/>
      <c r="AB52" s="336"/>
      <c r="AC52" s="336"/>
      <c r="AD52" s="336"/>
      <c r="AE52" s="336"/>
      <c r="AF52" s="336"/>
      <c r="AG52" s="336"/>
      <c r="AH52" s="336"/>
      <c r="AI52" s="336"/>
      <c r="AJ52" s="336"/>
      <c r="AK52" s="336"/>
    </row>
    <row r="53" spans="1:37" s="337" customFormat="1" ht="11.25" customHeight="1">
      <c r="A53" s="647"/>
      <c r="B53" s="648"/>
      <c r="C53" s="632" t="s">
        <v>634</v>
      </c>
      <c r="D53" s="1457"/>
      <c r="E53" s="397"/>
      <c r="F53" s="397"/>
      <c r="G53" s="1152">
        <v>886.88</v>
      </c>
      <c r="H53" s="1152"/>
      <c r="I53" s="1152">
        <v>1102.1099999999999</v>
      </c>
      <c r="J53" s="1168"/>
      <c r="K53" s="1745">
        <v>17716</v>
      </c>
      <c r="L53" s="1745"/>
      <c r="M53" s="1745"/>
      <c r="N53" s="1169"/>
      <c r="O53" s="1152">
        <v>38.32</v>
      </c>
      <c r="P53" s="1168"/>
      <c r="Q53" s="1152">
        <v>38.94</v>
      </c>
      <c r="R53" s="1169"/>
      <c r="S53" s="1745">
        <v>19581</v>
      </c>
      <c r="T53" s="1745"/>
      <c r="U53" s="1745"/>
      <c r="V53" s="392"/>
      <c r="W53" s="759"/>
      <c r="X53" s="336"/>
      <c r="Y53" s="336"/>
      <c r="Z53" s="336"/>
      <c r="AA53" s="336"/>
      <c r="AB53" s="336"/>
      <c r="AC53" s="336"/>
      <c r="AD53" s="336"/>
      <c r="AE53" s="336"/>
      <c r="AF53" s="336"/>
      <c r="AG53" s="336"/>
      <c r="AH53" s="336"/>
      <c r="AI53" s="336"/>
      <c r="AJ53" s="336"/>
      <c r="AK53" s="336"/>
    </row>
    <row r="54" spans="1:37" s="337" customFormat="1" ht="11.25" customHeight="1">
      <c r="A54" s="647"/>
      <c r="B54" s="648"/>
      <c r="C54" s="632" t="s">
        <v>456</v>
      </c>
      <c r="D54" s="321"/>
      <c r="E54" s="338"/>
      <c r="F54" s="1453"/>
      <c r="G54" s="1152">
        <v>795.2</v>
      </c>
      <c r="H54" s="1152"/>
      <c r="I54" s="1152">
        <v>955.31</v>
      </c>
      <c r="J54" s="1168"/>
      <c r="K54" s="1745">
        <v>177252</v>
      </c>
      <c r="L54" s="1745"/>
      <c r="M54" s="1745"/>
      <c r="N54" s="1169"/>
      <c r="O54" s="1152">
        <v>36.4</v>
      </c>
      <c r="P54" s="1168"/>
      <c r="Q54" s="1152">
        <v>36.82</v>
      </c>
      <c r="R54" s="1169"/>
      <c r="S54" s="1745">
        <v>234248</v>
      </c>
      <c r="T54" s="1745"/>
      <c r="U54" s="1745"/>
      <c r="V54" s="392"/>
      <c r="W54" s="759"/>
      <c r="X54" s="336"/>
      <c r="Y54" s="336"/>
      <c r="Z54" s="336"/>
      <c r="AA54" s="336"/>
      <c r="AB54" s="336"/>
      <c r="AC54" s="336"/>
      <c r="AD54" s="336"/>
      <c r="AE54" s="336"/>
      <c r="AF54" s="336"/>
      <c r="AG54" s="336"/>
      <c r="AH54" s="336"/>
      <c r="AI54" s="336"/>
      <c r="AJ54" s="336"/>
      <c r="AK54" s="336"/>
    </row>
    <row r="55" spans="1:37" s="337" customFormat="1" ht="11.25" customHeight="1">
      <c r="A55" s="647"/>
      <c r="B55" s="648"/>
      <c r="C55" s="632" t="s">
        <v>635</v>
      </c>
      <c r="D55" s="321"/>
      <c r="E55" s="395"/>
      <c r="F55" s="395"/>
      <c r="G55" s="1152">
        <v>860.82</v>
      </c>
      <c r="H55" s="1152"/>
      <c r="I55" s="1152">
        <v>1007.25</v>
      </c>
      <c r="J55" s="1168"/>
      <c r="K55" s="1745">
        <v>402649</v>
      </c>
      <c r="L55" s="1745"/>
      <c r="M55" s="1745"/>
      <c r="N55" s="1169"/>
      <c r="O55" s="1152">
        <v>37.130000000000003</v>
      </c>
      <c r="P55" s="1168"/>
      <c r="Q55" s="1152">
        <v>37.299999999999997</v>
      </c>
      <c r="R55" s="1169"/>
      <c r="S55" s="1745">
        <v>480494</v>
      </c>
      <c r="T55" s="1745"/>
      <c r="U55" s="1745"/>
      <c r="V55" s="392"/>
      <c r="W55" s="760"/>
      <c r="X55" s="336"/>
      <c r="Y55" s="336"/>
      <c r="Z55" s="336"/>
      <c r="AA55" s="336"/>
      <c r="AB55" s="336"/>
      <c r="AC55" s="336"/>
      <c r="AD55" s="336"/>
      <c r="AE55" s="336"/>
      <c r="AF55" s="336"/>
      <c r="AG55" s="336"/>
      <c r="AH55" s="336"/>
      <c r="AI55" s="336"/>
      <c r="AJ55" s="336"/>
      <c r="AK55" s="336"/>
    </row>
    <row r="56" spans="1:37" s="337" customFormat="1" ht="11.25" customHeight="1">
      <c r="A56" s="647"/>
      <c r="B56" s="648"/>
      <c r="C56" s="297"/>
      <c r="D56" s="1741" t="s">
        <v>539</v>
      </c>
      <c r="E56" s="1741"/>
      <c r="F56" s="397"/>
      <c r="G56" s="1154">
        <v>833.41</v>
      </c>
      <c r="H56" s="1154"/>
      <c r="I56" s="1154">
        <v>960.94</v>
      </c>
      <c r="J56" s="1170"/>
      <c r="K56" s="1742">
        <v>57482</v>
      </c>
      <c r="L56" s="1742"/>
      <c r="M56" s="1742"/>
      <c r="N56" s="1171"/>
      <c r="O56" s="1154">
        <v>38.700000000000003</v>
      </c>
      <c r="P56" s="1168"/>
      <c r="Q56" s="1154">
        <v>38.76</v>
      </c>
      <c r="R56" s="1171"/>
      <c r="S56" s="1742">
        <v>62904</v>
      </c>
      <c r="T56" s="1742"/>
      <c r="U56" s="1742"/>
      <c r="V56" s="392"/>
      <c r="W56" s="759"/>
      <c r="X56" s="336"/>
      <c r="Y56" s="336"/>
      <c r="Z56" s="336"/>
      <c r="AA56" s="336"/>
      <c r="AB56" s="336"/>
      <c r="AC56" s="336"/>
      <c r="AD56" s="336"/>
      <c r="AE56" s="336"/>
      <c r="AF56" s="336"/>
      <c r="AG56" s="336"/>
      <c r="AH56" s="336"/>
      <c r="AI56" s="336"/>
      <c r="AJ56" s="336"/>
      <c r="AK56" s="336"/>
    </row>
    <row r="57" spans="1:37" s="337" customFormat="1" ht="11.25" customHeight="1">
      <c r="A57" s="647"/>
      <c r="B57" s="648"/>
      <c r="C57" s="297"/>
      <c r="D57" s="1741" t="s">
        <v>540</v>
      </c>
      <c r="E57" s="1741"/>
      <c r="F57" s="338"/>
      <c r="G57" s="1154">
        <v>1072.42</v>
      </c>
      <c r="H57" s="1154"/>
      <c r="I57" s="1154">
        <v>1231.2</v>
      </c>
      <c r="J57" s="1170"/>
      <c r="K57" s="1742">
        <v>137411</v>
      </c>
      <c r="L57" s="1742"/>
      <c r="M57" s="1742"/>
      <c r="N57" s="1171"/>
      <c r="O57" s="1154">
        <v>38.24</v>
      </c>
      <c r="P57" s="1168"/>
      <c r="Q57" s="1154">
        <v>38.4</v>
      </c>
      <c r="R57" s="1171"/>
      <c r="S57" s="1742">
        <v>152786</v>
      </c>
      <c r="T57" s="1742"/>
      <c r="U57" s="1742"/>
      <c r="V57" s="392"/>
      <c r="W57" s="759"/>
      <c r="X57" s="336"/>
      <c r="Y57" s="336"/>
      <c r="Z57" s="336"/>
      <c r="AA57" s="336"/>
      <c r="AB57" s="336"/>
      <c r="AC57" s="336"/>
      <c r="AD57" s="336"/>
      <c r="AE57" s="336"/>
      <c r="AF57" s="336"/>
      <c r="AG57" s="336"/>
      <c r="AH57" s="336"/>
      <c r="AI57" s="336"/>
      <c r="AJ57" s="336"/>
      <c r="AK57" s="336"/>
    </row>
    <row r="58" spans="1:37" s="337" customFormat="1" ht="10.5" customHeight="1">
      <c r="A58" s="647"/>
      <c r="B58" s="648"/>
      <c r="C58" s="297"/>
      <c r="D58" s="1741" t="s">
        <v>541</v>
      </c>
      <c r="E58" s="1741"/>
      <c r="F58" s="338"/>
      <c r="G58" s="1154">
        <v>728.44</v>
      </c>
      <c r="H58" s="1154"/>
      <c r="I58" s="1154">
        <v>871.93</v>
      </c>
      <c r="J58" s="1170"/>
      <c r="K58" s="1742">
        <v>207756</v>
      </c>
      <c r="L58" s="1742"/>
      <c r="M58" s="1742"/>
      <c r="N58" s="1171"/>
      <c r="O58" s="1154">
        <v>36.119999999999997</v>
      </c>
      <c r="P58" s="1168"/>
      <c r="Q58" s="1154">
        <v>36.33</v>
      </c>
      <c r="R58" s="1171"/>
      <c r="S58" s="1742">
        <v>264804</v>
      </c>
      <c r="T58" s="1742"/>
      <c r="U58" s="1742"/>
      <c r="V58" s="392"/>
      <c r="W58" s="759"/>
      <c r="X58" s="336"/>
      <c r="Y58" s="336"/>
      <c r="Z58" s="336"/>
      <c r="AA58" s="336"/>
      <c r="AB58" s="336"/>
      <c r="AC58" s="336"/>
      <c r="AD58" s="336"/>
      <c r="AE58" s="336"/>
      <c r="AF58" s="336"/>
      <c r="AG58" s="336"/>
      <c r="AH58" s="336"/>
      <c r="AI58" s="336"/>
      <c r="AJ58" s="336"/>
      <c r="AK58" s="336"/>
    </row>
    <row r="59" spans="1:37" s="337" customFormat="1" ht="11.25" customHeight="1">
      <c r="A59" s="647"/>
      <c r="B59" s="648"/>
      <c r="C59" s="632" t="s">
        <v>457</v>
      </c>
      <c r="D59" s="1442"/>
      <c r="E59" s="338"/>
      <c r="F59" s="1453"/>
      <c r="G59" s="1152">
        <v>981.03</v>
      </c>
      <c r="H59" s="1152"/>
      <c r="I59" s="1152">
        <v>1332.52</v>
      </c>
      <c r="J59" s="1168"/>
      <c r="K59" s="1745">
        <v>110629</v>
      </c>
      <c r="L59" s="1745"/>
      <c r="M59" s="1745"/>
      <c r="N59" s="1169"/>
      <c r="O59" s="1152">
        <v>37.81</v>
      </c>
      <c r="P59" s="1168"/>
      <c r="Q59" s="1152">
        <v>38.47</v>
      </c>
      <c r="R59" s="1169"/>
      <c r="S59" s="1745">
        <v>123725</v>
      </c>
      <c r="T59" s="1745"/>
      <c r="U59" s="1745"/>
      <c r="V59" s="392"/>
      <c r="W59" s="759"/>
      <c r="X59" s="336"/>
      <c r="Y59" s="336"/>
      <c r="Z59" s="336"/>
      <c r="AA59" s="336"/>
      <c r="AB59" s="336"/>
      <c r="AC59" s="336"/>
      <c r="AD59" s="336"/>
      <c r="AE59" s="336"/>
      <c r="AF59" s="336"/>
      <c r="AG59" s="336"/>
      <c r="AH59" s="336"/>
      <c r="AI59" s="336"/>
      <c r="AJ59" s="336"/>
      <c r="AK59" s="336"/>
    </row>
    <row r="60" spans="1:37" s="337" customFormat="1" ht="11.25" customHeight="1">
      <c r="A60" s="647"/>
      <c r="B60" s="648"/>
      <c r="C60" s="632" t="s">
        <v>458</v>
      </c>
      <c r="D60" s="1457"/>
      <c r="E60" s="338"/>
      <c r="F60" s="1453"/>
      <c r="G60" s="1152">
        <v>658.46</v>
      </c>
      <c r="H60" s="1152"/>
      <c r="I60" s="1152">
        <v>721.91</v>
      </c>
      <c r="J60" s="1168"/>
      <c r="K60" s="1745">
        <v>141668</v>
      </c>
      <c r="L60" s="1745"/>
      <c r="M60" s="1745"/>
      <c r="N60" s="1169"/>
      <c r="O60" s="1152">
        <v>36.67</v>
      </c>
      <c r="P60" s="1168"/>
      <c r="Q60" s="1152">
        <v>36.79</v>
      </c>
      <c r="R60" s="1169"/>
      <c r="S60" s="1745">
        <v>173025</v>
      </c>
      <c r="T60" s="1745"/>
      <c r="U60" s="1745"/>
      <c r="V60" s="392"/>
      <c r="W60" s="759"/>
      <c r="X60" s="336"/>
      <c r="Y60" s="336"/>
      <c r="Z60" s="336"/>
      <c r="AA60" s="336"/>
      <c r="AB60" s="336"/>
      <c r="AC60" s="336"/>
      <c r="AD60" s="336"/>
      <c r="AE60" s="336"/>
      <c r="AF60" s="336"/>
      <c r="AG60" s="336"/>
      <c r="AH60" s="336"/>
      <c r="AI60" s="336"/>
      <c r="AJ60" s="336"/>
      <c r="AK60" s="336"/>
    </row>
    <row r="61" spans="1:37" s="337" customFormat="1" ht="11.25" customHeight="1">
      <c r="A61" s="647"/>
      <c r="B61" s="648"/>
      <c r="C61" s="632" t="s">
        <v>604</v>
      </c>
      <c r="D61" s="1457"/>
      <c r="E61" s="397"/>
      <c r="F61" s="397"/>
      <c r="G61" s="1152">
        <v>1539.43</v>
      </c>
      <c r="H61" s="1152"/>
      <c r="I61" s="1152">
        <v>1859.65</v>
      </c>
      <c r="J61" s="1168"/>
      <c r="K61" s="1745">
        <v>58450</v>
      </c>
      <c r="L61" s="1745"/>
      <c r="M61" s="1745"/>
      <c r="N61" s="1169"/>
      <c r="O61" s="1152">
        <v>37.799999999999997</v>
      </c>
      <c r="P61" s="1168"/>
      <c r="Q61" s="1152">
        <v>38.01</v>
      </c>
      <c r="R61" s="1169"/>
      <c r="S61" s="1745">
        <v>62492</v>
      </c>
      <c r="T61" s="1745"/>
      <c r="U61" s="1745"/>
      <c r="V61" s="392"/>
      <c r="W61" s="759"/>
      <c r="X61" s="336"/>
      <c r="Y61" s="336"/>
      <c r="Z61" s="336"/>
      <c r="AA61" s="336"/>
      <c r="AB61" s="336"/>
      <c r="AC61" s="336"/>
      <c r="AD61" s="336"/>
      <c r="AE61" s="336"/>
      <c r="AF61" s="336"/>
      <c r="AG61" s="336"/>
      <c r="AH61" s="336"/>
      <c r="AI61" s="336"/>
      <c r="AJ61" s="336"/>
      <c r="AK61" s="336"/>
    </row>
    <row r="62" spans="1:37" s="337" customFormat="1" ht="11.25" customHeight="1">
      <c r="A62" s="647"/>
      <c r="B62" s="648"/>
      <c r="C62" s="632" t="s">
        <v>605</v>
      </c>
      <c r="D62" s="321"/>
      <c r="E62" s="338"/>
      <c r="F62" s="1453"/>
      <c r="G62" s="1152">
        <v>1580.53</v>
      </c>
      <c r="H62" s="1152"/>
      <c r="I62" s="1152">
        <v>2261.7800000000002</v>
      </c>
      <c r="J62" s="1168"/>
      <c r="K62" s="1745">
        <v>80438</v>
      </c>
      <c r="L62" s="1745"/>
      <c r="M62" s="1745"/>
      <c r="N62" s="1169"/>
      <c r="O62" s="1152">
        <v>35.229999999999997</v>
      </c>
      <c r="P62" s="1168"/>
      <c r="Q62" s="1152">
        <v>35.299999999999997</v>
      </c>
      <c r="R62" s="1169"/>
      <c r="S62" s="1745">
        <v>84356</v>
      </c>
      <c r="T62" s="1745"/>
      <c r="U62" s="1745"/>
      <c r="V62" s="392"/>
      <c r="W62" s="759"/>
      <c r="X62" s="336"/>
      <c r="Y62" s="336"/>
      <c r="Z62" s="336"/>
      <c r="AA62" s="336"/>
      <c r="AB62" s="336"/>
      <c r="AC62" s="336"/>
      <c r="AD62" s="336"/>
      <c r="AE62" s="336"/>
      <c r="AF62" s="336"/>
      <c r="AG62" s="336"/>
      <c r="AH62" s="336"/>
      <c r="AI62" s="336"/>
      <c r="AJ62" s="336"/>
      <c r="AK62" s="336"/>
    </row>
    <row r="63" spans="1:37" s="337" customFormat="1" ht="10.5" customHeight="1">
      <c r="A63" s="647"/>
      <c r="B63" s="648"/>
      <c r="C63" s="297"/>
      <c r="D63" s="1741" t="s">
        <v>606</v>
      </c>
      <c r="E63" s="1741"/>
      <c r="F63" s="338"/>
      <c r="G63" s="1154">
        <v>1653.05</v>
      </c>
      <c r="H63" s="1154"/>
      <c r="I63" s="1154">
        <v>2366.1</v>
      </c>
      <c r="J63" s="1170"/>
      <c r="K63" s="1742">
        <v>63802</v>
      </c>
      <c r="L63" s="1742"/>
      <c r="M63" s="1742"/>
      <c r="N63" s="1171"/>
      <c r="O63" s="1154">
        <v>35.22</v>
      </c>
      <c r="P63" s="1168"/>
      <c r="Q63" s="1154">
        <v>35.299999999999997</v>
      </c>
      <c r="R63" s="1171"/>
      <c r="S63" s="1742">
        <v>66516</v>
      </c>
      <c r="T63" s="1742"/>
      <c r="U63" s="1742"/>
      <c r="V63" s="392"/>
      <c r="W63" s="759"/>
      <c r="X63" s="336"/>
      <c r="Y63" s="336"/>
      <c r="Z63" s="336"/>
      <c r="AA63" s="336"/>
      <c r="AB63" s="336"/>
      <c r="AC63" s="336"/>
      <c r="AD63" s="336"/>
      <c r="AE63" s="336"/>
      <c r="AF63" s="336"/>
      <c r="AG63" s="336"/>
      <c r="AH63" s="336"/>
      <c r="AI63" s="336"/>
      <c r="AJ63" s="336"/>
      <c r="AK63" s="336"/>
    </row>
    <row r="64" spans="1:37" s="337" customFormat="1" ht="10.5" customHeight="1">
      <c r="A64" s="647"/>
      <c r="B64" s="648"/>
      <c r="C64" s="297"/>
      <c r="D64" s="1741" t="s">
        <v>542</v>
      </c>
      <c r="E64" s="1741"/>
      <c r="F64" s="338"/>
      <c r="G64" s="1154">
        <v>1352.7</v>
      </c>
      <c r="H64" s="1154"/>
      <c r="I64" s="1154">
        <v>2093.13</v>
      </c>
      <c r="J64" s="1170"/>
      <c r="K64" s="1742">
        <v>10505</v>
      </c>
      <c r="L64" s="1742"/>
      <c r="M64" s="1742"/>
      <c r="N64" s="1171"/>
      <c r="O64" s="1154">
        <v>34.619999999999997</v>
      </c>
      <c r="P64" s="1168"/>
      <c r="Q64" s="1154">
        <v>34.68</v>
      </c>
      <c r="R64" s="1171"/>
      <c r="S64" s="1742">
        <v>11006</v>
      </c>
      <c r="T64" s="1742"/>
      <c r="U64" s="1742"/>
      <c r="V64" s="392"/>
      <c r="W64" s="759"/>
      <c r="X64" s="336"/>
      <c r="Y64" s="338"/>
      <c r="Z64" s="336"/>
      <c r="AA64" s="336"/>
      <c r="AB64" s="336"/>
      <c r="AC64" s="336"/>
      <c r="AD64" s="336"/>
      <c r="AE64" s="336"/>
      <c r="AF64" s="336"/>
      <c r="AG64" s="336"/>
      <c r="AH64" s="336"/>
      <c r="AI64" s="336"/>
      <c r="AJ64" s="336"/>
      <c r="AK64" s="336"/>
    </row>
    <row r="65" spans="1:37" s="337" customFormat="1" ht="10.5" customHeight="1">
      <c r="A65" s="647"/>
      <c r="B65" s="648"/>
      <c r="C65" s="297"/>
      <c r="D65" s="1741" t="s">
        <v>607</v>
      </c>
      <c r="E65" s="1741"/>
      <c r="F65" s="338"/>
      <c r="G65" s="1154">
        <v>1216.22</v>
      </c>
      <c r="H65" s="1154"/>
      <c r="I65" s="1154">
        <v>1465.15</v>
      </c>
      <c r="J65" s="1170"/>
      <c r="K65" s="1742">
        <v>6131</v>
      </c>
      <c r="L65" s="1742"/>
      <c r="M65" s="1742"/>
      <c r="N65" s="1171"/>
      <c r="O65" s="1154">
        <v>36.26</v>
      </c>
      <c r="P65" s="1168"/>
      <c r="Q65" s="1154">
        <v>36.29</v>
      </c>
      <c r="R65" s="1171"/>
      <c r="S65" s="1742">
        <v>6834</v>
      </c>
      <c r="T65" s="1742"/>
      <c r="U65" s="1742"/>
      <c r="V65" s="392"/>
      <c r="W65" s="759"/>
      <c r="X65" s="336"/>
      <c r="Y65" s="336"/>
      <c r="Z65" s="336"/>
      <c r="AA65" s="336"/>
      <c r="AB65" s="336"/>
      <c r="AC65" s="336"/>
      <c r="AD65" s="336"/>
      <c r="AE65" s="336"/>
      <c r="AF65" s="336"/>
      <c r="AG65" s="336"/>
      <c r="AH65" s="336"/>
      <c r="AI65" s="336"/>
      <c r="AJ65" s="336"/>
      <c r="AK65" s="336"/>
    </row>
    <row r="66" spans="1:37" s="337" customFormat="1" ht="11.25" customHeight="1">
      <c r="A66" s="647"/>
      <c r="B66" s="648"/>
      <c r="C66" s="632" t="s">
        <v>459</v>
      </c>
      <c r="D66" s="396"/>
      <c r="E66" s="338"/>
      <c r="F66" s="1453"/>
      <c r="G66" s="1152">
        <v>987.8</v>
      </c>
      <c r="H66" s="1152"/>
      <c r="I66" s="1152">
        <v>1118.92</v>
      </c>
      <c r="J66" s="1168"/>
      <c r="K66" s="1745">
        <v>14539</v>
      </c>
      <c r="L66" s="1745"/>
      <c r="M66" s="1745"/>
      <c r="N66" s="1169"/>
      <c r="O66" s="1152">
        <v>36.979999999999997</v>
      </c>
      <c r="P66" s="1168"/>
      <c r="Q66" s="1152">
        <v>37.04</v>
      </c>
      <c r="R66" s="1169"/>
      <c r="S66" s="1745">
        <v>17041</v>
      </c>
      <c r="T66" s="1745"/>
      <c r="U66" s="1745"/>
      <c r="V66" s="393"/>
      <c r="W66" s="759"/>
      <c r="X66" s="336"/>
      <c r="Y66" s="336"/>
      <c r="Z66" s="336"/>
      <c r="AA66" s="336"/>
      <c r="AB66" s="336"/>
      <c r="AC66" s="336"/>
      <c r="AD66" s="336"/>
      <c r="AE66" s="336"/>
      <c r="AF66" s="336"/>
      <c r="AG66" s="336"/>
      <c r="AH66" s="336"/>
      <c r="AI66" s="336"/>
      <c r="AJ66" s="336"/>
      <c r="AK66" s="336"/>
    </row>
    <row r="67" spans="1:37" s="337" customFormat="1" ht="11.25" customHeight="1">
      <c r="A67" s="647"/>
      <c r="B67" s="648"/>
      <c r="C67" s="632" t="s">
        <v>608</v>
      </c>
      <c r="D67" s="396"/>
      <c r="E67" s="338"/>
      <c r="F67" s="1453"/>
      <c r="G67" s="1152">
        <v>1220.56</v>
      </c>
      <c r="H67" s="1152"/>
      <c r="I67" s="1152">
        <v>1382.82</v>
      </c>
      <c r="J67" s="1168"/>
      <c r="K67" s="1745">
        <v>88182</v>
      </c>
      <c r="L67" s="1745"/>
      <c r="M67" s="1745"/>
      <c r="N67" s="1169"/>
      <c r="O67" s="1152">
        <v>37.14</v>
      </c>
      <c r="P67" s="1168"/>
      <c r="Q67" s="1152">
        <v>37.24</v>
      </c>
      <c r="R67" s="1169"/>
      <c r="S67" s="1745">
        <v>100426</v>
      </c>
      <c r="T67" s="1745"/>
      <c r="U67" s="1745"/>
      <c r="V67" s="394"/>
      <c r="W67" s="759"/>
      <c r="X67" s="336"/>
      <c r="Y67" s="336"/>
      <c r="Z67" s="336"/>
      <c r="AA67" s="336"/>
      <c r="AB67" s="336"/>
      <c r="AC67" s="336"/>
      <c r="AD67" s="336"/>
      <c r="AE67" s="336"/>
      <c r="AF67" s="336"/>
      <c r="AG67" s="336"/>
      <c r="AH67" s="336"/>
      <c r="AI67" s="336"/>
      <c r="AJ67" s="336"/>
      <c r="AK67" s="336"/>
    </row>
    <row r="68" spans="1:37" s="337" customFormat="1" ht="11.25" customHeight="1">
      <c r="A68" s="647"/>
      <c r="B68" s="648"/>
      <c r="C68" s="632" t="s">
        <v>636</v>
      </c>
      <c r="D68" s="396"/>
      <c r="E68" s="397"/>
      <c r="F68" s="397"/>
      <c r="G68" s="1152">
        <v>754.79</v>
      </c>
      <c r="H68" s="1152"/>
      <c r="I68" s="1152">
        <v>903.72</v>
      </c>
      <c r="J68" s="1168"/>
      <c r="K68" s="1745">
        <v>128492</v>
      </c>
      <c r="L68" s="1745"/>
      <c r="M68" s="1745"/>
      <c r="N68" s="1169"/>
      <c r="O68" s="1152">
        <v>31.27</v>
      </c>
      <c r="P68" s="1168"/>
      <c r="Q68" s="1152">
        <v>31.73</v>
      </c>
      <c r="R68" s="1169"/>
      <c r="S68" s="1745">
        <v>226216</v>
      </c>
      <c r="T68" s="1745"/>
      <c r="U68" s="1745"/>
      <c r="V68" s="392"/>
      <c r="W68" s="759"/>
      <c r="X68" s="336"/>
      <c r="Y68" s="336"/>
      <c r="Z68" s="336"/>
      <c r="AA68" s="336"/>
      <c r="AB68" s="336"/>
      <c r="AC68" s="336"/>
      <c r="AD68" s="336"/>
      <c r="AE68" s="336"/>
      <c r="AF68" s="336"/>
      <c r="AG68" s="336"/>
      <c r="AH68" s="336"/>
      <c r="AI68" s="336"/>
      <c r="AJ68" s="336"/>
      <c r="AK68" s="336"/>
    </row>
    <row r="69" spans="1:37" s="337" customFormat="1" ht="11.25" customHeight="1">
      <c r="A69" s="647"/>
      <c r="B69" s="648"/>
      <c r="C69" s="632" t="s">
        <v>637</v>
      </c>
      <c r="D69" s="396"/>
      <c r="E69" s="338"/>
      <c r="F69" s="1453"/>
      <c r="G69" s="1152">
        <v>882.87</v>
      </c>
      <c r="H69" s="1152"/>
      <c r="I69" s="1152">
        <v>1058.9100000000001</v>
      </c>
      <c r="J69" s="1168"/>
      <c r="K69" s="1745">
        <v>9651</v>
      </c>
      <c r="L69" s="1745"/>
      <c r="M69" s="1745"/>
      <c r="N69" s="1169"/>
      <c r="O69" s="1152">
        <v>37.380000000000003</v>
      </c>
      <c r="P69" s="1168"/>
      <c r="Q69" s="1152">
        <v>37.57</v>
      </c>
      <c r="R69" s="1169"/>
      <c r="S69" s="1745">
        <v>10589</v>
      </c>
      <c r="T69" s="1745"/>
      <c r="U69" s="1745"/>
      <c r="V69" s="392"/>
      <c r="W69" s="759"/>
      <c r="X69" s="336"/>
      <c r="Y69" s="336"/>
      <c r="Z69" s="336"/>
      <c r="AA69" s="336"/>
      <c r="AB69" s="336"/>
      <c r="AC69" s="336"/>
      <c r="AD69" s="336"/>
      <c r="AE69" s="336"/>
      <c r="AF69" s="336"/>
      <c r="AG69" s="336"/>
      <c r="AH69" s="336"/>
      <c r="AI69" s="336"/>
      <c r="AJ69" s="336"/>
      <c r="AK69" s="336"/>
    </row>
    <row r="70" spans="1:37" s="1159" customFormat="1" ht="11.25" customHeight="1">
      <c r="A70" s="1112"/>
      <c r="B70" s="1155"/>
      <c r="C70" s="649" t="s">
        <v>460</v>
      </c>
      <c r="D70" s="650"/>
      <c r="E70" s="1458"/>
      <c r="F70" s="1454"/>
      <c r="G70" s="1152">
        <v>1115.44</v>
      </c>
      <c r="H70" s="1152"/>
      <c r="I70" s="1152">
        <v>1205.05</v>
      </c>
      <c r="J70" s="1168"/>
      <c r="K70" s="1745">
        <v>43280</v>
      </c>
      <c r="L70" s="1745"/>
      <c r="M70" s="1745"/>
      <c r="N70" s="1169"/>
      <c r="O70" s="1152">
        <v>32.43</v>
      </c>
      <c r="P70" s="1168"/>
      <c r="Q70" s="1152">
        <v>32.479999999999997</v>
      </c>
      <c r="R70" s="1169"/>
      <c r="S70" s="1745">
        <v>54011</v>
      </c>
      <c r="T70" s="1745"/>
      <c r="U70" s="1745"/>
      <c r="V70" s="392"/>
      <c r="W70" s="761"/>
      <c r="X70" s="1158"/>
      <c r="Y70" s="1158"/>
      <c r="Z70" s="1158"/>
      <c r="AA70" s="1158"/>
    </row>
    <row r="71" spans="1:37" ht="11.25" customHeight="1">
      <c r="A71" s="651"/>
      <c r="B71" s="652"/>
      <c r="C71" s="649" t="s">
        <v>639</v>
      </c>
      <c r="D71" s="650"/>
      <c r="E71" s="653"/>
      <c r="F71" s="1455"/>
      <c r="G71" s="1152">
        <v>809.36</v>
      </c>
      <c r="H71" s="1152"/>
      <c r="I71" s="1152">
        <v>940.2</v>
      </c>
      <c r="J71" s="1168"/>
      <c r="K71" s="1745">
        <v>177792</v>
      </c>
      <c r="L71" s="1745"/>
      <c r="M71" s="1745"/>
      <c r="N71" s="1169"/>
      <c r="O71" s="1152">
        <v>36.78</v>
      </c>
      <c r="P71" s="1168"/>
      <c r="Q71" s="1152">
        <v>37.1</v>
      </c>
      <c r="R71" s="1169"/>
      <c r="S71" s="1745">
        <v>200998</v>
      </c>
      <c r="T71" s="1745"/>
      <c r="U71" s="1745"/>
      <c r="V71" s="392"/>
      <c r="W71" s="759"/>
    </row>
    <row r="72" spans="1:37" ht="11.25" customHeight="1">
      <c r="A72" s="651"/>
      <c r="B72" s="651"/>
      <c r="C72" s="649" t="s">
        <v>609</v>
      </c>
      <c r="D72" s="650"/>
      <c r="E72" s="651"/>
      <c r="F72" s="753"/>
      <c r="G72" s="1152">
        <v>1470.58</v>
      </c>
      <c r="H72" s="1152"/>
      <c r="I72" s="1152">
        <v>1640.62</v>
      </c>
      <c r="J72" s="1168"/>
      <c r="K72" s="1745">
        <v>16888</v>
      </c>
      <c r="L72" s="1745"/>
      <c r="M72" s="1745"/>
      <c r="N72" s="1169"/>
      <c r="O72" s="1152">
        <v>36.130000000000003</v>
      </c>
      <c r="P72" s="1168"/>
      <c r="Q72" s="1152">
        <v>36.32</v>
      </c>
      <c r="R72" s="1169"/>
      <c r="S72" s="1745">
        <v>20134</v>
      </c>
      <c r="T72" s="1745"/>
      <c r="U72" s="1745"/>
      <c r="V72" s="392"/>
      <c r="W72" s="759"/>
    </row>
    <row r="73" spans="1:37" ht="11.25" customHeight="1">
      <c r="A73" s="651"/>
      <c r="B73" s="651"/>
      <c r="C73" s="649" t="s">
        <v>461</v>
      </c>
      <c r="D73" s="650"/>
      <c r="E73" s="651"/>
      <c r="F73" s="753"/>
      <c r="G73" s="1152">
        <v>826.15</v>
      </c>
      <c r="H73" s="1152"/>
      <c r="I73" s="1152">
        <v>927.02</v>
      </c>
      <c r="J73" s="1168"/>
      <c r="K73" s="1745">
        <v>57996</v>
      </c>
      <c r="L73" s="1745"/>
      <c r="M73" s="1745"/>
      <c r="N73" s="1169"/>
      <c r="O73" s="1152">
        <v>36.01</v>
      </c>
      <c r="P73" s="1168"/>
      <c r="Q73" s="1152">
        <v>36.130000000000003</v>
      </c>
      <c r="R73" s="1169"/>
      <c r="S73" s="1745">
        <v>68469</v>
      </c>
      <c r="T73" s="1745"/>
      <c r="U73" s="1745"/>
      <c r="V73" s="392"/>
      <c r="W73" s="651"/>
    </row>
    <row r="74" spans="1:37" ht="10.5" customHeight="1">
      <c r="A74" s="651"/>
      <c r="B74" s="651"/>
      <c r="C74" s="649" t="s">
        <v>638</v>
      </c>
      <c r="D74" s="650"/>
      <c r="E74" s="651"/>
      <c r="F74" s="753"/>
      <c r="G74" s="1152">
        <v>1626.56</v>
      </c>
      <c r="H74" s="1152"/>
      <c r="I74" s="1152">
        <v>1755.69</v>
      </c>
      <c r="J74" s="1168"/>
      <c r="K74" s="1745">
        <v>76</v>
      </c>
      <c r="L74" s="1745"/>
      <c r="M74" s="1745"/>
      <c r="N74" s="1169"/>
      <c r="O74" s="1152">
        <v>35.96</v>
      </c>
      <c r="P74" s="1168"/>
      <c r="Q74" s="1152">
        <v>36.049999999999997</v>
      </c>
      <c r="R74" s="1169"/>
      <c r="S74" s="1745">
        <v>84</v>
      </c>
      <c r="T74" s="1745"/>
      <c r="U74" s="1745"/>
      <c r="V74" s="392"/>
      <c r="W74" s="651"/>
    </row>
    <row r="75" spans="1:37" ht="12" customHeight="1">
      <c r="A75" s="651"/>
      <c r="B75" s="651"/>
      <c r="C75" s="339" t="s">
        <v>496</v>
      </c>
      <c r="D75" s="654"/>
      <c r="E75" s="1160"/>
      <c r="F75" s="1156"/>
      <c r="G75" s="655"/>
      <c r="H75" s="655"/>
      <c r="I75" s="1153"/>
      <c r="J75" s="1163"/>
      <c r="K75" s="1151"/>
      <c r="L75" s="1151"/>
      <c r="M75" s="1151"/>
      <c r="N75" s="1161"/>
      <c r="O75" s="656"/>
      <c r="P75" s="656"/>
      <c r="Q75" s="1161"/>
      <c r="R75" s="1161"/>
      <c r="S75" s="1755"/>
      <c r="T75" s="1755"/>
      <c r="U75" s="1755"/>
      <c r="V75" s="392"/>
      <c r="W75" s="651"/>
    </row>
    <row r="76" spans="1:37" ht="8.25" customHeight="1">
      <c r="A76" s="651"/>
      <c r="B76" s="651"/>
      <c r="C76" s="657" t="s">
        <v>543</v>
      </c>
      <c r="D76" s="654"/>
      <c r="E76" s="1160"/>
      <c r="F76" s="1156"/>
      <c r="G76" s="1157"/>
      <c r="H76" s="1157"/>
      <c r="I76" s="1162"/>
      <c r="J76" s="1162"/>
      <c r="K76" s="1161"/>
      <c r="L76" s="1161"/>
      <c r="M76" s="1161"/>
      <c r="N76" s="1161"/>
      <c r="O76" s="1161"/>
      <c r="P76" s="1161"/>
      <c r="Q76" s="1161"/>
      <c r="R76" s="1161"/>
      <c r="S76" s="1753"/>
      <c r="T76" s="1753"/>
      <c r="U76" s="1753"/>
      <c r="V76" s="392"/>
      <c r="W76" s="651"/>
    </row>
    <row r="77" spans="1:37" ht="13.5" customHeight="1">
      <c r="A77" s="651"/>
      <c r="B77" s="651"/>
      <c r="C77" s="657" t="s">
        <v>544</v>
      </c>
      <c r="D77" s="654"/>
      <c r="E77" s="1160"/>
      <c r="F77" s="1156"/>
      <c r="G77" s="1157"/>
      <c r="H77" s="1157"/>
      <c r="I77" s="1162"/>
      <c r="J77" s="1162"/>
      <c r="K77" s="1161"/>
      <c r="L77" s="1161"/>
      <c r="M77" s="1161"/>
      <c r="N77" s="1161"/>
      <c r="O77" s="1161"/>
      <c r="P77" s="1161"/>
      <c r="Q77" s="1161"/>
      <c r="R77" s="1161"/>
      <c r="S77" s="1754" t="s">
        <v>585</v>
      </c>
      <c r="T77" s="1754"/>
      <c r="U77" s="1754"/>
      <c r="V77" s="762">
        <v>13</v>
      </c>
      <c r="W77" s="651"/>
    </row>
    <row r="78" spans="1:37">
      <c r="C78" s="658"/>
    </row>
    <row r="83" ht="4.5" customHeight="1"/>
  </sheetData>
  <mergeCells count="159">
    <mergeCell ref="S76:U76"/>
    <mergeCell ref="S77:U77"/>
    <mergeCell ref="S70:U70"/>
    <mergeCell ref="S71:U71"/>
    <mergeCell ref="S72:U72"/>
    <mergeCell ref="S73:U73"/>
    <mergeCell ref="S74:U74"/>
    <mergeCell ref="S75:U75"/>
    <mergeCell ref="D65:E65"/>
    <mergeCell ref="S65:U65"/>
    <mergeCell ref="S66:U66"/>
    <mergeCell ref="S67:U67"/>
    <mergeCell ref="S68:U68"/>
    <mergeCell ref="S69:U69"/>
    <mergeCell ref="K65:M65"/>
    <mergeCell ref="K66:M66"/>
    <mergeCell ref="K67:M67"/>
    <mergeCell ref="K68:M68"/>
    <mergeCell ref="K69:M69"/>
    <mergeCell ref="K70:M70"/>
    <mergeCell ref="K71:M71"/>
    <mergeCell ref="K72:M72"/>
    <mergeCell ref="K73:M73"/>
    <mergeCell ref="K74:M74"/>
    <mergeCell ref="S61:U61"/>
    <mergeCell ref="S62:U62"/>
    <mergeCell ref="D63:E63"/>
    <mergeCell ref="S63:U63"/>
    <mergeCell ref="D64:E64"/>
    <mergeCell ref="S64:U64"/>
    <mergeCell ref="D57:E57"/>
    <mergeCell ref="S57:U57"/>
    <mergeCell ref="D58:E58"/>
    <mergeCell ref="S58:U58"/>
    <mergeCell ref="S59:U59"/>
    <mergeCell ref="S60:U60"/>
    <mergeCell ref="K57:M57"/>
    <mergeCell ref="K58:M58"/>
    <mergeCell ref="K59:M59"/>
    <mergeCell ref="K60:M60"/>
    <mergeCell ref="K61:M61"/>
    <mergeCell ref="K62:M62"/>
    <mergeCell ref="K63:M63"/>
    <mergeCell ref="K64:M64"/>
    <mergeCell ref="S52:U52"/>
    <mergeCell ref="S53:U53"/>
    <mergeCell ref="S54:U54"/>
    <mergeCell ref="S55:U55"/>
    <mergeCell ref="D56:E56"/>
    <mergeCell ref="S56:U56"/>
    <mergeCell ref="D49:E49"/>
    <mergeCell ref="S49:U49"/>
    <mergeCell ref="D50:E50"/>
    <mergeCell ref="S50:U50"/>
    <mergeCell ref="D51:E51"/>
    <mergeCell ref="S51:U51"/>
    <mergeCell ref="K49:M49"/>
    <mergeCell ref="K50:M50"/>
    <mergeCell ref="K51:M51"/>
    <mergeCell ref="K52:M52"/>
    <mergeCell ref="K53:M53"/>
    <mergeCell ref="K54:M54"/>
    <mergeCell ref="K55:M55"/>
    <mergeCell ref="K56:M56"/>
    <mergeCell ref="D46:E46"/>
    <mergeCell ref="S46:U46"/>
    <mergeCell ref="D47:E47"/>
    <mergeCell ref="S47:U47"/>
    <mergeCell ref="D48:E48"/>
    <mergeCell ref="S48:U48"/>
    <mergeCell ref="D43:E43"/>
    <mergeCell ref="S43:U43"/>
    <mergeCell ref="D44:E44"/>
    <mergeCell ref="S44:U44"/>
    <mergeCell ref="D45:E45"/>
    <mergeCell ref="S45:U45"/>
    <mergeCell ref="K43:M43"/>
    <mergeCell ref="K44:M44"/>
    <mergeCell ref="K45:M45"/>
    <mergeCell ref="K46:M46"/>
    <mergeCell ref="K47:M47"/>
    <mergeCell ref="K48:M48"/>
    <mergeCell ref="D40:E40"/>
    <mergeCell ref="S40:U40"/>
    <mergeCell ref="D41:E41"/>
    <mergeCell ref="S41:U41"/>
    <mergeCell ref="D42:E42"/>
    <mergeCell ref="S42:U42"/>
    <mergeCell ref="D37:E37"/>
    <mergeCell ref="S37:U37"/>
    <mergeCell ref="D38:E38"/>
    <mergeCell ref="S38:U38"/>
    <mergeCell ref="D39:E39"/>
    <mergeCell ref="S39:U39"/>
    <mergeCell ref="K37:M37"/>
    <mergeCell ref="K38:M38"/>
    <mergeCell ref="K39:M39"/>
    <mergeCell ref="K40:M40"/>
    <mergeCell ref="K41:M41"/>
    <mergeCell ref="K42:M42"/>
    <mergeCell ref="D34:E34"/>
    <mergeCell ref="S34:U34"/>
    <mergeCell ref="D35:E35"/>
    <mergeCell ref="S35:U35"/>
    <mergeCell ref="D36:E36"/>
    <mergeCell ref="S36:U36"/>
    <mergeCell ref="D31:E31"/>
    <mergeCell ref="S31:U31"/>
    <mergeCell ref="D32:E32"/>
    <mergeCell ref="S32:U32"/>
    <mergeCell ref="D33:E33"/>
    <mergeCell ref="S33:U33"/>
    <mergeCell ref="K31:M31"/>
    <mergeCell ref="K32:M32"/>
    <mergeCell ref="K33:M33"/>
    <mergeCell ref="K34:M34"/>
    <mergeCell ref="K35:M35"/>
    <mergeCell ref="K36:M36"/>
    <mergeCell ref="D28:E28"/>
    <mergeCell ref="S28:U28"/>
    <mergeCell ref="D29:E29"/>
    <mergeCell ref="S29:U29"/>
    <mergeCell ref="D30:E30"/>
    <mergeCell ref="S30:U30"/>
    <mergeCell ref="O21:U21"/>
    <mergeCell ref="S22:U22"/>
    <mergeCell ref="S24:U24"/>
    <mergeCell ref="S25:U25"/>
    <mergeCell ref="S26:U26"/>
    <mergeCell ref="S27:U27"/>
    <mergeCell ref="C21:E22"/>
    <mergeCell ref="G21:M21"/>
    <mergeCell ref="K22:M22"/>
    <mergeCell ref="K24:M24"/>
    <mergeCell ref="K25:M25"/>
    <mergeCell ref="K26:M26"/>
    <mergeCell ref="K27:M27"/>
    <mergeCell ref="K28:M28"/>
    <mergeCell ref="K29:M29"/>
    <mergeCell ref="K30:M30"/>
    <mergeCell ref="G17:H17"/>
    <mergeCell ref="L17:M17"/>
    <mergeCell ref="G11:H11"/>
    <mergeCell ref="L11:M11"/>
    <mergeCell ref="G12:H12"/>
    <mergeCell ref="G13:H13"/>
    <mergeCell ref="L13:M13"/>
    <mergeCell ref="G14:H14"/>
    <mergeCell ref="L14:M14"/>
    <mergeCell ref="B1:E1"/>
    <mergeCell ref="G8:H8"/>
    <mergeCell ref="L8:M8"/>
    <mergeCell ref="G9:H9"/>
    <mergeCell ref="L9:M9"/>
    <mergeCell ref="G10:H10"/>
    <mergeCell ref="L10:M10"/>
    <mergeCell ref="G15:H15"/>
    <mergeCell ref="G16:H16"/>
    <mergeCell ref="L16:M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tabColor theme="7"/>
  </sheetPr>
  <dimension ref="A1:Z77"/>
  <sheetViews>
    <sheetView zoomScaleNormal="100" workbookViewId="0"/>
  </sheetViews>
  <sheetFormatPr defaultRowHeight="12.75"/>
  <cols>
    <col min="1" max="1" width="1" style="197" customWidth="1"/>
    <col min="2" max="2" width="2.5703125" style="197" customWidth="1"/>
    <col min="3" max="3" width="1" style="197" customWidth="1"/>
    <col min="4" max="4" width="19.5703125" style="197" customWidth="1"/>
    <col min="5" max="5" width="0.5703125" style="197" customWidth="1"/>
    <col min="6" max="6" width="8.7109375" style="197" customWidth="1"/>
    <col min="7" max="7" width="0.5703125" style="197" customWidth="1"/>
    <col min="8" max="8" width="8.5703125" style="197" customWidth="1"/>
    <col min="9" max="9" width="0.5703125" style="197" customWidth="1"/>
    <col min="10" max="10" width="8.7109375" style="197" customWidth="1"/>
    <col min="11" max="11" width="0.5703125" style="197" customWidth="1"/>
    <col min="12" max="12" width="8.7109375" style="197" customWidth="1"/>
    <col min="13" max="13" width="0.5703125" style="197" customWidth="1"/>
    <col min="14" max="14" width="8.7109375" style="197" customWidth="1"/>
    <col min="15" max="15" width="0.42578125" style="197" customWidth="1"/>
    <col min="16" max="16" width="8.7109375" style="197" customWidth="1"/>
    <col min="17" max="17" width="0.42578125" style="197" customWidth="1"/>
    <col min="18" max="18" width="8.85546875" style="197" customWidth="1"/>
    <col min="19" max="19" width="0.5703125" style="197" customWidth="1"/>
    <col min="20" max="20" width="9" style="197" customWidth="1"/>
    <col min="21" max="21" width="2.5703125" style="197" customWidth="1"/>
    <col min="22" max="22" width="1" style="197" customWidth="1"/>
    <col min="23" max="23" width="3.7109375" style="197" customWidth="1"/>
    <col min="24" max="16384" width="9.140625" style="197"/>
  </cols>
  <sheetData>
    <row r="1" spans="1:26" ht="13.5" customHeight="1">
      <c r="A1" s="196"/>
      <c r="B1" s="398"/>
      <c r="C1" s="398"/>
      <c r="D1" s="398"/>
      <c r="E1" s="373"/>
      <c r="F1" s="373"/>
      <c r="G1" s="373"/>
      <c r="H1" s="373"/>
      <c r="I1" s="373"/>
      <c r="J1" s="373"/>
      <c r="K1" s="373"/>
      <c r="L1" s="373"/>
      <c r="M1" s="373"/>
      <c r="N1" s="373"/>
      <c r="O1" s="373"/>
      <c r="P1" s="1757" t="s">
        <v>506</v>
      </c>
      <c r="Q1" s="1757"/>
      <c r="R1" s="1757"/>
      <c r="S1" s="1757"/>
      <c r="T1" s="1757"/>
      <c r="U1" s="1757"/>
      <c r="V1" s="196"/>
      <c r="X1" s="312"/>
    </row>
    <row r="2" spans="1:26" ht="6" customHeight="1">
      <c r="A2" s="196"/>
      <c r="B2" s="399"/>
      <c r="C2" s="667"/>
      <c r="D2" s="667"/>
      <c r="E2" s="372"/>
      <c r="F2" s="372"/>
      <c r="G2" s="372"/>
      <c r="H2" s="372"/>
      <c r="I2" s="372"/>
      <c r="J2" s="372"/>
      <c r="K2" s="372"/>
      <c r="L2" s="372"/>
      <c r="M2" s="372"/>
      <c r="N2" s="372"/>
      <c r="O2" s="372"/>
      <c r="P2" s="372"/>
      <c r="Q2" s="372"/>
      <c r="R2" s="372"/>
      <c r="S2" s="372"/>
      <c r="T2" s="198"/>
      <c r="U2" s="198"/>
      <c r="V2" s="196"/>
      <c r="X2" s="312"/>
    </row>
    <row r="3" spans="1:26" ht="13.5" customHeight="1" thickBot="1">
      <c r="A3" s="196"/>
      <c r="B3" s="400"/>
      <c r="C3" s="199"/>
      <c r="D3" s="199"/>
      <c r="E3" s="199"/>
      <c r="F3" s="198"/>
      <c r="G3" s="198"/>
      <c r="H3" s="198"/>
      <c r="I3" s="198"/>
      <c r="J3" s="198"/>
      <c r="K3" s="198"/>
      <c r="L3" s="198"/>
      <c r="M3" s="198"/>
      <c r="N3" s="198"/>
      <c r="O3" s="198"/>
      <c r="P3" s="1441"/>
      <c r="Q3" s="1441"/>
      <c r="R3" s="1441"/>
      <c r="S3" s="1441"/>
      <c r="T3" s="1441" t="s">
        <v>79</v>
      </c>
      <c r="U3" s="1441"/>
      <c r="V3" s="1441"/>
      <c r="X3" s="312"/>
    </row>
    <row r="4" spans="1:26" ht="15" customHeight="1" thickBot="1">
      <c r="A4" s="196"/>
      <c r="B4" s="400"/>
      <c r="C4" s="421" t="s">
        <v>473</v>
      </c>
      <c r="D4" s="427"/>
      <c r="E4" s="427"/>
      <c r="F4" s="427"/>
      <c r="G4" s="427"/>
      <c r="H4" s="427"/>
      <c r="I4" s="427"/>
      <c r="J4" s="427"/>
      <c r="K4" s="427"/>
      <c r="L4" s="427"/>
      <c r="M4" s="427"/>
      <c r="N4" s="427"/>
      <c r="O4" s="427"/>
      <c r="P4" s="427"/>
      <c r="Q4" s="427"/>
      <c r="R4" s="427"/>
      <c r="S4" s="427"/>
      <c r="T4" s="428"/>
      <c r="U4" s="1441"/>
      <c r="V4" s="1441"/>
      <c r="X4" s="312"/>
    </row>
    <row r="5" spans="1:26" ht="4.5" customHeight="1">
      <c r="A5" s="196"/>
      <c r="B5" s="400"/>
      <c r="C5" s="1758" t="s">
        <v>107</v>
      </c>
      <c r="D5" s="1759"/>
      <c r="E5" s="198"/>
      <c r="F5" s="16"/>
      <c r="G5" s="198"/>
      <c r="H5" s="198"/>
      <c r="I5" s="198"/>
      <c r="J5" s="198"/>
      <c r="K5" s="198"/>
      <c r="L5" s="198"/>
      <c r="M5" s="198"/>
      <c r="N5" s="198"/>
      <c r="O5" s="198"/>
      <c r="P5" s="1441"/>
      <c r="Q5" s="1441"/>
      <c r="R5" s="1441"/>
      <c r="S5" s="1441"/>
      <c r="T5" s="1441"/>
      <c r="U5" s="1441"/>
      <c r="V5" s="1441"/>
      <c r="X5" s="312"/>
    </row>
    <row r="6" spans="1:26" ht="13.5" customHeight="1">
      <c r="A6" s="196"/>
      <c r="B6" s="400"/>
      <c r="C6" s="1760"/>
      <c r="D6" s="1760"/>
      <c r="E6" s="109">
        <v>1999</v>
      </c>
      <c r="F6" s="109"/>
      <c r="G6" s="198"/>
      <c r="H6" s="110">
        <v>2007</v>
      </c>
      <c r="I6" s="1441"/>
      <c r="J6" s="110">
        <v>2008</v>
      </c>
      <c r="K6" s="1441"/>
      <c r="L6" s="110">
        <v>2009</v>
      </c>
      <c r="M6" s="1441"/>
      <c r="N6" s="110">
        <v>2010</v>
      </c>
      <c r="O6" s="1441"/>
      <c r="P6" s="110">
        <v>2011</v>
      </c>
      <c r="Q6" s="1441"/>
      <c r="R6" s="110">
        <v>2012</v>
      </c>
      <c r="S6" s="1441"/>
      <c r="T6" s="110">
        <v>2013</v>
      </c>
      <c r="U6" s="1441"/>
      <c r="V6" s="1441"/>
      <c r="X6" s="312"/>
    </row>
    <row r="7" spans="1:26" ht="2.25" customHeight="1">
      <c r="A7" s="196"/>
      <c r="B7" s="400"/>
      <c r="C7" s="111"/>
      <c r="D7" s="111"/>
      <c r="E7" s="16"/>
      <c r="F7" s="16"/>
      <c r="G7" s="198"/>
      <c r="H7" s="16"/>
      <c r="I7" s="1441"/>
      <c r="J7" s="16"/>
      <c r="K7" s="1441"/>
      <c r="L7" s="16"/>
      <c r="M7" s="1441"/>
      <c r="N7" s="16"/>
      <c r="O7" s="1441"/>
      <c r="P7" s="16"/>
      <c r="Q7" s="1441"/>
      <c r="R7" s="16"/>
      <c r="S7" s="1441"/>
      <c r="T7" s="16"/>
      <c r="U7" s="1441"/>
      <c r="V7" s="1441"/>
      <c r="X7" s="312"/>
    </row>
    <row r="8" spans="1:26" ht="18.75" customHeight="1">
      <c r="A8" s="196"/>
      <c r="B8" s="400"/>
      <c r="C8" s="1761" t="s">
        <v>472</v>
      </c>
      <c r="D8" s="1761"/>
      <c r="E8" s="1761"/>
      <c r="F8" s="1761"/>
      <c r="G8" s="371"/>
      <c r="H8" s="1762">
        <v>403</v>
      </c>
      <c r="I8" s="1444"/>
      <c r="J8" s="1762">
        <v>426</v>
      </c>
      <c r="K8" s="1444"/>
      <c r="L8" s="1762">
        <v>450</v>
      </c>
      <c r="M8" s="1459"/>
      <c r="N8" s="1762">
        <v>475</v>
      </c>
      <c r="O8" s="1459"/>
      <c r="P8" s="1762">
        <v>485</v>
      </c>
      <c r="Q8" s="425"/>
      <c r="R8" s="1762">
        <v>485</v>
      </c>
      <c r="S8" s="425"/>
      <c r="T8" s="1762">
        <v>485</v>
      </c>
      <c r="U8" s="317"/>
      <c r="V8" s="317"/>
      <c r="X8" s="318"/>
      <c r="Y8" s="318"/>
      <c r="Z8" s="318"/>
    </row>
    <row r="9" spans="1:26" ht="4.5" customHeight="1">
      <c r="A9" s="196"/>
      <c r="B9" s="400"/>
      <c r="C9" s="1761"/>
      <c r="D9" s="1761"/>
      <c r="E9" s="1761"/>
      <c r="F9" s="1761"/>
      <c r="G9" s="371"/>
      <c r="H9" s="1762"/>
      <c r="I9" s="1444"/>
      <c r="J9" s="1762"/>
      <c r="K9" s="1444"/>
      <c r="L9" s="1762"/>
      <c r="M9" s="1459"/>
      <c r="N9" s="1762"/>
      <c r="O9" s="1459"/>
      <c r="P9" s="1762"/>
      <c r="Q9" s="425"/>
      <c r="R9" s="1762"/>
      <c r="S9" s="425"/>
      <c r="T9" s="1762"/>
      <c r="U9" s="317"/>
      <c r="V9" s="317"/>
      <c r="X9" s="312"/>
    </row>
    <row r="10" spans="1:26" s="202" customFormat="1" ht="10.5" customHeight="1">
      <c r="A10" s="200"/>
      <c r="B10" s="401"/>
      <c r="C10" s="1761"/>
      <c r="D10" s="1761"/>
      <c r="E10" s="1761"/>
      <c r="F10" s="1761"/>
      <c r="G10" s="426"/>
      <c r="H10" s="1762"/>
      <c r="I10" s="1444"/>
      <c r="J10" s="1762"/>
      <c r="K10" s="1444"/>
      <c r="L10" s="1762"/>
      <c r="M10" s="1459"/>
      <c r="N10" s="1762"/>
      <c r="O10" s="1459"/>
      <c r="P10" s="1762"/>
      <c r="Q10" s="424"/>
      <c r="R10" s="1762"/>
      <c r="S10" s="424"/>
      <c r="T10" s="1762"/>
      <c r="U10" s="317"/>
      <c r="V10" s="317"/>
      <c r="X10" s="309"/>
    </row>
    <row r="11" spans="1:26" ht="31.5" customHeight="1">
      <c r="A11" s="196"/>
      <c r="B11" s="402"/>
      <c r="C11" s="316" t="s">
        <v>428</v>
      </c>
      <c r="D11" s="316"/>
      <c r="E11" s="310"/>
      <c r="F11" s="310"/>
      <c r="G11" s="315"/>
      <c r="H11" s="313" t="s">
        <v>427</v>
      </c>
      <c r="I11" s="314"/>
      <c r="J11" s="313" t="s">
        <v>426</v>
      </c>
      <c r="K11" s="314"/>
      <c r="L11" s="313" t="s">
        <v>425</v>
      </c>
      <c r="M11" s="314"/>
      <c r="N11" s="313" t="s">
        <v>424</v>
      </c>
      <c r="O11" s="314"/>
      <c r="P11" s="313" t="s">
        <v>423</v>
      </c>
      <c r="Q11" s="314"/>
      <c r="R11" s="1460" t="s">
        <v>669</v>
      </c>
      <c r="S11" s="1461"/>
      <c r="T11" s="1460" t="s">
        <v>669</v>
      </c>
      <c r="U11" s="313"/>
      <c r="V11" s="313"/>
      <c r="X11" s="312"/>
    </row>
    <row r="12" spans="1:26" s="202" customFormat="1" ht="18" customHeight="1">
      <c r="A12" s="200"/>
      <c r="B12" s="401"/>
      <c r="C12" s="203" t="s">
        <v>422</v>
      </c>
      <c r="D12" s="203"/>
      <c r="E12" s="310"/>
      <c r="F12" s="310"/>
      <c r="G12" s="201"/>
      <c r="H12" s="310" t="s">
        <v>421</v>
      </c>
      <c r="I12" s="310"/>
      <c r="J12" s="310" t="s">
        <v>420</v>
      </c>
      <c r="K12" s="201"/>
      <c r="L12" s="310" t="s">
        <v>419</v>
      </c>
      <c r="M12" s="310"/>
      <c r="N12" s="310" t="s">
        <v>418</v>
      </c>
      <c r="O12" s="311"/>
      <c r="P12" s="310" t="s">
        <v>417</v>
      </c>
      <c r="Q12" s="311"/>
      <c r="R12" s="1460" t="s">
        <v>669</v>
      </c>
      <c r="S12" s="1462"/>
      <c r="T12" s="1460" t="s">
        <v>669</v>
      </c>
      <c r="U12" s="310"/>
      <c r="V12" s="310"/>
      <c r="X12" s="309"/>
    </row>
    <row r="13" spans="1:26" ht="20.25" customHeight="1" thickBot="1">
      <c r="A13" s="196"/>
      <c r="B13" s="400"/>
      <c r="C13" s="1582" t="s">
        <v>671</v>
      </c>
      <c r="D13" s="1581"/>
      <c r="E13" s="198"/>
      <c r="F13" s="198"/>
      <c r="G13" s="198"/>
      <c r="H13" s="198"/>
      <c r="I13" s="198"/>
      <c r="J13" s="198"/>
      <c r="K13" s="198"/>
      <c r="L13" s="198"/>
      <c r="M13" s="198"/>
      <c r="N13" s="198"/>
      <c r="O13" s="198"/>
      <c r="P13" s="198"/>
      <c r="Q13" s="198"/>
      <c r="R13" s="198"/>
      <c r="S13" s="198"/>
      <c r="T13" s="1441"/>
      <c r="U13" s="198"/>
      <c r="V13" s="196"/>
    </row>
    <row r="14" spans="1:26" s="202" customFormat="1" ht="13.5" customHeight="1" thickBot="1">
      <c r="A14" s="200"/>
      <c r="B14" s="401"/>
      <c r="C14" s="421" t="s">
        <v>416</v>
      </c>
      <c r="D14" s="422"/>
      <c r="E14" s="422"/>
      <c r="F14" s="422"/>
      <c r="G14" s="422"/>
      <c r="H14" s="422"/>
      <c r="I14" s="422"/>
      <c r="J14" s="422"/>
      <c r="K14" s="422"/>
      <c r="L14" s="422"/>
      <c r="M14" s="422"/>
      <c r="N14" s="422"/>
      <c r="O14" s="422"/>
      <c r="P14" s="422"/>
      <c r="Q14" s="422"/>
      <c r="R14" s="422"/>
      <c r="S14" s="422"/>
      <c r="T14" s="423"/>
      <c r="U14" s="198"/>
      <c r="V14" s="196"/>
      <c r="W14" s="197"/>
      <c r="X14" s="197"/>
      <c r="Y14" s="197"/>
      <c r="Z14" s="197"/>
    </row>
    <row r="15" spans="1:26" ht="4.5" customHeight="1">
      <c r="A15" s="196"/>
      <c r="B15" s="400"/>
      <c r="C15" s="1691" t="s">
        <v>413</v>
      </c>
      <c r="D15" s="1691"/>
      <c r="E15" s="204"/>
      <c r="F15" s="204"/>
      <c r="G15" s="112"/>
      <c r="H15" s="205"/>
      <c r="I15" s="205"/>
      <c r="J15" s="205"/>
      <c r="K15" s="205"/>
      <c r="L15" s="205"/>
      <c r="M15" s="205"/>
      <c r="N15" s="205"/>
      <c r="O15" s="205"/>
      <c r="P15" s="205"/>
      <c r="Q15" s="205"/>
      <c r="R15" s="205"/>
      <c r="S15" s="205"/>
      <c r="T15" s="205"/>
      <c r="U15" s="198"/>
      <c r="V15" s="196"/>
    </row>
    <row r="16" spans="1:26" ht="13.5" customHeight="1">
      <c r="A16" s="196"/>
      <c r="B16" s="400"/>
      <c r="C16" s="1691"/>
      <c r="D16" s="1691"/>
      <c r="E16" s="204"/>
      <c r="F16" s="204"/>
      <c r="G16" s="112"/>
      <c r="H16" s="1447" t="s">
        <v>670</v>
      </c>
      <c r="I16" s="206"/>
      <c r="J16" s="1689">
        <v>2010</v>
      </c>
      <c r="K16" s="1689"/>
      <c r="L16" s="1689"/>
      <c r="M16" s="206"/>
      <c r="N16" s="1689">
        <v>2011</v>
      </c>
      <c r="O16" s="1689"/>
      <c r="P16" s="1689"/>
      <c r="Q16" s="206"/>
      <c r="R16" s="1689">
        <v>2012</v>
      </c>
      <c r="S16" s="1689"/>
      <c r="T16" s="1689"/>
      <c r="U16" s="198"/>
      <c r="V16" s="196"/>
    </row>
    <row r="17" spans="1:22" ht="12.75" customHeight="1">
      <c r="A17" s="196"/>
      <c r="B17" s="400"/>
      <c r="C17" s="204"/>
      <c r="D17" s="204"/>
      <c r="E17" s="204"/>
      <c r="F17" s="204"/>
      <c r="G17" s="112"/>
      <c r="H17" s="1049" t="s">
        <v>108</v>
      </c>
      <c r="I17" s="766"/>
      <c r="J17" s="1049" t="s">
        <v>110</v>
      </c>
      <c r="K17" s="766"/>
      <c r="L17" s="1049" t="s">
        <v>108</v>
      </c>
      <c r="M17" s="766"/>
      <c r="N17" s="1049" t="s">
        <v>110</v>
      </c>
      <c r="O17" s="766"/>
      <c r="P17" s="1049" t="s">
        <v>108</v>
      </c>
      <c r="Q17" s="766"/>
      <c r="R17" s="1049" t="s">
        <v>110</v>
      </c>
      <c r="S17" s="766"/>
      <c r="T17" s="1049" t="s">
        <v>108</v>
      </c>
      <c r="U17" s="198"/>
      <c r="V17" s="196"/>
    </row>
    <row r="18" spans="1:22" ht="4.5" customHeight="1">
      <c r="A18" s="196"/>
      <c r="B18" s="400"/>
      <c r="C18" s="204"/>
      <c r="D18" s="204"/>
      <c r="E18" s="204"/>
      <c r="F18" s="204"/>
      <c r="G18" s="112"/>
      <c r="H18" s="766"/>
      <c r="I18" s="198"/>
      <c r="J18" s="766"/>
      <c r="K18" s="198"/>
      <c r="L18" s="766"/>
      <c r="M18" s="198"/>
      <c r="N18" s="766"/>
      <c r="O18" s="198"/>
      <c r="P18" s="766"/>
      <c r="Q18" s="198"/>
      <c r="R18" s="766"/>
      <c r="S18" s="198"/>
      <c r="T18" s="766"/>
      <c r="U18" s="205"/>
      <c r="V18" s="196"/>
    </row>
    <row r="19" spans="1:22" ht="15" customHeight="1">
      <c r="A19" s="196"/>
      <c r="B19" s="400"/>
      <c r="C19" s="360" t="s">
        <v>471</v>
      </c>
      <c r="D19" s="416"/>
      <c r="E19" s="407"/>
      <c r="F19" s="407"/>
      <c r="G19" s="420"/>
      <c r="H19" s="415">
        <v>918.19</v>
      </c>
      <c r="I19" s="371"/>
      <c r="J19" s="415">
        <v>926</v>
      </c>
      <c r="K19" s="371"/>
      <c r="L19" s="415">
        <v>942.38</v>
      </c>
      <c r="M19" s="371"/>
      <c r="N19" s="415">
        <v>962.93</v>
      </c>
      <c r="O19" s="371"/>
      <c r="P19" s="415">
        <v>971.52</v>
      </c>
      <c r="Q19" s="371"/>
      <c r="R19" s="1502">
        <v>950.38</v>
      </c>
      <c r="S19" s="1503"/>
      <c r="T19" s="1502">
        <v>962.38</v>
      </c>
      <c r="U19" s="205"/>
      <c r="V19" s="196"/>
    </row>
    <row r="20" spans="1:22" ht="13.5" customHeight="1">
      <c r="A20" s="196"/>
      <c r="B20" s="400"/>
      <c r="C20" s="1440" t="s">
        <v>81</v>
      </c>
      <c r="D20" s="207"/>
      <c r="E20" s="204"/>
      <c r="F20" s="204"/>
      <c r="G20" s="112"/>
      <c r="H20" s="273">
        <v>995.98</v>
      </c>
      <c r="I20" s="199"/>
      <c r="J20" s="273">
        <v>1003.7</v>
      </c>
      <c r="K20" s="199"/>
      <c r="L20" s="273">
        <v>1024.42</v>
      </c>
      <c r="M20" s="199"/>
      <c r="N20" s="273">
        <v>1051.9000000000001</v>
      </c>
      <c r="O20" s="199"/>
      <c r="P20" s="273">
        <v>1053.68</v>
      </c>
      <c r="Q20" s="199"/>
      <c r="R20" s="1504">
        <v>1033.26</v>
      </c>
      <c r="S20" s="1505"/>
      <c r="T20" s="1504">
        <v>1043.17</v>
      </c>
      <c r="U20" s="205"/>
      <c r="V20" s="196"/>
    </row>
    <row r="21" spans="1:22" ht="13.5" customHeight="1">
      <c r="A21" s="196"/>
      <c r="B21" s="400"/>
      <c r="C21" s="1440" t="s">
        <v>80</v>
      </c>
      <c r="D21" s="207"/>
      <c r="E21" s="204"/>
      <c r="F21" s="204"/>
      <c r="G21" s="112"/>
      <c r="H21" s="273">
        <v>812.96</v>
      </c>
      <c r="I21" s="199"/>
      <c r="J21" s="273">
        <v>822.66</v>
      </c>
      <c r="K21" s="199"/>
      <c r="L21" s="273">
        <v>831.86</v>
      </c>
      <c r="M21" s="199"/>
      <c r="N21" s="273">
        <v>842</v>
      </c>
      <c r="O21" s="199"/>
      <c r="P21" s="273">
        <v>858.3</v>
      </c>
      <c r="Q21" s="199"/>
      <c r="R21" s="1504">
        <v>839.63</v>
      </c>
      <c r="S21" s="1505"/>
      <c r="T21" s="1504">
        <v>856.25</v>
      </c>
      <c r="U21" s="205"/>
      <c r="V21" s="196"/>
    </row>
    <row r="22" spans="1:22" ht="6.75" customHeight="1">
      <c r="A22" s="196"/>
      <c r="B22" s="400"/>
      <c r="C22" s="265"/>
      <c r="D22" s="207"/>
      <c r="E22" s="204"/>
      <c r="F22" s="204"/>
      <c r="G22" s="112"/>
      <c r="H22" s="112"/>
      <c r="I22" s="198"/>
      <c r="J22" s="112"/>
      <c r="K22" s="198"/>
      <c r="L22" s="112"/>
      <c r="M22" s="198"/>
      <c r="N22" s="112"/>
      <c r="O22" s="198"/>
      <c r="P22" s="112"/>
      <c r="Q22" s="198"/>
      <c r="R22" s="1486"/>
      <c r="S22" s="1506"/>
      <c r="T22" s="1486"/>
      <c r="U22" s="205"/>
      <c r="V22" s="196"/>
    </row>
    <row r="23" spans="1:22" ht="15" customHeight="1">
      <c r="A23" s="196"/>
      <c r="B23" s="400"/>
      <c r="C23" s="360" t="s">
        <v>470</v>
      </c>
      <c r="D23" s="416"/>
      <c r="E23" s="407"/>
      <c r="F23" s="407"/>
      <c r="G23" s="414"/>
      <c r="H23" s="415">
        <v>1101.92</v>
      </c>
      <c r="I23" s="371"/>
      <c r="J23" s="415">
        <v>1109.3</v>
      </c>
      <c r="K23" s="371"/>
      <c r="L23" s="415">
        <v>1118.48</v>
      </c>
      <c r="M23" s="371"/>
      <c r="N23" s="415">
        <v>1134.44</v>
      </c>
      <c r="O23" s="371"/>
      <c r="P23" s="415">
        <v>1142.5999999999999</v>
      </c>
      <c r="Q23" s="371"/>
      <c r="R23" s="1502">
        <v>1114.97</v>
      </c>
      <c r="S23" s="1503"/>
      <c r="T23" s="1502">
        <v>1123.5</v>
      </c>
      <c r="U23" s="205"/>
      <c r="V23" s="196"/>
    </row>
    <row r="24" spans="1:22" s="209" customFormat="1" ht="13.5" customHeight="1">
      <c r="A24" s="208"/>
      <c r="B24" s="403"/>
      <c r="C24" s="1440" t="s">
        <v>81</v>
      </c>
      <c r="D24" s="207"/>
      <c r="E24" s="204"/>
      <c r="F24" s="204"/>
      <c r="G24" s="112"/>
      <c r="H24" s="273">
        <v>1215.01</v>
      </c>
      <c r="I24" s="199"/>
      <c r="J24" s="273">
        <v>1222.71</v>
      </c>
      <c r="K24" s="199"/>
      <c r="L24" s="273">
        <v>1233.19</v>
      </c>
      <c r="M24" s="199"/>
      <c r="N24" s="273">
        <v>1253.2</v>
      </c>
      <c r="O24" s="199"/>
      <c r="P24" s="273">
        <v>1254.07</v>
      </c>
      <c r="Q24" s="199"/>
      <c r="R24" s="1504">
        <v>1226.07</v>
      </c>
      <c r="S24" s="1505"/>
      <c r="T24" s="1504">
        <v>1231.47</v>
      </c>
      <c r="U24" s="204"/>
      <c r="V24" s="208"/>
    </row>
    <row r="25" spans="1:22" s="209" customFormat="1" ht="13.5" customHeight="1">
      <c r="A25" s="208"/>
      <c r="B25" s="403"/>
      <c r="C25" s="1440" t="s">
        <v>80</v>
      </c>
      <c r="D25" s="207"/>
      <c r="E25" s="204"/>
      <c r="F25" s="204"/>
      <c r="G25" s="112"/>
      <c r="H25" s="273">
        <v>948.93</v>
      </c>
      <c r="I25" s="199"/>
      <c r="J25" s="273">
        <v>958.24</v>
      </c>
      <c r="K25" s="199"/>
      <c r="L25" s="273">
        <v>963.92</v>
      </c>
      <c r="M25" s="199"/>
      <c r="N25" s="273">
        <v>973</v>
      </c>
      <c r="O25" s="199"/>
      <c r="P25" s="273">
        <v>988.98</v>
      </c>
      <c r="Q25" s="199"/>
      <c r="R25" s="1504">
        <v>966.48</v>
      </c>
      <c r="S25" s="1505"/>
      <c r="T25" s="1504">
        <v>981.64</v>
      </c>
      <c r="U25" s="204"/>
      <c r="V25" s="208"/>
    </row>
    <row r="26" spans="1:22" ht="6.75" customHeight="1">
      <c r="A26" s="196"/>
      <c r="B26" s="400"/>
      <c r="C26" s="1050"/>
      <c r="D26" s="207"/>
      <c r="E26" s="204"/>
      <c r="F26" s="204"/>
      <c r="G26" s="112"/>
      <c r="H26" s="112"/>
      <c r="I26" s="198"/>
      <c r="J26" s="112"/>
      <c r="K26" s="198"/>
      <c r="L26" s="112"/>
      <c r="M26" s="198"/>
      <c r="N26" s="112"/>
      <c r="O26" s="198"/>
      <c r="P26" s="112"/>
      <c r="Q26" s="198"/>
      <c r="R26" s="1486"/>
      <c r="S26" s="1506"/>
      <c r="T26" s="1486"/>
      <c r="U26" s="205"/>
      <c r="V26" s="196"/>
    </row>
    <row r="27" spans="1:22" ht="15" customHeight="1">
      <c r="A27" s="196"/>
      <c r="B27" s="400"/>
      <c r="C27" s="360" t="s">
        <v>469</v>
      </c>
      <c r="D27" s="416"/>
      <c r="E27" s="407"/>
      <c r="F27" s="407"/>
      <c r="G27" s="417"/>
      <c r="H27" s="418">
        <v>83.3</v>
      </c>
      <c r="I27" s="371"/>
      <c r="J27" s="418">
        <v>83.5</v>
      </c>
      <c r="K27" s="371"/>
      <c r="L27" s="418">
        <v>84.3</v>
      </c>
      <c r="M27" s="371"/>
      <c r="N27" s="418">
        <v>84.9</v>
      </c>
      <c r="O27" s="419"/>
      <c r="P27" s="418">
        <v>85</v>
      </c>
      <c r="Q27" s="419"/>
      <c r="R27" s="1507">
        <v>85.2</v>
      </c>
      <c r="S27" s="1508"/>
      <c r="T27" s="1507">
        <f>T19/T23*100</f>
        <v>85.7</v>
      </c>
      <c r="U27" s="205"/>
      <c r="V27" s="196"/>
    </row>
    <row r="28" spans="1:22" ht="13.5" customHeight="1">
      <c r="A28" s="196"/>
      <c r="B28" s="400"/>
      <c r="C28" s="1440" t="s">
        <v>81</v>
      </c>
      <c r="D28" s="207"/>
      <c r="E28" s="204"/>
      <c r="F28" s="204"/>
      <c r="G28" s="308"/>
      <c r="H28" s="273">
        <v>82</v>
      </c>
      <c r="I28" s="199"/>
      <c r="J28" s="273">
        <v>82.1</v>
      </c>
      <c r="K28" s="199"/>
      <c r="L28" s="273">
        <v>83.1</v>
      </c>
      <c r="M28" s="199"/>
      <c r="N28" s="273">
        <v>83.9</v>
      </c>
      <c r="P28" s="273">
        <v>84</v>
      </c>
      <c r="R28" s="1504">
        <v>84.3</v>
      </c>
      <c r="S28" s="668"/>
      <c r="T28" s="1504">
        <f>T20/T24*100</f>
        <v>84.7</v>
      </c>
      <c r="U28" s="205"/>
      <c r="V28" s="196"/>
    </row>
    <row r="29" spans="1:22" ht="13.5" customHeight="1">
      <c r="A29" s="196"/>
      <c r="B29" s="400"/>
      <c r="C29" s="1440" t="s">
        <v>80</v>
      </c>
      <c r="D29" s="207"/>
      <c r="E29" s="204"/>
      <c r="F29" s="204"/>
      <c r="G29" s="308"/>
      <c r="H29" s="273">
        <v>85.7</v>
      </c>
      <c r="I29" s="199"/>
      <c r="J29" s="273">
        <v>85.9</v>
      </c>
      <c r="K29" s="199"/>
      <c r="L29" s="273">
        <v>86.3</v>
      </c>
      <c r="M29" s="199"/>
      <c r="N29" s="273">
        <v>86.5</v>
      </c>
      <c r="P29" s="273">
        <v>86.8</v>
      </c>
      <c r="R29" s="1504">
        <v>86.9</v>
      </c>
      <c r="S29" s="668"/>
      <c r="T29" s="1504">
        <f>T21/T25*100</f>
        <v>87.2</v>
      </c>
      <c r="U29" s="205"/>
      <c r="V29" s="196"/>
    </row>
    <row r="30" spans="1:22" ht="6.75" customHeight="1">
      <c r="A30" s="196"/>
      <c r="B30" s="400"/>
      <c r="C30" s="265"/>
      <c r="D30" s="207"/>
      <c r="E30" s="204"/>
      <c r="F30" s="204"/>
      <c r="G30" s="307"/>
      <c r="H30" s="306"/>
      <c r="I30" s="198"/>
      <c r="J30" s="306"/>
      <c r="K30" s="198"/>
      <c r="L30" s="306"/>
      <c r="M30" s="198"/>
      <c r="N30" s="306"/>
      <c r="O30" s="198"/>
      <c r="P30" s="306"/>
      <c r="Q30" s="198"/>
      <c r="R30" s="1509"/>
      <c r="S30" s="1506"/>
      <c r="T30" s="1509"/>
      <c r="U30" s="205"/>
      <c r="V30" s="196"/>
    </row>
    <row r="31" spans="1:22" ht="23.25" customHeight="1">
      <c r="A31" s="196"/>
      <c r="B31" s="400"/>
      <c r="C31" s="1770" t="s">
        <v>468</v>
      </c>
      <c r="D31" s="1771"/>
      <c r="E31" s="1771"/>
      <c r="F31" s="1771"/>
      <c r="G31" s="414"/>
      <c r="H31" s="415">
        <v>8.6999999999999993</v>
      </c>
      <c r="I31" s="371"/>
      <c r="J31" s="415">
        <v>9.4</v>
      </c>
      <c r="K31" s="371"/>
      <c r="L31" s="415">
        <v>10.5</v>
      </c>
      <c r="M31" s="371"/>
      <c r="N31" s="415">
        <v>10.9</v>
      </c>
      <c r="O31" s="371"/>
      <c r="P31" s="415">
        <v>11.3</v>
      </c>
      <c r="Q31" s="371"/>
      <c r="R31" s="1502">
        <v>12.7</v>
      </c>
      <c r="S31" s="1503"/>
      <c r="T31" s="1502">
        <v>12.9</v>
      </c>
      <c r="U31" s="205"/>
      <c r="V31" s="196"/>
    </row>
    <row r="32" spans="1:22" ht="13.5" customHeight="1">
      <c r="A32" s="208"/>
      <c r="B32" s="403"/>
      <c r="C32" s="1440" t="s">
        <v>415</v>
      </c>
      <c r="D32" s="207"/>
      <c r="E32" s="204"/>
      <c r="F32" s="204"/>
      <c r="G32" s="112"/>
      <c r="H32" s="273">
        <v>5.9</v>
      </c>
      <c r="I32" s="198"/>
      <c r="J32" s="273">
        <v>6.4</v>
      </c>
      <c r="K32" s="198"/>
      <c r="L32" s="273">
        <v>7.5</v>
      </c>
      <c r="M32" s="198"/>
      <c r="N32" s="273">
        <v>8.1</v>
      </c>
      <c r="O32" s="198"/>
      <c r="P32" s="273">
        <v>8.3000000000000007</v>
      </c>
      <c r="Q32" s="198"/>
      <c r="R32" s="1504">
        <v>10</v>
      </c>
      <c r="S32" s="1506"/>
      <c r="T32" s="1504">
        <v>10.1</v>
      </c>
      <c r="V32" s="196"/>
    </row>
    <row r="33" spans="1:23" ht="13.5" customHeight="1">
      <c r="A33" s="196"/>
      <c r="B33" s="400"/>
      <c r="C33" s="1440" t="s">
        <v>414</v>
      </c>
      <c r="D33" s="207"/>
      <c r="E33" s="204"/>
      <c r="F33" s="204"/>
      <c r="G33" s="112"/>
      <c r="H33" s="273">
        <v>12.3</v>
      </c>
      <c r="I33" s="198"/>
      <c r="J33" s="273">
        <v>13.4</v>
      </c>
      <c r="K33" s="198"/>
      <c r="L33" s="273">
        <v>14.4</v>
      </c>
      <c r="M33" s="198"/>
      <c r="N33" s="273">
        <v>14.7</v>
      </c>
      <c r="O33" s="198"/>
      <c r="P33" s="273">
        <v>15.3</v>
      </c>
      <c r="Q33" s="198"/>
      <c r="R33" s="1504">
        <v>16.399999999999999</v>
      </c>
      <c r="S33" s="1506"/>
      <c r="T33" s="1504">
        <v>16.600000000000001</v>
      </c>
      <c r="U33" s="205"/>
      <c r="V33" s="196"/>
    </row>
    <row r="34" spans="1:23" ht="15" customHeight="1" thickBot="1">
      <c r="A34" s="196"/>
      <c r="B34" s="400"/>
      <c r="C34" s="265"/>
      <c r="D34" s="207"/>
      <c r="E34" s="204"/>
      <c r="F34" s="204"/>
      <c r="G34" s="1772"/>
      <c r="H34" s="1772"/>
      <c r="I34" s="16"/>
      <c r="J34" s="1772"/>
      <c r="K34" s="1772"/>
      <c r="L34" s="1772"/>
      <c r="M34" s="16"/>
      <c r="N34" s="1772"/>
      <c r="O34" s="1772"/>
      <c r="P34" s="1772"/>
      <c r="Q34" s="16"/>
      <c r="R34" s="1756"/>
      <c r="S34" s="1756"/>
      <c r="T34" s="1756"/>
      <c r="U34" s="205"/>
      <c r="V34" s="196"/>
    </row>
    <row r="35" spans="1:23" ht="30.75" customHeight="1" thickBot="1">
      <c r="A35" s="196"/>
      <c r="B35" s="400"/>
      <c r="C35" s="1764" t="s">
        <v>467</v>
      </c>
      <c r="D35" s="1765"/>
      <c r="E35" s="1765"/>
      <c r="F35" s="1765"/>
      <c r="G35" s="1765"/>
      <c r="H35" s="1765"/>
      <c r="I35" s="1765"/>
      <c r="J35" s="1765"/>
      <c r="K35" s="1765"/>
      <c r="L35" s="1765"/>
      <c r="M35" s="1765"/>
      <c r="N35" s="1765"/>
      <c r="O35" s="1765"/>
      <c r="P35" s="1765"/>
      <c r="Q35" s="1765"/>
      <c r="R35" s="1765"/>
      <c r="S35" s="1765"/>
      <c r="T35" s="1766"/>
      <c r="U35" s="295"/>
      <c r="V35" s="196"/>
      <c r="W35" s="212"/>
    </row>
    <row r="36" spans="1:23" ht="4.5" customHeight="1">
      <c r="A36" s="196"/>
      <c r="B36" s="400"/>
      <c r="C36" s="1767" t="s">
        <v>413</v>
      </c>
      <c r="D36" s="1767"/>
      <c r="E36" s="300"/>
      <c r="F36" s="299"/>
      <c r="G36" s="210"/>
      <c r="H36" s="213"/>
      <c r="I36" s="196"/>
      <c r="J36" s="213"/>
      <c r="K36" s="196"/>
      <c r="L36" s="213"/>
      <c r="M36" s="196"/>
      <c r="N36" s="213"/>
      <c r="O36" s="196"/>
      <c r="P36" s="213"/>
      <c r="Q36" s="196"/>
      <c r="R36" s="213"/>
      <c r="S36" s="213"/>
      <c r="T36" s="213"/>
      <c r="U36" s="295"/>
      <c r="V36" s="196"/>
      <c r="W36" s="212"/>
    </row>
    <row r="37" spans="1:23" ht="36" customHeight="1">
      <c r="A37" s="196"/>
      <c r="B37" s="400"/>
      <c r="C37" s="1767"/>
      <c r="D37" s="1767"/>
      <c r="E37" s="304"/>
      <c r="F37" s="304"/>
      <c r="G37" s="304"/>
      <c r="H37" s="304"/>
      <c r="I37" s="196"/>
      <c r="J37" s="1768" t="s">
        <v>412</v>
      </c>
      <c r="K37" s="1768"/>
      <c r="L37" s="1768"/>
      <c r="M37" s="196"/>
      <c r="N37" s="1768" t="s">
        <v>411</v>
      </c>
      <c r="O37" s="1768"/>
      <c r="P37" s="1768"/>
      <c r="Q37" s="196"/>
      <c r="R37" s="1768" t="s">
        <v>410</v>
      </c>
      <c r="S37" s="1768"/>
      <c r="T37" s="1768"/>
      <c r="U37" s="295"/>
      <c r="V37" s="196"/>
      <c r="W37" s="305"/>
    </row>
    <row r="38" spans="1:23" s="202" customFormat="1" ht="25.5" customHeight="1">
      <c r="A38" s="200"/>
      <c r="B38" s="401"/>
      <c r="C38" s="304"/>
      <c r="D38" s="304"/>
      <c r="E38" s="304"/>
      <c r="F38" s="304"/>
      <c r="G38" s="304"/>
      <c r="H38" s="304"/>
      <c r="I38" s="200"/>
      <c r="J38" s="303" t="s">
        <v>442</v>
      </c>
      <c r="K38" s="200"/>
      <c r="L38" s="303" t="s">
        <v>640</v>
      </c>
      <c r="M38" s="214"/>
      <c r="N38" s="303" t="s">
        <v>442</v>
      </c>
      <c r="O38" s="200"/>
      <c r="P38" s="303" t="s">
        <v>640</v>
      </c>
      <c r="Q38" s="214"/>
      <c r="R38" s="303" t="s">
        <v>442</v>
      </c>
      <c r="S38" s="214"/>
      <c r="T38" s="303" t="s">
        <v>640</v>
      </c>
      <c r="U38" s="302"/>
      <c r="V38" s="200"/>
      <c r="W38" s="301"/>
    </row>
    <row r="39" spans="1:23" ht="15" customHeight="1">
      <c r="A39" s="196"/>
      <c r="B39" s="400"/>
      <c r="C39" s="360" t="s">
        <v>77</v>
      </c>
      <c r="D39" s="406"/>
      <c r="E39" s="407"/>
      <c r="F39" s="408"/>
      <c r="G39" s="409"/>
      <c r="H39" s="410"/>
      <c r="I39" s="411"/>
      <c r="J39" s="412">
        <v>950.38</v>
      </c>
      <c r="K39" s="413"/>
      <c r="L39" s="412">
        <v>962.38</v>
      </c>
      <c r="M39" s="412"/>
      <c r="N39" s="412">
        <v>1114.97</v>
      </c>
      <c r="O39" s="412"/>
      <c r="P39" s="1510">
        <v>1123.5</v>
      </c>
      <c r="Q39" s="412"/>
      <c r="R39" s="412">
        <v>12.7</v>
      </c>
      <c r="S39" s="412"/>
      <c r="T39" s="1510">
        <v>12.9</v>
      </c>
      <c r="U39" s="295"/>
      <c r="V39" s="196"/>
      <c r="W39" s="212"/>
    </row>
    <row r="40" spans="1:23" ht="13.5" customHeight="1">
      <c r="A40" s="196"/>
      <c r="B40" s="400"/>
      <c r="C40" s="143" t="s">
        <v>409</v>
      </c>
      <c r="D40" s="325"/>
      <c r="E40" s="325"/>
      <c r="F40" s="325"/>
      <c r="G40" s="325"/>
      <c r="H40" s="325"/>
      <c r="I40" s="196"/>
      <c r="J40" s="273">
        <v>862.3</v>
      </c>
      <c r="K40" s="296"/>
      <c r="L40" s="273">
        <v>886.39</v>
      </c>
      <c r="M40" s="273"/>
      <c r="N40" s="273">
        <v>1083.68</v>
      </c>
      <c r="O40" s="273"/>
      <c r="P40" s="1504">
        <v>1115.17</v>
      </c>
      <c r="Q40" s="273"/>
      <c r="R40" s="273">
        <v>7.1</v>
      </c>
      <c r="S40" s="273"/>
      <c r="T40" s="1504">
        <v>8.4</v>
      </c>
      <c r="U40" s="295"/>
      <c r="V40" s="196"/>
      <c r="W40" s="212"/>
    </row>
    <row r="41" spans="1:23" ht="13.5" customHeight="1">
      <c r="A41" s="196"/>
      <c r="B41" s="400"/>
      <c r="C41" s="143" t="s">
        <v>408</v>
      </c>
      <c r="D41" s="325"/>
      <c r="E41" s="325"/>
      <c r="F41" s="325"/>
      <c r="G41" s="325"/>
      <c r="H41" s="325"/>
      <c r="I41" s="196"/>
      <c r="J41" s="273">
        <v>870.34</v>
      </c>
      <c r="K41" s="296"/>
      <c r="L41" s="273">
        <v>877.07</v>
      </c>
      <c r="M41" s="273"/>
      <c r="N41" s="273">
        <v>1006.69</v>
      </c>
      <c r="O41" s="273"/>
      <c r="P41" s="1504">
        <v>1010.96</v>
      </c>
      <c r="Q41" s="273"/>
      <c r="R41" s="273">
        <v>15.1</v>
      </c>
      <c r="S41" s="273"/>
      <c r="T41" s="1504">
        <v>15.1</v>
      </c>
      <c r="U41" s="295"/>
      <c r="V41" s="196"/>
      <c r="W41" s="212"/>
    </row>
    <row r="42" spans="1:23" ht="13.5" customHeight="1">
      <c r="A42" s="196"/>
      <c r="B42" s="400"/>
      <c r="C42" s="143" t="s">
        <v>407</v>
      </c>
      <c r="D42" s="297"/>
      <c r="E42" s="297"/>
      <c r="F42" s="297"/>
      <c r="G42" s="297"/>
      <c r="H42" s="297"/>
      <c r="I42" s="196"/>
      <c r="J42" s="211">
        <v>1865.87</v>
      </c>
      <c r="K42" s="296"/>
      <c r="L42" s="211">
        <v>1861.47</v>
      </c>
      <c r="M42" s="211"/>
      <c r="N42" s="211">
        <v>2713.22</v>
      </c>
      <c r="O42" s="211"/>
      <c r="P42" s="1463">
        <v>2639.4</v>
      </c>
      <c r="Q42" s="211"/>
      <c r="R42" s="211">
        <v>0</v>
      </c>
      <c r="S42" s="211"/>
      <c r="T42" s="1463">
        <v>0.2</v>
      </c>
      <c r="U42" s="295"/>
      <c r="V42" s="196"/>
      <c r="W42" s="212"/>
    </row>
    <row r="43" spans="1:23" ht="13.5" customHeight="1">
      <c r="A43" s="196"/>
      <c r="B43" s="400"/>
      <c r="C43" s="143" t="s">
        <v>406</v>
      </c>
      <c r="D43" s="297"/>
      <c r="E43" s="297"/>
      <c r="F43" s="297"/>
      <c r="G43" s="297"/>
      <c r="H43" s="297"/>
      <c r="I43" s="196"/>
      <c r="J43" s="273">
        <v>985.97</v>
      </c>
      <c r="K43" s="296"/>
      <c r="L43" s="273">
        <v>983.87</v>
      </c>
      <c r="M43" s="273"/>
      <c r="N43" s="273">
        <v>1194.02</v>
      </c>
      <c r="O43" s="273"/>
      <c r="P43" s="1504">
        <v>1194.24</v>
      </c>
      <c r="Q43" s="273"/>
      <c r="R43" s="273">
        <v>8</v>
      </c>
      <c r="S43" s="273"/>
      <c r="T43" s="1504">
        <v>10.3</v>
      </c>
      <c r="U43" s="295"/>
      <c r="V43" s="196"/>
      <c r="W43" s="212"/>
    </row>
    <row r="44" spans="1:23" ht="13.5" customHeight="1">
      <c r="A44" s="196"/>
      <c r="B44" s="400"/>
      <c r="C44" s="143" t="s">
        <v>405</v>
      </c>
      <c r="D44" s="297"/>
      <c r="E44" s="297"/>
      <c r="F44" s="297"/>
      <c r="G44" s="297"/>
      <c r="H44" s="297"/>
      <c r="I44" s="196"/>
      <c r="J44" s="211">
        <v>842.98</v>
      </c>
      <c r="K44" s="296"/>
      <c r="L44" s="211">
        <v>871.37</v>
      </c>
      <c r="M44" s="211"/>
      <c r="N44" s="211">
        <v>956.8</v>
      </c>
      <c r="O44" s="211"/>
      <c r="P44" s="1463">
        <v>991.84</v>
      </c>
      <c r="Q44" s="211"/>
      <c r="R44" s="211">
        <v>12.5</v>
      </c>
      <c r="S44" s="211"/>
      <c r="T44" s="1463">
        <v>12.4</v>
      </c>
      <c r="U44" s="295"/>
      <c r="V44" s="196"/>
      <c r="W44" s="212"/>
    </row>
    <row r="45" spans="1:23" ht="13.5" customHeight="1">
      <c r="A45" s="196"/>
      <c r="B45" s="400"/>
      <c r="C45" s="143" t="s">
        <v>641</v>
      </c>
      <c r="D45" s="297"/>
      <c r="E45" s="297"/>
      <c r="F45" s="297"/>
      <c r="G45" s="297"/>
      <c r="H45" s="297"/>
      <c r="I45" s="196"/>
      <c r="J45" s="273">
        <v>932.09</v>
      </c>
      <c r="K45" s="296"/>
      <c r="L45" s="273">
        <v>939.34</v>
      </c>
      <c r="M45" s="273"/>
      <c r="N45" s="273">
        <v>1067.5999999999999</v>
      </c>
      <c r="O45" s="273"/>
      <c r="P45" s="1504">
        <v>1076.4000000000001</v>
      </c>
      <c r="Q45" s="273"/>
      <c r="R45" s="273">
        <v>13.1</v>
      </c>
      <c r="S45" s="273"/>
      <c r="T45" s="1504">
        <v>14.5</v>
      </c>
      <c r="U45" s="295"/>
      <c r="V45" s="196"/>
      <c r="W45" s="212"/>
    </row>
    <row r="46" spans="1:23" ht="13.5" customHeight="1">
      <c r="A46" s="196"/>
      <c r="B46" s="400"/>
      <c r="C46" s="143" t="s">
        <v>404</v>
      </c>
      <c r="D46" s="143"/>
      <c r="E46" s="143"/>
      <c r="F46" s="143"/>
      <c r="G46" s="143"/>
      <c r="H46" s="143"/>
      <c r="I46" s="196"/>
      <c r="J46" s="211">
        <v>1121</v>
      </c>
      <c r="K46" s="296"/>
      <c r="L46" s="1463" t="s">
        <v>366</v>
      </c>
      <c r="M46" s="211"/>
      <c r="N46" s="1463" t="s">
        <v>366</v>
      </c>
      <c r="O46" s="211"/>
      <c r="P46" s="1463" t="s">
        <v>366</v>
      </c>
      <c r="Q46" s="211"/>
      <c r="R46" s="211">
        <v>4.4000000000000004</v>
      </c>
      <c r="S46" s="211"/>
      <c r="T46" s="1463">
        <v>3.4</v>
      </c>
      <c r="U46" s="295"/>
      <c r="V46" s="196"/>
      <c r="W46" s="212"/>
    </row>
    <row r="47" spans="1:23" ht="13.5" customHeight="1">
      <c r="A47" s="196"/>
      <c r="B47" s="400"/>
      <c r="C47" s="143" t="s">
        <v>403</v>
      </c>
      <c r="D47" s="297"/>
      <c r="E47" s="297"/>
      <c r="F47" s="297"/>
      <c r="G47" s="297"/>
      <c r="H47" s="297"/>
      <c r="I47" s="196"/>
      <c r="J47" s="273">
        <v>718.48</v>
      </c>
      <c r="K47" s="296"/>
      <c r="L47" s="273">
        <v>714.47</v>
      </c>
      <c r="M47" s="273"/>
      <c r="N47" s="273">
        <v>779.39</v>
      </c>
      <c r="O47" s="273"/>
      <c r="P47" s="1504">
        <v>771.7</v>
      </c>
      <c r="Q47" s="273"/>
      <c r="R47" s="273">
        <v>20</v>
      </c>
      <c r="S47" s="273"/>
      <c r="T47" s="1504">
        <v>20.7</v>
      </c>
      <c r="U47" s="295"/>
      <c r="V47" s="196"/>
      <c r="W47" s="212"/>
    </row>
    <row r="48" spans="1:23" ht="13.5" customHeight="1">
      <c r="A48" s="196"/>
      <c r="B48" s="400"/>
      <c r="C48" s="143" t="s">
        <v>402</v>
      </c>
      <c r="D48" s="297"/>
      <c r="E48" s="297"/>
      <c r="F48" s="297"/>
      <c r="G48" s="297"/>
      <c r="H48" s="297"/>
      <c r="I48" s="196"/>
      <c r="J48" s="211">
        <v>1641.19</v>
      </c>
      <c r="K48" s="296"/>
      <c r="L48" s="211">
        <v>1649.24</v>
      </c>
      <c r="M48" s="211"/>
      <c r="N48" s="211">
        <v>1935.13</v>
      </c>
      <c r="O48" s="211"/>
      <c r="P48" s="1463">
        <v>1953.99</v>
      </c>
      <c r="Q48" s="211"/>
      <c r="R48" s="211">
        <v>2.5</v>
      </c>
      <c r="S48" s="211"/>
      <c r="T48" s="1463">
        <v>2.5</v>
      </c>
      <c r="U48" s="295"/>
      <c r="V48" s="196"/>
      <c r="W48" s="212"/>
    </row>
    <row r="49" spans="1:25" ht="13.5" customHeight="1">
      <c r="A49" s="196"/>
      <c r="B49" s="400"/>
      <c r="C49" s="143" t="s">
        <v>401</v>
      </c>
      <c r="D49" s="297"/>
      <c r="E49" s="297"/>
      <c r="F49" s="297"/>
      <c r="G49" s="297"/>
      <c r="H49" s="297"/>
      <c r="I49" s="196"/>
      <c r="J49" s="273">
        <v>1628.69</v>
      </c>
      <c r="K49" s="296"/>
      <c r="L49" s="273">
        <v>1652.38</v>
      </c>
      <c r="M49" s="273"/>
      <c r="N49" s="273">
        <v>2332</v>
      </c>
      <c r="O49" s="273"/>
      <c r="P49" s="1504">
        <v>2267.85</v>
      </c>
      <c r="Q49" s="273"/>
      <c r="R49" s="273">
        <v>0.4</v>
      </c>
      <c r="S49" s="273"/>
      <c r="T49" s="1504">
        <v>0.9</v>
      </c>
      <c r="U49" s="295"/>
      <c r="V49" s="196"/>
      <c r="W49" s="212"/>
      <c r="Y49" s="298"/>
    </row>
    <row r="50" spans="1:25" ht="13.5" customHeight="1">
      <c r="A50" s="196"/>
      <c r="B50" s="400"/>
      <c r="C50" s="143" t="s">
        <v>400</v>
      </c>
      <c r="D50" s="297"/>
      <c r="E50" s="297"/>
      <c r="F50" s="297"/>
      <c r="G50" s="297"/>
      <c r="H50" s="297"/>
      <c r="I50" s="196"/>
      <c r="J50" s="211">
        <v>1014.7</v>
      </c>
      <c r="K50" s="296"/>
      <c r="L50" s="211">
        <v>1024.46</v>
      </c>
      <c r="M50" s="211"/>
      <c r="N50" s="211">
        <v>1108.06</v>
      </c>
      <c r="O50" s="211"/>
      <c r="P50" s="1463">
        <v>1114.22</v>
      </c>
      <c r="Q50" s="211"/>
      <c r="R50" s="211">
        <v>15.7</v>
      </c>
      <c r="S50" s="211"/>
      <c r="T50" s="1463">
        <v>16.100000000000001</v>
      </c>
      <c r="U50" s="295"/>
      <c r="V50" s="196"/>
      <c r="W50" s="212"/>
    </row>
    <row r="51" spans="1:25" ht="13.5" customHeight="1">
      <c r="A51" s="196"/>
      <c r="B51" s="400"/>
      <c r="C51" s="143" t="s">
        <v>399</v>
      </c>
      <c r="D51" s="297"/>
      <c r="E51" s="297"/>
      <c r="F51" s="297"/>
      <c r="G51" s="297"/>
      <c r="H51" s="297"/>
      <c r="I51" s="196"/>
      <c r="J51" s="273">
        <v>1375.07</v>
      </c>
      <c r="K51" s="296"/>
      <c r="L51" s="273">
        <v>1384.86</v>
      </c>
      <c r="M51" s="273"/>
      <c r="N51" s="273">
        <v>1520</v>
      </c>
      <c r="O51" s="273"/>
      <c r="P51" s="1504">
        <v>1532.06</v>
      </c>
      <c r="Q51" s="273"/>
      <c r="R51" s="273">
        <v>6.7</v>
      </c>
      <c r="S51" s="273"/>
      <c r="T51" s="1504">
        <v>6.8</v>
      </c>
      <c r="U51" s="295"/>
      <c r="V51" s="196"/>
      <c r="W51" s="212"/>
    </row>
    <row r="52" spans="1:25" ht="13.5" customHeight="1">
      <c r="A52" s="196"/>
      <c r="B52" s="400"/>
      <c r="C52" s="143" t="s">
        <v>398</v>
      </c>
      <c r="D52" s="297"/>
      <c r="E52" s="297"/>
      <c r="F52" s="297"/>
      <c r="G52" s="297"/>
      <c r="H52" s="297"/>
      <c r="I52" s="196"/>
      <c r="J52" s="211">
        <v>746.78</v>
      </c>
      <c r="K52" s="296"/>
      <c r="L52" s="211">
        <v>773.87</v>
      </c>
      <c r="M52" s="211"/>
      <c r="N52" s="211">
        <v>879.2</v>
      </c>
      <c r="O52" s="211"/>
      <c r="P52" s="1463">
        <v>897.34</v>
      </c>
      <c r="Q52" s="211"/>
      <c r="R52" s="211">
        <v>14.2</v>
      </c>
      <c r="S52" s="211"/>
      <c r="T52" s="1463">
        <v>14.1</v>
      </c>
      <c r="U52" s="295"/>
      <c r="V52" s="196"/>
      <c r="W52" s="212"/>
    </row>
    <row r="53" spans="1:25" ht="13.5" customHeight="1">
      <c r="A53" s="196"/>
      <c r="B53" s="400"/>
      <c r="C53" s="143" t="s">
        <v>397</v>
      </c>
      <c r="D53" s="297"/>
      <c r="E53" s="297"/>
      <c r="F53" s="297"/>
      <c r="G53" s="297"/>
      <c r="H53" s="297"/>
      <c r="I53" s="196"/>
      <c r="J53" s="211">
        <v>1194.02</v>
      </c>
      <c r="K53" s="296"/>
      <c r="L53" s="211">
        <v>1207.17</v>
      </c>
      <c r="M53" s="211"/>
      <c r="N53" s="211">
        <v>1283.06</v>
      </c>
      <c r="O53" s="211"/>
      <c r="P53" s="1463">
        <v>1296.5999999999999</v>
      </c>
      <c r="Q53" s="211"/>
      <c r="R53" s="211">
        <v>5.2</v>
      </c>
      <c r="S53" s="211"/>
      <c r="T53" s="1463">
        <v>6.6</v>
      </c>
      <c r="U53" s="295"/>
      <c r="V53" s="196"/>
      <c r="W53" s="212"/>
    </row>
    <row r="54" spans="1:25" ht="13.5" customHeight="1">
      <c r="A54" s="196"/>
      <c r="B54" s="400"/>
      <c r="C54" s="143" t="s">
        <v>396</v>
      </c>
      <c r="D54" s="297"/>
      <c r="E54" s="297"/>
      <c r="F54" s="297"/>
      <c r="G54" s="297"/>
      <c r="H54" s="297"/>
      <c r="I54" s="196"/>
      <c r="J54" s="211">
        <v>769.62</v>
      </c>
      <c r="K54" s="296"/>
      <c r="L54" s="211">
        <v>778.87</v>
      </c>
      <c r="M54" s="211"/>
      <c r="N54" s="211">
        <v>862.07</v>
      </c>
      <c r="O54" s="211"/>
      <c r="P54" s="1463">
        <v>872.59</v>
      </c>
      <c r="Q54" s="211"/>
      <c r="R54" s="211">
        <v>13.1</v>
      </c>
      <c r="S54" s="211"/>
      <c r="T54" s="1463">
        <v>13.9</v>
      </c>
      <c r="U54" s="295"/>
      <c r="V54" s="196"/>
      <c r="W54" s="212"/>
      <c r="Y54" s="298"/>
    </row>
    <row r="55" spans="1:25" ht="13.5" customHeight="1">
      <c r="A55" s="196"/>
      <c r="B55" s="400"/>
      <c r="C55" s="143" t="s">
        <v>395</v>
      </c>
      <c r="D55" s="297"/>
      <c r="E55" s="297"/>
      <c r="F55" s="297"/>
      <c r="G55" s="297"/>
      <c r="H55" s="297"/>
      <c r="I55" s="196"/>
      <c r="J55" s="211">
        <v>1604.96</v>
      </c>
      <c r="K55" s="296"/>
      <c r="L55" s="211">
        <v>1623.07</v>
      </c>
      <c r="M55" s="211"/>
      <c r="N55" s="211">
        <v>1791.59</v>
      </c>
      <c r="O55" s="211"/>
      <c r="P55" s="1463">
        <v>1815.13</v>
      </c>
      <c r="Q55" s="211"/>
      <c r="R55" s="211">
        <v>8</v>
      </c>
      <c r="S55" s="211"/>
      <c r="T55" s="1463">
        <v>10</v>
      </c>
      <c r="U55" s="295"/>
      <c r="V55" s="196"/>
      <c r="W55" s="212"/>
    </row>
    <row r="56" spans="1:25" ht="13.5" customHeight="1">
      <c r="A56" s="196"/>
      <c r="B56" s="400"/>
      <c r="C56" s="143" t="s">
        <v>145</v>
      </c>
      <c r="D56" s="297"/>
      <c r="E56" s="297"/>
      <c r="F56" s="297"/>
      <c r="G56" s="297"/>
      <c r="H56" s="297"/>
      <c r="I56" s="196"/>
      <c r="J56" s="211">
        <v>891.07</v>
      </c>
      <c r="K56" s="296"/>
      <c r="L56" s="211">
        <v>946.21</v>
      </c>
      <c r="M56" s="211"/>
      <c r="N56" s="211">
        <v>990.86</v>
      </c>
      <c r="O56" s="211"/>
      <c r="P56" s="1463">
        <v>1062.04</v>
      </c>
      <c r="Q56" s="211"/>
      <c r="R56" s="211">
        <v>21.3</v>
      </c>
      <c r="S56" s="211"/>
      <c r="T56" s="1463">
        <v>19.100000000000001</v>
      </c>
      <c r="U56" s="295"/>
      <c r="V56" s="196"/>
      <c r="W56" s="212"/>
    </row>
    <row r="57" spans="1:25" ht="6.75" customHeight="1">
      <c r="A57" s="196"/>
      <c r="B57" s="400"/>
      <c r="C57" s="143"/>
      <c r="D57" s="297"/>
      <c r="E57" s="297"/>
      <c r="F57" s="297"/>
      <c r="G57" s="297"/>
      <c r="H57" s="297"/>
      <c r="I57" s="196"/>
      <c r="J57" s="211"/>
      <c r="K57" s="296"/>
      <c r="L57" s="211"/>
      <c r="M57" s="296"/>
      <c r="N57" s="211"/>
      <c r="O57" s="296"/>
      <c r="P57" s="211"/>
      <c r="Q57" s="296"/>
      <c r="R57" s="211"/>
      <c r="S57" s="211"/>
      <c r="T57" s="211"/>
      <c r="U57" s="295"/>
      <c r="V57" s="196"/>
      <c r="W57" s="212"/>
    </row>
    <row r="58" spans="1:25" ht="14.25" customHeight="1">
      <c r="A58" s="196"/>
      <c r="B58" s="400"/>
      <c r="C58" s="294" t="s">
        <v>437</v>
      </c>
      <c r="D58" s="198"/>
      <c r="E58" s="199"/>
      <c r="F58" s="291"/>
      <c r="G58" s="291"/>
      <c r="H58" s="405" t="s">
        <v>394</v>
      </c>
      <c r="I58" s="291"/>
      <c r="J58" s="196"/>
      <c r="K58" s="204"/>
      <c r="L58" s="204"/>
      <c r="M58" s="204"/>
      <c r="N58" s="216"/>
      <c r="O58" s="292"/>
      <c r="P58" s="291"/>
      <c r="Q58" s="291"/>
      <c r="R58" s="291"/>
      <c r="S58" s="291"/>
      <c r="T58" s="291"/>
      <c r="U58" s="205"/>
      <c r="V58" s="196"/>
      <c r="Y58" s="293"/>
    </row>
    <row r="59" spans="1:25" ht="10.5" customHeight="1">
      <c r="A59" s="196"/>
      <c r="B59" s="400"/>
      <c r="C59" s="293" t="s">
        <v>672</v>
      </c>
      <c r="D59" s="198"/>
      <c r="E59" s="199"/>
      <c r="F59" s="291"/>
      <c r="G59" s="291"/>
      <c r="H59" s="215"/>
      <c r="I59" s="291"/>
      <c r="J59" s="196"/>
      <c r="K59" s="204"/>
      <c r="L59" s="204"/>
      <c r="M59" s="204"/>
      <c r="N59" s="216"/>
      <c r="O59" s="292"/>
      <c r="P59" s="291"/>
      <c r="Q59" s="291"/>
      <c r="R59" s="291"/>
      <c r="S59" s="291"/>
      <c r="T59" s="291"/>
      <c r="U59" s="205"/>
      <c r="V59" s="196"/>
    </row>
    <row r="60" spans="1:25" ht="19.5" customHeight="1">
      <c r="A60" s="196"/>
      <c r="B60" s="400"/>
      <c r="C60" s="1769" t="s">
        <v>673</v>
      </c>
      <c r="D60" s="1769"/>
      <c r="E60" s="1769"/>
      <c r="F60" s="1769"/>
      <c r="G60" s="1769"/>
      <c r="H60" s="1769"/>
      <c r="I60" s="1769"/>
      <c r="J60" s="1769"/>
      <c r="K60" s="1769"/>
      <c r="L60" s="1769"/>
      <c r="M60" s="1769"/>
      <c r="N60" s="1769"/>
      <c r="O60" s="1769"/>
      <c r="P60" s="1769"/>
      <c r="Q60" s="1769"/>
      <c r="R60" s="1769"/>
      <c r="S60" s="1769"/>
      <c r="T60" s="1769"/>
      <c r="U60" s="205"/>
      <c r="V60" s="196"/>
    </row>
    <row r="61" spans="1:25" ht="2.25" customHeight="1">
      <c r="A61" s="196"/>
      <c r="B61" s="400"/>
      <c r="C61" s="320"/>
      <c r="D61" s="320"/>
      <c r="E61" s="320"/>
      <c r="F61" s="320"/>
      <c r="G61" s="320"/>
      <c r="H61" s="320"/>
      <c r="I61" s="320"/>
      <c r="J61" s="320"/>
      <c r="K61" s="320"/>
      <c r="L61" s="320"/>
      <c r="M61" s="320"/>
      <c r="N61" s="320"/>
      <c r="O61" s="320"/>
      <c r="P61" s="320"/>
      <c r="Q61" s="320"/>
      <c r="R61" s="320"/>
      <c r="S61" s="320"/>
      <c r="T61" s="320"/>
      <c r="U61" s="205"/>
      <c r="V61" s="196"/>
    </row>
    <row r="62" spans="1:25">
      <c r="A62" s="196"/>
      <c r="B62" s="404">
        <v>14</v>
      </c>
      <c r="C62" s="1763" t="s">
        <v>585</v>
      </c>
      <c r="D62" s="1763"/>
      <c r="E62" s="198"/>
      <c r="F62" s="198"/>
      <c r="G62" s="198"/>
      <c r="H62" s="198"/>
      <c r="I62" s="198"/>
      <c r="J62" s="198"/>
      <c r="K62" s="198"/>
      <c r="L62" s="198"/>
      <c r="M62" s="198"/>
      <c r="N62" s="198"/>
      <c r="O62" s="198"/>
      <c r="P62" s="198"/>
      <c r="Q62" s="198"/>
      <c r="R62" s="198"/>
      <c r="S62" s="198"/>
      <c r="T62" s="198"/>
      <c r="V62" s="196"/>
    </row>
    <row r="65" spans="6:21">
      <c r="F65" s="212"/>
    </row>
    <row r="70" spans="6:21" ht="4.5" customHeight="1"/>
    <row r="73" spans="6:21" ht="8.25" customHeight="1"/>
    <row r="75" spans="6:21" ht="9" customHeight="1">
      <c r="U75" s="217"/>
    </row>
    <row r="76" spans="6:21" ht="8.25" customHeight="1">
      <c r="T76" s="1591"/>
      <c r="U76" s="1591"/>
    </row>
    <row r="77" spans="6:21" ht="9.75" customHeight="1"/>
  </sheetData>
  <mergeCells count="27">
    <mergeCell ref="C62:D62"/>
    <mergeCell ref="T76:U76"/>
    <mergeCell ref="R16:T16"/>
    <mergeCell ref="N16:P16"/>
    <mergeCell ref="J16:L16"/>
    <mergeCell ref="C35:T35"/>
    <mergeCell ref="C36:D37"/>
    <mergeCell ref="J37:L37"/>
    <mergeCell ref="N37:P37"/>
    <mergeCell ref="R37:T37"/>
    <mergeCell ref="C60:T60"/>
    <mergeCell ref="C15:D16"/>
    <mergeCell ref="C31:F31"/>
    <mergeCell ref="G34:H34"/>
    <mergeCell ref="J34:L34"/>
    <mergeCell ref="N34:P34"/>
    <mergeCell ref="R34:T34"/>
    <mergeCell ref="P1:U1"/>
    <mergeCell ref="C5:D6"/>
    <mergeCell ref="C8:F10"/>
    <mergeCell ref="H8:H10"/>
    <mergeCell ref="J8:J10"/>
    <mergeCell ref="L8:L10"/>
    <mergeCell ref="N8:N10"/>
    <mergeCell ref="P8:P10"/>
    <mergeCell ref="R8:R10"/>
    <mergeCell ref="T8:T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tabColor theme="7"/>
  </sheetPr>
  <dimension ref="A1:IN89"/>
  <sheetViews>
    <sheetView workbookViewId="0"/>
  </sheetViews>
  <sheetFormatPr defaultRowHeight="12.75"/>
  <cols>
    <col min="1" max="1" width="1" style="125" customWidth="1"/>
    <col min="2" max="2" width="2.5703125" style="125" customWidth="1"/>
    <col min="3" max="3" width="2.28515625" style="125" customWidth="1"/>
    <col min="4" max="4" width="37.42578125" style="125" customWidth="1"/>
    <col min="5" max="5" width="0.5703125" style="1" customWidth="1"/>
    <col min="6" max="6" width="6.42578125" style="125" customWidth="1"/>
    <col min="7" max="7" width="6.85546875" style="125" customWidth="1"/>
    <col min="8" max="8" width="0.5703125" style="125" customWidth="1"/>
    <col min="9" max="9" width="6.42578125" style="125" customWidth="1"/>
    <col min="10" max="10" width="6.85546875" style="125" customWidth="1"/>
    <col min="11" max="11" width="0.5703125" style="125" customWidth="1"/>
    <col min="12" max="12" width="6.42578125" style="125" customWidth="1"/>
    <col min="13" max="13" width="6.85546875" style="125" customWidth="1"/>
    <col min="14" max="14" width="0.5703125" style="125" customWidth="1"/>
    <col min="15" max="15" width="6.42578125" style="125" customWidth="1"/>
    <col min="16" max="16" width="6.85546875" style="125" customWidth="1"/>
    <col min="17" max="17" width="2.5703125" style="125" customWidth="1"/>
    <col min="18" max="18" width="1" style="125" customWidth="1"/>
    <col min="19" max="16384" width="9.140625" style="125"/>
  </cols>
  <sheetData>
    <row r="1" spans="1:18" ht="13.5" customHeight="1">
      <c r="A1" s="4"/>
      <c r="B1" s="1704" t="s">
        <v>501</v>
      </c>
      <c r="C1" s="1704"/>
      <c r="D1" s="1704"/>
      <c r="E1" s="353"/>
      <c r="F1" s="359"/>
      <c r="G1" s="359"/>
      <c r="H1" s="359"/>
      <c r="I1" s="359"/>
      <c r="J1" s="359"/>
      <c r="K1" s="359"/>
      <c r="L1" s="359"/>
      <c r="M1" s="359"/>
      <c r="N1" s="359"/>
      <c r="O1" s="359"/>
      <c r="P1" s="359"/>
      <c r="Q1" s="430"/>
      <c r="R1" s="4"/>
    </row>
    <row r="2" spans="1:18" ht="6" customHeight="1">
      <c r="A2" s="4"/>
      <c r="B2" s="1696"/>
      <c r="C2" s="1696"/>
      <c r="D2" s="1696"/>
      <c r="E2" s="281"/>
      <c r="F2" s="8"/>
      <c r="G2" s="8"/>
      <c r="H2" s="8"/>
      <c r="I2" s="8"/>
      <c r="J2" s="8"/>
      <c r="K2" s="8"/>
      <c r="L2" s="8"/>
      <c r="M2" s="8"/>
      <c r="N2" s="8"/>
      <c r="O2" s="8"/>
      <c r="P2" s="8"/>
      <c r="Q2" s="1302"/>
      <c r="R2" s="4"/>
    </row>
    <row r="3" spans="1:18" ht="13.5" customHeight="1" thickBot="1">
      <c r="A3" s="4"/>
      <c r="B3" s="8"/>
      <c r="C3" s="8"/>
      <c r="D3" s="8"/>
      <c r="E3" s="8"/>
      <c r="F3" s="1183"/>
      <c r="G3" s="1183"/>
      <c r="H3" s="1183"/>
      <c r="I3" s="1183"/>
      <c r="J3" s="1183"/>
      <c r="K3" s="1183"/>
      <c r="M3" s="1183"/>
      <c r="N3" s="1183"/>
      <c r="O3" s="1183"/>
      <c r="P3" s="1183" t="s">
        <v>79</v>
      </c>
      <c r="Q3" s="1302"/>
      <c r="R3" s="4"/>
    </row>
    <row r="4" spans="1:18" s="12" customFormat="1" ht="13.5" customHeight="1" thickBot="1">
      <c r="A4" s="11"/>
      <c r="B4" s="19"/>
      <c r="C4" s="1775" t="s">
        <v>377</v>
      </c>
      <c r="D4" s="1776"/>
      <c r="E4" s="1776"/>
      <c r="F4" s="1776"/>
      <c r="G4" s="1776"/>
      <c r="H4" s="1776"/>
      <c r="I4" s="1776"/>
      <c r="J4" s="1776"/>
      <c r="K4" s="1776"/>
      <c r="L4" s="1776"/>
      <c r="M4" s="1776"/>
      <c r="N4" s="1776"/>
      <c r="O4" s="1776"/>
      <c r="P4" s="1777"/>
      <c r="Q4" s="1302"/>
      <c r="R4" s="11"/>
    </row>
    <row r="5" spans="1:18" ht="4.5" customHeight="1">
      <c r="A5" s="4"/>
      <c r="B5" s="8"/>
      <c r="C5" s="1627" t="s">
        <v>107</v>
      </c>
      <c r="D5" s="1628"/>
      <c r="E5" s="1179"/>
      <c r="F5" s="839"/>
      <c r="G5" s="839"/>
      <c r="H5" s="839"/>
      <c r="I5" s="839"/>
      <c r="J5" s="839"/>
      <c r="K5" s="839"/>
      <c r="L5" s="839"/>
      <c r="M5" s="839"/>
      <c r="N5" s="839"/>
      <c r="O5" s="839"/>
      <c r="P5" s="839"/>
      <c r="Q5" s="1302"/>
      <c r="R5" s="4"/>
    </row>
    <row r="6" spans="1:18" ht="13.5" customHeight="1">
      <c r="A6" s="4"/>
      <c r="B6" s="8"/>
      <c r="C6" s="1628"/>
      <c r="D6" s="1628"/>
      <c r="E6" s="1179"/>
      <c r="F6" s="1671">
        <v>2011</v>
      </c>
      <c r="G6" s="1671"/>
      <c r="H6" s="1671"/>
      <c r="I6" s="1671"/>
      <c r="J6" s="1671"/>
      <c r="K6" s="1671"/>
      <c r="L6" s="1671"/>
      <c r="M6" s="1671"/>
      <c r="N6" s="1177"/>
      <c r="O6" s="1631">
        <v>2012</v>
      </c>
      <c r="P6" s="1631"/>
      <c r="Q6" s="1302"/>
      <c r="R6" s="4"/>
    </row>
    <row r="7" spans="1:18" ht="13.5" customHeight="1">
      <c r="A7" s="4"/>
      <c r="B7" s="8"/>
      <c r="C7" s="1303"/>
      <c r="D7" s="1303"/>
      <c r="E7" s="1179"/>
      <c r="F7" s="1671" t="s">
        <v>110</v>
      </c>
      <c r="G7" s="1671"/>
      <c r="H7" s="8"/>
      <c r="I7" s="1671" t="s">
        <v>109</v>
      </c>
      <c r="J7" s="1671"/>
      <c r="K7" s="8"/>
      <c r="L7" s="1671" t="s">
        <v>108</v>
      </c>
      <c r="M7" s="1671"/>
      <c r="N7" s="8"/>
      <c r="O7" s="1671" t="s">
        <v>111</v>
      </c>
      <c r="P7" s="1671"/>
      <c r="Q7" s="1302"/>
      <c r="R7" s="4"/>
    </row>
    <row r="8" spans="1:18" ht="13.5" customHeight="1">
      <c r="A8" s="4"/>
      <c r="B8" s="8"/>
      <c r="C8" s="1179"/>
      <c r="D8" s="1179"/>
      <c r="E8" s="1179"/>
      <c r="F8" s="1184" t="s">
        <v>378</v>
      </c>
      <c r="G8" s="1184" t="s">
        <v>379</v>
      </c>
      <c r="H8" s="1039"/>
      <c r="I8" s="1184" t="s">
        <v>378</v>
      </c>
      <c r="J8" s="1184" t="s">
        <v>379</v>
      </c>
      <c r="K8" s="1039"/>
      <c r="L8" s="1184" t="s">
        <v>378</v>
      </c>
      <c r="M8" s="1184" t="s">
        <v>379</v>
      </c>
      <c r="N8" s="1039"/>
      <c r="O8" s="1184" t="s">
        <v>378</v>
      </c>
      <c r="P8" s="1184" t="s">
        <v>379</v>
      </c>
      <c r="Q8" s="1304"/>
      <c r="R8" s="4"/>
    </row>
    <row r="9" spans="1:18" s="1312" customFormat="1" ht="23.25" customHeight="1">
      <c r="A9" s="1305"/>
      <c r="B9" s="1306"/>
      <c r="C9" s="1773" t="s">
        <v>77</v>
      </c>
      <c r="D9" s="1773"/>
      <c r="E9" s="1307"/>
      <c r="F9" s="1308">
        <v>5.04</v>
      </c>
      <c r="G9" s="1309">
        <v>872.31</v>
      </c>
      <c r="H9" s="1310"/>
      <c r="I9" s="1308">
        <v>5.05</v>
      </c>
      <c r="J9" s="1309">
        <v>874.38</v>
      </c>
      <c r="K9" s="1310"/>
      <c r="L9" s="1308">
        <v>5.0999999999999996</v>
      </c>
      <c r="M9" s="1309">
        <v>874.9</v>
      </c>
      <c r="N9" s="1310"/>
      <c r="O9" s="1308">
        <v>5.08</v>
      </c>
      <c r="P9" s="1309">
        <v>879.43</v>
      </c>
      <c r="Q9" s="1311"/>
      <c r="R9" s="1305"/>
    </row>
    <row r="10" spans="1:18" ht="18.75" customHeight="1">
      <c r="A10" s="4"/>
      <c r="B10" s="8"/>
      <c r="C10" s="143" t="s">
        <v>106</v>
      </c>
      <c r="D10" s="18"/>
      <c r="E10" s="1179"/>
      <c r="F10" s="273">
        <v>11.7</v>
      </c>
      <c r="G10" s="282">
        <v>2002.76</v>
      </c>
      <c r="H10" s="1313"/>
      <c r="I10" s="273">
        <v>11.8</v>
      </c>
      <c r="J10" s="282">
        <v>2021.36</v>
      </c>
      <c r="K10" s="1313"/>
      <c r="L10" s="273">
        <v>11.87</v>
      </c>
      <c r="M10" s="282">
        <v>2032.02</v>
      </c>
      <c r="N10" s="1313"/>
      <c r="O10" s="273">
        <v>11.87</v>
      </c>
      <c r="P10" s="282">
        <v>2034.98</v>
      </c>
      <c r="Q10" s="1304"/>
      <c r="R10" s="4"/>
    </row>
    <row r="11" spans="1:18" ht="18.75" customHeight="1">
      <c r="A11" s="4"/>
      <c r="B11" s="8"/>
      <c r="C11" s="143" t="s">
        <v>105</v>
      </c>
      <c r="D11" s="18"/>
      <c r="E11" s="1179"/>
      <c r="F11" s="273">
        <v>4.2</v>
      </c>
      <c r="G11" s="282">
        <v>727.82</v>
      </c>
      <c r="H11" s="1313"/>
      <c r="I11" s="273">
        <v>4.2</v>
      </c>
      <c r="J11" s="282">
        <v>728.21</v>
      </c>
      <c r="K11" s="1313"/>
      <c r="L11" s="273">
        <v>4.22</v>
      </c>
      <c r="M11" s="282">
        <v>730.47</v>
      </c>
      <c r="N11" s="1313"/>
      <c r="O11" s="273">
        <v>4.2</v>
      </c>
      <c r="P11" s="282">
        <v>732.31</v>
      </c>
      <c r="Q11" s="1304"/>
      <c r="R11" s="4"/>
    </row>
    <row r="12" spans="1:18" ht="18.75" customHeight="1">
      <c r="A12" s="4"/>
      <c r="B12" s="8"/>
      <c r="C12" s="143" t="s">
        <v>104</v>
      </c>
      <c r="D12" s="18"/>
      <c r="E12" s="1179"/>
      <c r="F12" s="273">
        <v>4.18</v>
      </c>
      <c r="G12" s="282">
        <v>722.95</v>
      </c>
      <c r="H12" s="1313"/>
      <c r="I12" s="273">
        <v>4.12</v>
      </c>
      <c r="J12" s="282">
        <v>714.3</v>
      </c>
      <c r="K12" s="1313"/>
      <c r="L12" s="273">
        <v>4.2</v>
      </c>
      <c r="M12" s="282">
        <v>719.86</v>
      </c>
      <c r="N12" s="1313"/>
      <c r="O12" s="273">
        <v>4.2</v>
      </c>
      <c r="P12" s="282">
        <v>726.6</v>
      </c>
      <c r="Q12" s="1304"/>
      <c r="R12" s="4"/>
    </row>
    <row r="13" spans="1:18" ht="18.75" customHeight="1">
      <c r="A13" s="4"/>
      <c r="B13" s="8"/>
      <c r="C13" s="143" t="s">
        <v>103</v>
      </c>
      <c r="D13" s="18"/>
      <c r="E13" s="1179"/>
      <c r="F13" s="273">
        <v>7.23</v>
      </c>
      <c r="G13" s="282">
        <v>1253.0899999999999</v>
      </c>
      <c r="H13" s="1313"/>
      <c r="I13" s="273">
        <v>7.27</v>
      </c>
      <c r="J13" s="282">
        <v>1260.08</v>
      </c>
      <c r="K13" s="1313"/>
      <c r="L13" s="273">
        <v>7.28</v>
      </c>
      <c r="M13" s="282">
        <v>1260.1600000000001</v>
      </c>
      <c r="N13" s="1313"/>
      <c r="O13" s="273">
        <v>7.3</v>
      </c>
      <c r="P13" s="282">
        <v>1264.25</v>
      </c>
      <c r="Q13" s="1304"/>
      <c r="R13" s="4"/>
    </row>
    <row r="14" spans="1:18" ht="18.75" customHeight="1">
      <c r="A14" s="4"/>
      <c r="B14" s="8"/>
      <c r="C14" s="143" t="s">
        <v>102</v>
      </c>
      <c r="D14" s="18"/>
      <c r="E14" s="1179"/>
      <c r="F14" s="273">
        <v>4.5999999999999996</v>
      </c>
      <c r="G14" s="282">
        <v>803.47</v>
      </c>
      <c r="H14" s="1313"/>
      <c r="I14" s="273">
        <v>4.5999999999999996</v>
      </c>
      <c r="J14" s="282">
        <v>796.71</v>
      </c>
      <c r="K14" s="1313"/>
      <c r="L14" s="273">
        <v>4.57</v>
      </c>
      <c r="M14" s="282">
        <v>791.17</v>
      </c>
      <c r="N14" s="1313"/>
      <c r="O14" s="273">
        <v>4.62</v>
      </c>
      <c r="P14" s="282">
        <v>800.67</v>
      </c>
      <c r="Q14" s="1304"/>
      <c r="R14" s="4"/>
    </row>
    <row r="15" spans="1:18" ht="18.75" customHeight="1">
      <c r="A15" s="4"/>
      <c r="B15" s="8"/>
      <c r="C15" s="143" t="s">
        <v>101</v>
      </c>
      <c r="D15" s="18"/>
      <c r="E15" s="1179"/>
      <c r="F15" s="273">
        <v>4.37</v>
      </c>
      <c r="G15" s="282">
        <v>755.74</v>
      </c>
      <c r="H15" s="1313"/>
      <c r="I15" s="273">
        <v>4.4000000000000004</v>
      </c>
      <c r="J15" s="282">
        <v>753.24</v>
      </c>
      <c r="K15" s="1313"/>
      <c r="L15" s="273">
        <v>4.37</v>
      </c>
      <c r="M15" s="282">
        <v>756.27</v>
      </c>
      <c r="N15" s="1313"/>
      <c r="O15" s="273">
        <v>4.38</v>
      </c>
      <c r="P15" s="282">
        <v>757.96</v>
      </c>
      <c r="Q15" s="1304"/>
      <c r="R15" s="4"/>
    </row>
    <row r="16" spans="1:18" ht="18.75" customHeight="1">
      <c r="A16" s="4"/>
      <c r="B16" s="8"/>
      <c r="C16" s="143" t="s">
        <v>100</v>
      </c>
      <c r="D16" s="18"/>
      <c r="E16" s="1179"/>
      <c r="F16" s="273">
        <v>4.4000000000000004</v>
      </c>
      <c r="G16" s="282">
        <v>760.79</v>
      </c>
      <c r="H16" s="1313"/>
      <c r="I16" s="273">
        <v>4.34</v>
      </c>
      <c r="J16" s="282">
        <v>753.08</v>
      </c>
      <c r="K16" s="1313"/>
      <c r="L16" s="273">
        <v>4.38</v>
      </c>
      <c r="M16" s="282">
        <v>758.38</v>
      </c>
      <c r="N16" s="1313"/>
      <c r="O16" s="273">
        <v>4.38</v>
      </c>
      <c r="P16" s="282">
        <v>759.01</v>
      </c>
      <c r="Q16" s="1304"/>
      <c r="R16" s="4"/>
    </row>
    <row r="17" spans="1:20" ht="18.75" customHeight="1">
      <c r="A17" s="4"/>
      <c r="B17" s="8"/>
      <c r="C17" s="143" t="s">
        <v>99</v>
      </c>
      <c r="D17" s="18"/>
      <c r="E17" s="1179"/>
      <c r="F17" s="273">
        <v>4.3</v>
      </c>
      <c r="G17" s="282">
        <v>739.48</v>
      </c>
      <c r="H17" s="1313"/>
      <c r="I17" s="273">
        <v>4.32</v>
      </c>
      <c r="J17" s="282">
        <v>748.74</v>
      </c>
      <c r="K17" s="1313"/>
      <c r="L17" s="273">
        <v>4.32</v>
      </c>
      <c r="M17" s="282">
        <v>749.33</v>
      </c>
      <c r="N17" s="1313"/>
      <c r="O17" s="273">
        <v>4.34</v>
      </c>
      <c r="P17" s="282">
        <v>752.81</v>
      </c>
      <c r="Q17" s="1304"/>
      <c r="R17" s="4"/>
    </row>
    <row r="18" spans="1:20" ht="18.75" customHeight="1">
      <c r="A18" s="4"/>
      <c r="B18" s="8"/>
      <c r="C18" s="143" t="s">
        <v>98</v>
      </c>
      <c r="D18" s="18"/>
      <c r="E18" s="1179"/>
      <c r="F18" s="273">
        <v>4.24</v>
      </c>
      <c r="G18" s="282">
        <v>735.16</v>
      </c>
      <c r="H18" s="1313"/>
      <c r="I18" s="273">
        <v>4.28</v>
      </c>
      <c r="J18" s="282">
        <v>742.59</v>
      </c>
      <c r="K18" s="1313"/>
      <c r="L18" s="273">
        <v>4.29</v>
      </c>
      <c r="M18" s="282">
        <v>743.41</v>
      </c>
      <c r="N18" s="1313"/>
      <c r="O18" s="273">
        <v>4.4000000000000004</v>
      </c>
      <c r="P18" s="282">
        <v>752.97</v>
      </c>
      <c r="Q18" s="1304"/>
      <c r="R18" s="4"/>
    </row>
    <row r="19" spans="1:20" ht="18.75" customHeight="1">
      <c r="A19" s="4"/>
      <c r="B19" s="8"/>
      <c r="C19" s="143" t="s">
        <v>97</v>
      </c>
      <c r="D19" s="18"/>
      <c r="E19" s="1179"/>
      <c r="F19" s="273">
        <v>4.75</v>
      </c>
      <c r="G19" s="282">
        <v>823.49</v>
      </c>
      <c r="H19" s="1313"/>
      <c r="I19" s="273">
        <v>4.9000000000000004</v>
      </c>
      <c r="J19" s="282">
        <v>842.44</v>
      </c>
      <c r="K19" s="1313"/>
      <c r="L19" s="273">
        <v>4.9000000000000004</v>
      </c>
      <c r="M19" s="282">
        <v>842.33</v>
      </c>
      <c r="N19" s="1313"/>
      <c r="O19" s="273">
        <v>4.84</v>
      </c>
      <c r="P19" s="282">
        <v>838.39</v>
      </c>
      <c r="Q19" s="1304"/>
      <c r="R19" s="4"/>
    </row>
    <row r="20" spans="1:20" ht="18.75" customHeight="1">
      <c r="A20" s="4"/>
      <c r="B20" s="8"/>
      <c r="C20" s="143" t="s">
        <v>96</v>
      </c>
      <c r="D20" s="18"/>
      <c r="E20" s="1179"/>
      <c r="F20" s="273">
        <v>5.01</v>
      </c>
      <c r="G20" s="282">
        <v>867.24</v>
      </c>
      <c r="H20" s="1313"/>
      <c r="I20" s="273">
        <v>5</v>
      </c>
      <c r="J20" s="282">
        <v>869.62</v>
      </c>
      <c r="K20" s="1313"/>
      <c r="L20" s="273">
        <v>5.01</v>
      </c>
      <c r="M20" s="282">
        <v>866.97</v>
      </c>
      <c r="N20" s="1313"/>
      <c r="O20" s="273">
        <v>5.0999999999999996</v>
      </c>
      <c r="P20" s="282">
        <v>877.45</v>
      </c>
      <c r="Q20" s="1304"/>
      <c r="R20" s="4"/>
    </row>
    <row r="21" spans="1:20" ht="18.75" customHeight="1">
      <c r="A21" s="4"/>
      <c r="B21" s="8"/>
      <c r="C21" s="143" t="s">
        <v>95</v>
      </c>
      <c r="D21" s="18"/>
      <c r="E21" s="20"/>
      <c r="F21" s="273">
        <v>4.25</v>
      </c>
      <c r="G21" s="282">
        <v>735.91</v>
      </c>
      <c r="H21" s="1313"/>
      <c r="I21" s="273">
        <v>4.3</v>
      </c>
      <c r="J21" s="282">
        <v>740.51</v>
      </c>
      <c r="K21" s="1313"/>
      <c r="L21" s="273">
        <v>4.3</v>
      </c>
      <c r="M21" s="282">
        <v>744.29</v>
      </c>
      <c r="N21" s="1313"/>
      <c r="O21" s="273">
        <v>4.3</v>
      </c>
      <c r="P21" s="282">
        <v>746.37</v>
      </c>
      <c r="Q21" s="1304"/>
      <c r="R21" s="4"/>
    </row>
    <row r="22" spans="1:20" ht="18.75" customHeight="1">
      <c r="A22" s="4"/>
      <c r="B22" s="8"/>
      <c r="C22" s="143" t="s">
        <v>94</v>
      </c>
      <c r="D22" s="18"/>
      <c r="E22" s="1179"/>
      <c r="F22" s="273">
        <v>4.8</v>
      </c>
      <c r="G22" s="282">
        <v>833.76</v>
      </c>
      <c r="H22" s="1313"/>
      <c r="I22" s="273">
        <v>4.82</v>
      </c>
      <c r="J22" s="282">
        <v>836.33</v>
      </c>
      <c r="K22" s="1313"/>
      <c r="L22" s="273">
        <v>4.9000000000000004</v>
      </c>
      <c r="M22" s="282">
        <v>848.78</v>
      </c>
      <c r="N22" s="1313"/>
      <c r="O22" s="273">
        <v>4.9000000000000004</v>
      </c>
      <c r="P22" s="282">
        <v>855.43</v>
      </c>
      <c r="Q22" s="1304"/>
      <c r="R22" s="4"/>
    </row>
    <row r="23" spans="1:20" ht="18.75" customHeight="1">
      <c r="A23" s="4"/>
      <c r="B23" s="8"/>
      <c r="C23" s="143" t="s">
        <v>93</v>
      </c>
      <c r="D23" s="18"/>
      <c r="E23" s="1179"/>
      <c r="F23" s="273">
        <v>4.8</v>
      </c>
      <c r="G23" s="282">
        <v>832.03</v>
      </c>
      <c r="H23" s="1313"/>
      <c r="I23" s="273">
        <v>4.78</v>
      </c>
      <c r="J23" s="282">
        <v>828.92</v>
      </c>
      <c r="K23" s="1313"/>
      <c r="L23" s="273">
        <v>4.8</v>
      </c>
      <c r="M23" s="282">
        <v>831.63</v>
      </c>
      <c r="N23" s="1313"/>
      <c r="O23" s="273">
        <v>4.82</v>
      </c>
      <c r="P23" s="282">
        <v>835.32</v>
      </c>
      <c r="Q23" s="1304"/>
      <c r="R23" s="4"/>
    </row>
    <row r="24" spans="1:20" ht="18.75" customHeight="1">
      <c r="A24" s="4"/>
      <c r="B24" s="8"/>
      <c r="C24" s="143" t="s">
        <v>92</v>
      </c>
      <c r="D24" s="18"/>
      <c r="E24" s="1179"/>
      <c r="F24" s="273">
        <v>4.5999999999999996</v>
      </c>
      <c r="G24" s="282">
        <v>798.3</v>
      </c>
      <c r="H24" s="1313"/>
      <c r="I24" s="273">
        <v>4.7</v>
      </c>
      <c r="J24" s="282">
        <v>803.97</v>
      </c>
      <c r="K24" s="1313"/>
      <c r="L24" s="273">
        <v>4.7</v>
      </c>
      <c r="M24" s="282">
        <v>804.48</v>
      </c>
      <c r="N24" s="1313"/>
      <c r="O24" s="273">
        <v>4.7</v>
      </c>
      <c r="P24" s="282">
        <v>806.02</v>
      </c>
      <c r="Q24" s="1304"/>
      <c r="R24" s="4"/>
    </row>
    <row r="25" spans="1:20" ht="18.75" customHeight="1">
      <c r="A25" s="4"/>
      <c r="B25" s="8"/>
      <c r="C25" s="143" t="s">
        <v>91</v>
      </c>
      <c r="D25" s="18"/>
      <c r="E25" s="20"/>
      <c r="F25" s="273">
        <v>3.71</v>
      </c>
      <c r="G25" s="282">
        <v>642.36</v>
      </c>
      <c r="H25" s="1313"/>
      <c r="I25" s="273">
        <v>3.75</v>
      </c>
      <c r="J25" s="282">
        <v>648.67999999999995</v>
      </c>
      <c r="K25" s="1313"/>
      <c r="L25" s="273">
        <v>3.76</v>
      </c>
      <c r="M25" s="282">
        <v>649.82000000000005</v>
      </c>
      <c r="N25" s="1313"/>
      <c r="O25" s="273">
        <v>3.79</v>
      </c>
      <c r="P25" s="282">
        <v>656.76</v>
      </c>
      <c r="Q25" s="1304"/>
      <c r="R25" s="4"/>
    </row>
    <row r="26" spans="1:20" ht="30" customHeight="1" thickBot="1">
      <c r="A26" s="4"/>
      <c r="B26" s="8"/>
      <c r="C26" s="1179"/>
      <c r="D26" s="1179"/>
      <c r="E26" s="1179"/>
      <c r="F26" s="1314"/>
      <c r="G26" s="1314"/>
      <c r="H26" s="1314"/>
      <c r="I26" s="1314"/>
      <c r="J26" s="1314"/>
      <c r="K26" s="1314"/>
      <c r="L26" s="1315"/>
      <c r="M26" s="1314"/>
      <c r="N26" s="1314"/>
      <c r="O26" s="1314"/>
      <c r="P26" s="1314"/>
      <c r="Q26" s="1304"/>
      <c r="R26" s="4"/>
    </row>
    <row r="27" spans="1:20" s="12" customFormat="1" ht="13.5" customHeight="1" thickBot="1">
      <c r="A27" s="11"/>
      <c r="B27" s="19"/>
      <c r="C27" s="1775" t="s">
        <v>380</v>
      </c>
      <c r="D27" s="1776"/>
      <c r="E27" s="1776"/>
      <c r="F27" s="1776"/>
      <c r="G27" s="1776"/>
      <c r="H27" s="1776"/>
      <c r="I27" s="1776"/>
      <c r="J27" s="1776"/>
      <c r="K27" s="1776"/>
      <c r="L27" s="1776"/>
      <c r="M27" s="1776"/>
      <c r="N27" s="1776"/>
      <c r="O27" s="1776"/>
      <c r="P27" s="1777"/>
      <c r="Q27" s="1304"/>
      <c r="R27" s="11"/>
    </row>
    <row r="28" spans="1:20" ht="4.5" customHeight="1">
      <c r="A28" s="4"/>
      <c r="B28" s="8"/>
      <c r="C28" s="1627" t="s">
        <v>107</v>
      </c>
      <c r="D28" s="1628"/>
      <c r="E28" s="1179"/>
      <c r="F28" s="1179"/>
      <c r="G28" s="1179"/>
      <c r="H28" s="1179"/>
      <c r="I28" s="1179"/>
      <c r="J28" s="1179"/>
      <c r="K28" s="1179"/>
      <c r="L28" s="1179"/>
      <c r="M28" s="1179"/>
      <c r="N28" s="1179"/>
      <c r="O28" s="1179"/>
      <c r="P28" s="1179"/>
      <c r="Q28" s="1304"/>
      <c r="R28" s="4"/>
    </row>
    <row r="29" spans="1:20" ht="13.5" customHeight="1">
      <c r="A29" s="4"/>
      <c r="B29" s="8"/>
      <c r="C29" s="1628"/>
      <c r="D29" s="1628"/>
      <c r="E29" s="1179"/>
      <c r="F29" s="1671">
        <v>2012</v>
      </c>
      <c r="G29" s="1671"/>
      <c r="H29" s="1671"/>
      <c r="I29" s="1671"/>
      <c r="J29" s="1671"/>
      <c r="K29" s="1671"/>
      <c r="L29" s="1671"/>
      <c r="M29" s="1671"/>
      <c r="N29" s="1177"/>
      <c r="O29" s="1671">
        <v>2013</v>
      </c>
      <c r="P29" s="1671"/>
      <c r="Q29" s="1304"/>
      <c r="R29" s="4"/>
    </row>
    <row r="30" spans="1:20" ht="13.5" customHeight="1">
      <c r="A30" s="4"/>
      <c r="B30" s="8"/>
      <c r="C30" s="1179"/>
      <c r="D30" s="1179"/>
      <c r="E30" s="1179"/>
      <c r="F30" s="1671" t="s">
        <v>110</v>
      </c>
      <c r="G30" s="1671"/>
      <c r="H30" s="1269"/>
      <c r="I30" s="1671" t="s">
        <v>109</v>
      </c>
      <c r="J30" s="1671"/>
      <c r="K30" s="1269"/>
      <c r="L30" s="1671" t="s">
        <v>108</v>
      </c>
      <c r="M30" s="1671"/>
      <c r="N30" s="1178"/>
      <c r="O30" s="1671" t="s">
        <v>111</v>
      </c>
      <c r="P30" s="1671"/>
      <c r="Q30" s="1304"/>
      <c r="R30" s="4"/>
    </row>
    <row r="31" spans="1:20" ht="13.5" customHeight="1">
      <c r="A31" s="4"/>
      <c r="B31" s="8"/>
      <c r="C31" s="1179"/>
      <c r="D31" s="1179"/>
      <c r="E31" s="1179"/>
      <c r="F31" s="1184" t="s">
        <v>378</v>
      </c>
      <c r="G31" s="1184" t="s">
        <v>379</v>
      </c>
      <c r="H31" s="1039"/>
      <c r="I31" s="1184" t="s">
        <v>378</v>
      </c>
      <c r="J31" s="1184" t="s">
        <v>379</v>
      </c>
      <c r="K31" s="1039"/>
      <c r="L31" s="1184" t="s">
        <v>378</v>
      </c>
      <c r="M31" s="1184" t="s">
        <v>379</v>
      </c>
      <c r="N31" s="1"/>
      <c r="O31" s="1184" t="s">
        <v>378</v>
      </c>
      <c r="P31" s="1184" t="s">
        <v>379</v>
      </c>
      <c r="Q31" s="1304"/>
      <c r="R31" s="4"/>
    </row>
    <row r="32" spans="1:20" s="1312" customFormat="1" ht="23.25" customHeight="1">
      <c r="A32" s="1305"/>
      <c r="B32" s="1306"/>
      <c r="C32" s="1773" t="s">
        <v>77</v>
      </c>
      <c r="D32" s="1773"/>
      <c r="E32" s="1307"/>
      <c r="F32" s="1308">
        <v>5.24</v>
      </c>
      <c r="G32" s="1316">
        <v>907.79</v>
      </c>
      <c r="H32" s="1317"/>
      <c r="I32" s="1308">
        <v>5.23</v>
      </c>
      <c r="J32" s="1316">
        <v>905.58</v>
      </c>
      <c r="K32" s="1318"/>
      <c r="L32" s="1308">
        <v>5.27</v>
      </c>
      <c r="M32" s="1316">
        <v>913.08</v>
      </c>
      <c r="N32" s="1319"/>
      <c r="O32" s="1308">
        <v>5.28</v>
      </c>
      <c r="P32" s="1320">
        <v>915</v>
      </c>
      <c r="Q32" s="1311"/>
      <c r="R32" s="1305"/>
      <c r="T32" s="1321"/>
    </row>
    <row r="33" spans="1:248" ht="18" customHeight="1">
      <c r="A33" s="4"/>
      <c r="B33" s="8"/>
      <c r="C33" s="325" t="s">
        <v>522</v>
      </c>
      <c r="D33" s="18"/>
      <c r="E33" s="1179"/>
      <c r="F33" s="273">
        <v>12.2</v>
      </c>
      <c r="G33" s="1322">
        <v>2099.04</v>
      </c>
      <c r="H33" s="1323"/>
      <c r="I33" s="273">
        <v>12.01</v>
      </c>
      <c r="J33" s="1322">
        <v>2064.5100000000002</v>
      </c>
      <c r="L33" s="273">
        <v>12.14</v>
      </c>
      <c r="M33" s="1322">
        <v>2082.64</v>
      </c>
      <c r="N33" s="1039"/>
      <c r="O33" s="273">
        <v>12.27</v>
      </c>
      <c r="P33" s="1322">
        <v>2107.2600000000002</v>
      </c>
      <c r="Q33" s="1311"/>
      <c r="R33" s="4"/>
    </row>
    <row r="34" spans="1:248" ht="18" customHeight="1">
      <c r="A34" s="4"/>
      <c r="B34" s="8"/>
      <c r="C34" s="325" t="s">
        <v>381</v>
      </c>
      <c r="D34" s="32"/>
      <c r="E34" s="8"/>
      <c r="F34" s="273">
        <v>7.29</v>
      </c>
      <c r="G34" s="1322">
        <v>1262.6500000000001</v>
      </c>
      <c r="H34" s="1323"/>
      <c r="I34" s="273">
        <v>7.22</v>
      </c>
      <c r="J34" s="1322">
        <v>1250.71</v>
      </c>
      <c r="L34" s="273">
        <v>7.18</v>
      </c>
      <c r="M34" s="1322">
        <v>1243.6600000000001</v>
      </c>
      <c r="N34" s="1039"/>
      <c r="O34" s="273">
        <v>7.17</v>
      </c>
      <c r="P34" s="1322">
        <v>1242.95</v>
      </c>
      <c r="Q34" s="1311"/>
      <c r="R34" s="4"/>
    </row>
    <row r="35" spans="1:248" ht="18" customHeight="1">
      <c r="A35" s="4"/>
      <c r="B35" s="8"/>
      <c r="C35" s="325" t="s">
        <v>382</v>
      </c>
      <c r="D35" s="32"/>
      <c r="E35" s="8"/>
      <c r="F35" s="273">
        <v>4.2</v>
      </c>
      <c r="G35" s="1322">
        <v>726.21</v>
      </c>
      <c r="H35" s="1323"/>
      <c r="I35" s="273">
        <v>4.21</v>
      </c>
      <c r="J35" s="1322">
        <v>728.85</v>
      </c>
      <c r="L35" s="273">
        <v>4.2</v>
      </c>
      <c r="M35" s="1322">
        <v>727.99</v>
      </c>
      <c r="N35" s="1039"/>
      <c r="O35" s="273">
        <v>4.22</v>
      </c>
      <c r="P35" s="1322">
        <v>730.14</v>
      </c>
      <c r="Q35" s="1311"/>
      <c r="R35" s="4"/>
    </row>
    <row r="36" spans="1:248" ht="18" customHeight="1">
      <c r="A36" s="4"/>
      <c r="B36" s="8"/>
      <c r="C36" s="325" t="s">
        <v>104</v>
      </c>
      <c r="D36" s="18"/>
      <c r="E36" s="20"/>
      <c r="F36" s="273">
        <v>4.0999999999999996</v>
      </c>
      <c r="G36" s="1322">
        <v>716.48</v>
      </c>
      <c r="H36" s="1323"/>
      <c r="I36" s="273">
        <v>4.0999999999999996</v>
      </c>
      <c r="J36" s="1322">
        <v>710.74</v>
      </c>
      <c r="L36" s="273">
        <v>4.0999999999999996</v>
      </c>
      <c r="M36" s="1322">
        <v>711.07</v>
      </c>
      <c r="N36" s="1039"/>
      <c r="O36" s="273">
        <v>4.09</v>
      </c>
      <c r="P36" s="1322">
        <v>709.32</v>
      </c>
      <c r="Q36" s="1304"/>
      <c r="R36" s="4"/>
    </row>
    <row r="37" spans="1:248" ht="18" customHeight="1">
      <c r="A37" s="4"/>
      <c r="B37" s="8"/>
      <c r="C37" s="325" t="s">
        <v>383</v>
      </c>
      <c r="D37" s="32"/>
      <c r="E37" s="8"/>
      <c r="F37" s="273">
        <v>4.3</v>
      </c>
      <c r="G37" s="1322">
        <v>745.2</v>
      </c>
      <c r="H37" s="1323"/>
      <c r="I37" s="273">
        <v>4.37</v>
      </c>
      <c r="J37" s="1322">
        <v>757.77</v>
      </c>
      <c r="L37" s="273">
        <v>4.4000000000000004</v>
      </c>
      <c r="M37" s="1322">
        <v>760.41</v>
      </c>
      <c r="N37" s="1039"/>
      <c r="O37" s="273">
        <v>4.3</v>
      </c>
      <c r="P37" s="1322">
        <v>747.03</v>
      </c>
      <c r="Q37" s="1304"/>
      <c r="R37" s="4"/>
    </row>
    <row r="38" spans="1:248" ht="18" customHeight="1">
      <c r="A38" s="4"/>
      <c r="B38" s="8"/>
      <c r="C38" s="325" t="s">
        <v>100</v>
      </c>
      <c r="D38" s="32"/>
      <c r="E38" s="8"/>
      <c r="F38" s="273">
        <v>4.4000000000000004</v>
      </c>
      <c r="G38" s="1322">
        <v>754.19</v>
      </c>
      <c r="H38" s="1323"/>
      <c r="I38" s="273">
        <v>4.41</v>
      </c>
      <c r="J38" s="1322">
        <v>764.13</v>
      </c>
      <c r="L38" s="273">
        <v>4.4000000000000004</v>
      </c>
      <c r="M38" s="1322">
        <v>754.17</v>
      </c>
      <c r="N38" s="1039"/>
      <c r="O38" s="273">
        <v>4.38</v>
      </c>
      <c r="P38" s="1322">
        <v>758.67</v>
      </c>
      <c r="Q38" s="1304"/>
      <c r="R38" s="4"/>
    </row>
    <row r="39" spans="1:248" ht="18" customHeight="1">
      <c r="A39" s="4"/>
      <c r="B39" s="8"/>
      <c r="C39" s="325" t="s">
        <v>384</v>
      </c>
      <c r="D39" s="32"/>
      <c r="E39" s="8"/>
      <c r="F39" s="273">
        <v>4.3</v>
      </c>
      <c r="G39" s="1322">
        <v>745.94</v>
      </c>
      <c r="H39" s="1323"/>
      <c r="I39" s="273">
        <v>4.28</v>
      </c>
      <c r="J39" s="1322">
        <v>743.35</v>
      </c>
      <c r="L39" s="273">
        <v>4.4000000000000004</v>
      </c>
      <c r="M39" s="1322">
        <v>761.1</v>
      </c>
      <c r="N39" s="1039"/>
      <c r="O39" s="273">
        <v>4.37</v>
      </c>
      <c r="P39" s="1322">
        <v>756.62</v>
      </c>
      <c r="Q39" s="1304"/>
      <c r="R39" s="4"/>
    </row>
    <row r="40" spans="1:248" ht="18" customHeight="1">
      <c r="A40" s="4"/>
      <c r="B40" s="8"/>
      <c r="C40" s="325" t="s">
        <v>98</v>
      </c>
      <c r="D40" s="32"/>
      <c r="E40" s="8"/>
      <c r="F40" s="273">
        <v>4.4000000000000004</v>
      </c>
      <c r="G40" s="1322">
        <v>753.58</v>
      </c>
      <c r="H40" s="1323"/>
      <c r="I40" s="273">
        <v>4.3</v>
      </c>
      <c r="J40" s="1322">
        <v>746.5</v>
      </c>
      <c r="L40" s="273">
        <v>4.26</v>
      </c>
      <c r="M40" s="1322">
        <v>738.36</v>
      </c>
      <c r="N40" s="1039"/>
      <c r="O40" s="273">
        <v>4.3</v>
      </c>
      <c r="P40" s="1322">
        <v>739.42</v>
      </c>
      <c r="Q40" s="1304"/>
      <c r="R40" s="4"/>
    </row>
    <row r="41" spans="1:248" ht="18" customHeight="1">
      <c r="A41" s="4"/>
      <c r="B41" s="8"/>
      <c r="C41" s="325" t="s">
        <v>97</v>
      </c>
      <c r="D41" s="32"/>
      <c r="E41" s="8"/>
      <c r="F41" s="273">
        <v>4.8</v>
      </c>
      <c r="G41" s="1322">
        <v>825.55</v>
      </c>
      <c r="H41" s="1323"/>
      <c r="I41" s="273">
        <v>4.9000000000000004</v>
      </c>
      <c r="J41" s="1322">
        <v>839.52</v>
      </c>
      <c r="L41" s="273">
        <v>4.9000000000000004</v>
      </c>
      <c r="M41" s="1322">
        <v>849.1</v>
      </c>
      <c r="N41" s="1039"/>
      <c r="O41" s="273">
        <v>4.88</v>
      </c>
      <c r="P41" s="1322">
        <v>845.06</v>
      </c>
      <c r="Q41" s="1304"/>
      <c r="R41" s="4"/>
    </row>
    <row r="42" spans="1:248" ht="18" customHeight="1">
      <c r="A42" s="4"/>
      <c r="B42" s="8"/>
      <c r="C42" s="325" t="s">
        <v>385</v>
      </c>
      <c r="D42" s="32"/>
      <c r="E42" s="8"/>
      <c r="F42" s="273">
        <v>4.4000000000000004</v>
      </c>
      <c r="G42" s="1322">
        <v>753.41</v>
      </c>
      <c r="H42" s="1323"/>
      <c r="I42" s="273">
        <v>4.34</v>
      </c>
      <c r="J42" s="1322">
        <v>750.72</v>
      </c>
      <c r="L42" s="273">
        <v>4.33</v>
      </c>
      <c r="M42" s="1322">
        <v>749.65</v>
      </c>
      <c r="N42" s="1039"/>
      <c r="O42" s="273">
        <v>4.37</v>
      </c>
      <c r="P42" s="1322">
        <v>755.97</v>
      </c>
      <c r="Q42" s="1304"/>
      <c r="R42" s="4"/>
    </row>
    <row r="43" spans="1:248" ht="18" customHeight="1">
      <c r="A43" s="4"/>
      <c r="B43" s="8"/>
      <c r="C43" s="325" t="s">
        <v>94</v>
      </c>
      <c r="D43" s="18"/>
      <c r="E43" s="20"/>
      <c r="F43" s="273">
        <v>4.96</v>
      </c>
      <c r="G43" s="1322">
        <v>858.95</v>
      </c>
      <c r="H43" s="1323"/>
      <c r="I43" s="273">
        <v>4.91</v>
      </c>
      <c r="J43" s="1322">
        <v>851.63</v>
      </c>
      <c r="L43" s="273">
        <v>5</v>
      </c>
      <c r="M43" s="1322">
        <v>866.49</v>
      </c>
      <c r="N43" s="1039"/>
      <c r="O43" s="273">
        <v>5</v>
      </c>
      <c r="P43" s="1322">
        <v>870.31</v>
      </c>
      <c r="Q43" s="1304"/>
      <c r="R43" s="4"/>
    </row>
    <row r="44" spans="1:248" ht="18" customHeight="1">
      <c r="A44" s="4"/>
      <c r="B44" s="8"/>
      <c r="C44" s="325" t="s">
        <v>386</v>
      </c>
      <c r="D44" s="32"/>
      <c r="E44" s="8"/>
      <c r="F44" s="273">
        <v>5.04</v>
      </c>
      <c r="G44" s="1322">
        <v>873.07</v>
      </c>
      <c r="H44" s="1323"/>
      <c r="I44" s="273">
        <v>5</v>
      </c>
      <c r="J44" s="1322">
        <v>865.7</v>
      </c>
      <c r="L44" s="273">
        <v>5.05</v>
      </c>
      <c r="M44" s="1322">
        <v>875.8</v>
      </c>
      <c r="N44" s="1039"/>
      <c r="O44" s="273">
        <v>5</v>
      </c>
      <c r="P44" s="1322">
        <v>862</v>
      </c>
      <c r="Q44" s="1304"/>
      <c r="R44" s="4"/>
    </row>
    <row r="45" spans="1:248" ht="18" customHeight="1">
      <c r="A45" s="4"/>
      <c r="B45" s="8"/>
      <c r="C45" s="325" t="s">
        <v>387</v>
      </c>
      <c r="D45" s="32"/>
      <c r="E45" s="8"/>
      <c r="F45" s="273">
        <v>4.7</v>
      </c>
      <c r="G45" s="1322">
        <v>818.98</v>
      </c>
      <c r="H45" s="1323"/>
      <c r="I45" s="273">
        <v>4.75</v>
      </c>
      <c r="J45" s="1322">
        <v>822.67</v>
      </c>
      <c r="L45" s="273">
        <v>4.78</v>
      </c>
      <c r="M45" s="1322">
        <v>827.32</v>
      </c>
      <c r="N45" s="1039"/>
      <c r="O45" s="273">
        <v>4.78</v>
      </c>
      <c r="P45" s="1322">
        <v>827.86</v>
      </c>
      <c r="Q45" s="1304"/>
      <c r="R45" s="4"/>
    </row>
    <row r="46" spans="1:248" ht="18" customHeight="1">
      <c r="A46" s="4"/>
      <c r="B46" s="8"/>
      <c r="C46" s="325" t="s">
        <v>617</v>
      </c>
      <c r="D46" s="32"/>
      <c r="E46" s="8"/>
      <c r="F46" s="273">
        <v>4.5999999999999996</v>
      </c>
      <c r="G46" s="1322">
        <v>799.42</v>
      </c>
      <c r="H46" s="1323"/>
      <c r="I46" s="273">
        <v>4.5999999999999996</v>
      </c>
      <c r="J46" s="1322">
        <v>804.62</v>
      </c>
      <c r="L46" s="273">
        <v>4.5999999999999996</v>
      </c>
      <c r="M46" s="1322">
        <v>804.97</v>
      </c>
      <c r="N46" s="1039"/>
      <c r="O46" s="273">
        <v>4.66</v>
      </c>
      <c r="P46" s="1322">
        <v>807.9</v>
      </c>
      <c r="Q46" s="1304"/>
      <c r="R46" s="4"/>
    </row>
    <row r="47" spans="1:248" ht="18" customHeight="1">
      <c r="A47" s="4"/>
      <c r="B47" s="8"/>
      <c r="C47" s="325" t="s">
        <v>618</v>
      </c>
      <c r="D47" s="32"/>
      <c r="E47" s="8"/>
      <c r="F47" s="273">
        <v>3.81</v>
      </c>
      <c r="G47" s="1322">
        <v>659.47</v>
      </c>
      <c r="H47" s="1323"/>
      <c r="I47" s="273">
        <v>3.89</v>
      </c>
      <c r="J47" s="1322">
        <v>673.54</v>
      </c>
      <c r="L47" s="273">
        <v>4</v>
      </c>
      <c r="M47" s="1322">
        <v>692.35</v>
      </c>
      <c r="N47" s="1039"/>
      <c r="O47" s="273">
        <v>3.98</v>
      </c>
      <c r="P47" s="1322">
        <v>689.29</v>
      </c>
      <c r="Q47" s="1304"/>
      <c r="R47" s="4"/>
    </row>
    <row r="48" spans="1:248" s="1325" customFormat="1" ht="17.25" customHeight="1">
      <c r="A48" s="1176"/>
      <c r="B48" s="1176"/>
      <c r="C48" s="1774" t="s">
        <v>523</v>
      </c>
      <c r="D48" s="1774"/>
      <c r="E48" s="1774"/>
      <c r="F48" s="1774"/>
      <c r="G48" s="1774"/>
      <c r="H48" s="1774"/>
      <c r="I48" s="1774"/>
      <c r="J48" s="1774"/>
      <c r="K48" s="1774"/>
      <c r="L48" s="1774"/>
      <c r="M48" s="1774"/>
      <c r="N48" s="1774"/>
      <c r="O48" s="1774"/>
      <c r="P48" s="1774"/>
      <c r="Q48" s="1324"/>
      <c r="R48" s="1176"/>
      <c r="S48" s="1176"/>
      <c r="T48" s="1176"/>
      <c r="U48" s="1176"/>
      <c r="V48" s="1176"/>
      <c r="W48" s="1176"/>
      <c r="X48" s="1176"/>
      <c r="Y48" s="1176"/>
      <c r="Z48" s="1176"/>
      <c r="AA48" s="1176"/>
      <c r="AB48" s="1176"/>
      <c r="AC48" s="1176"/>
      <c r="AD48" s="1176"/>
      <c r="AE48" s="1176"/>
      <c r="AF48" s="1176"/>
      <c r="AG48" s="1176"/>
      <c r="AH48" s="1176"/>
      <c r="AI48" s="1176"/>
      <c r="AJ48" s="1176"/>
      <c r="AK48" s="1176"/>
      <c r="AL48" s="1176"/>
      <c r="AM48" s="1176"/>
      <c r="AN48" s="1176"/>
      <c r="AO48" s="1176"/>
      <c r="AP48" s="1176"/>
      <c r="AQ48" s="1176"/>
      <c r="AR48" s="1176"/>
      <c r="AS48" s="1176"/>
      <c r="AT48" s="1176"/>
      <c r="AU48" s="1176"/>
      <c r="AV48" s="1176"/>
      <c r="AW48" s="1176"/>
      <c r="AX48" s="1176"/>
      <c r="AY48" s="1176"/>
      <c r="AZ48" s="1176"/>
      <c r="BA48" s="1176"/>
      <c r="BB48" s="1176"/>
      <c r="BC48" s="1176"/>
      <c r="BD48" s="1176"/>
      <c r="BE48" s="1176"/>
      <c r="BF48" s="1176"/>
      <c r="BG48" s="1176"/>
      <c r="BH48" s="1176"/>
      <c r="BI48" s="1176"/>
      <c r="BJ48" s="1176"/>
      <c r="BK48" s="1176"/>
      <c r="BL48" s="1176"/>
      <c r="BM48" s="1176"/>
      <c r="BN48" s="1176"/>
      <c r="BO48" s="1176"/>
      <c r="BP48" s="1176"/>
      <c r="BQ48" s="1176"/>
      <c r="BR48" s="1176"/>
      <c r="BS48" s="1176"/>
      <c r="BT48" s="1176"/>
      <c r="BU48" s="1176"/>
      <c r="BV48" s="1176"/>
      <c r="BW48" s="1176"/>
      <c r="BX48" s="1176"/>
      <c r="BY48" s="1176"/>
      <c r="BZ48" s="1176"/>
      <c r="CA48" s="1176"/>
      <c r="CB48" s="1176"/>
      <c r="CC48" s="1176"/>
      <c r="CD48" s="1176"/>
      <c r="CE48" s="1176"/>
      <c r="CF48" s="1176"/>
      <c r="CG48" s="1176"/>
      <c r="CH48" s="1176"/>
      <c r="CI48" s="1176"/>
      <c r="CJ48" s="1176"/>
      <c r="CK48" s="1176"/>
      <c r="CL48" s="1176"/>
      <c r="CM48" s="1176"/>
      <c r="CN48" s="1176"/>
      <c r="CO48" s="1176"/>
      <c r="CP48" s="1176"/>
      <c r="CQ48" s="1176"/>
      <c r="CR48" s="1176"/>
      <c r="CS48" s="1176"/>
      <c r="CT48" s="1176"/>
      <c r="CU48" s="1176"/>
      <c r="CV48" s="1176"/>
      <c r="CW48" s="1176"/>
      <c r="CX48" s="1176"/>
      <c r="CY48" s="1176"/>
      <c r="CZ48" s="1176"/>
      <c r="DA48" s="1176"/>
      <c r="DB48" s="1176"/>
      <c r="DC48" s="1176"/>
      <c r="DD48" s="1176"/>
      <c r="DE48" s="1176"/>
      <c r="DF48" s="1176"/>
      <c r="DG48" s="1176"/>
      <c r="DH48" s="1176"/>
      <c r="DI48" s="1176"/>
      <c r="DJ48" s="1176"/>
      <c r="DK48" s="1176"/>
      <c r="DL48" s="1176"/>
      <c r="DM48" s="1176"/>
      <c r="DN48" s="1176"/>
      <c r="DO48" s="1176"/>
      <c r="DP48" s="1176"/>
      <c r="DQ48" s="1176"/>
      <c r="DR48" s="1176"/>
      <c r="DS48" s="1176"/>
      <c r="DT48" s="1176"/>
      <c r="DU48" s="1176"/>
      <c r="DV48" s="1176"/>
      <c r="DW48" s="1176"/>
      <c r="DX48" s="1176"/>
      <c r="DY48" s="1176"/>
      <c r="DZ48" s="1176"/>
      <c r="EA48" s="1176"/>
      <c r="EB48" s="1176"/>
      <c r="EC48" s="1176"/>
      <c r="ED48" s="1176"/>
      <c r="EE48" s="1176"/>
      <c r="EF48" s="1176"/>
      <c r="EG48" s="1176"/>
      <c r="EH48" s="1176"/>
      <c r="EI48" s="1176"/>
      <c r="EJ48" s="1176"/>
      <c r="EK48" s="1176"/>
      <c r="EL48" s="1176"/>
      <c r="EM48" s="1176"/>
      <c r="EN48" s="1176"/>
      <c r="EO48" s="1176"/>
      <c r="EP48" s="1176"/>
      <c r="EQ48" s="1176"/>
      <c r="ER48" s="1176"/>
      <c r="ES48" s="1176"/>
      <c r="ET48" s="1176"/>
      <c r="EU48" s="1176"/>
      <c r="EV48" s="1176"/>
      <c r="EW48" s="1176"/>
      <c r="EX48" s="1176"/>
      <c r="EY48" s="1176"/>
      <c r="EZ48" s="1176"/>
      <c r="FA48" s="1176"/>
      <c r="FB48" s="1176"/>
      <c r="FC48" s="1176"/>
      <c r="FD48" s="1176"/>
      <c r="FE48" s="1176"/>
      <c r="FF48" s="1176"/>
      <c r="FG48" s="1176"/>
      <c r="FH48" s="1176"/>
      <c r="FI48" s="1176"/>
      <c r="FJ48" s="1176"/>
      <c r="FK48" s="1176"/>
      <c r="FL48" s="1176"/>
      <c r="FM48" s="1176"/>
      <c r="FN48" s="1176"/>
      <c r="FO48" s="1176"/>
      <c r="FP48" s="1176"/>
      <c r="FQ48" s="1176"/>
      <c r="FR48" s="1176"/>
      <c r="FS48" s="1176"/>
      <c r="FT48" s="1176"/>
      <c r="FU48" s="1176"/>
      <c r="FV48" s="1176"/>
      <c r="FW48" s="1176"/>
      <c r="FX48" s="1176"/>
      <c r="FY48" s="1176"/>
      <c r="FZ48" s="1176"/>
      <c r="GA48" s="1176"/>
      <c r="GB48" s="1176"/>
      <c r="GC48" s="1176"/>
      <c r="GD48" s="1176"/>
      <c r="GE48" s="1176"/>
      <c r="GF48" s="1176"/>
      <c r="GG48" s="1176"/>
      <c r="GH48" s="1176"/>
      <c r="GI48" s="1176"/>
      <c r="GJ48" s="1176"/>
      <c r="GK48" s="1176"/>
      <c r="GL48" s="1176"/>
      <c r="GM48" s="1176"/>
      <c r="GN48" s="1176"/>
      <c r="GO48" s="1176"/>
      <c r="GP48" s="1176"/>
      <c r="GQ48" s="1176"/>
      <c r="GR48" s="1176"/>
      <c r="GS48" s="1176"/>
      <c r="GT48" s="1176"/>
      <c r="GU48" s="1176"/>
      <c r="GV48" s="1176"/>
      <c r="GW48" s="1176"/>
      <c r="GX48" s="1176"/>
      <c r="GY48" s="1176"/>
      <c r="GZ48" s="1176"/>
      <c r="HA48" s="1176"/>
      <c r="HB48" s="1176"/>
      <c r="HC48" s="1176"/>
      <c r="HD48" s="1176"/>
      <c r="HE48" s="1176"/>
      <c r="HF48" s="1176"/>
      <c r="HG48" s="1176"/>
      <c r="HH48" s="1176"/>
      <c r="HI48" s="1176"/>
      <c r="HJ48" s="1176"/>
      <c r="HK48" s="1176"/>
      <c r="HL48" s="1176"/>
      <c r="HM48" s="1176"/>
      <c r="HN48" s="1176"/>
      <c r="HO48" s="1176"/>
      <c r="HP48" s="1176"/>
      <c r="HQ48" s="1176"/>
      <c r="HR48" s="1176"/>
      <c r="HS48" s="1176"/>
      <c r="HT48" s="1176"/>
      <c r="HU48" s="1176"/>
      <c r="HV48" s="1176"/>
      <c r="HW48" s="1176"/>
      <c r="HX48" s="1176"/>
      <c r="HY48" s="1176"/>
      <c r="HZ48" s="1176"/>
      <c r="IA48" s="1176"/>
      <c r="IB48" s="1176"/>
      <c r="IC48" s="1176"/>
      <c r="ID48" s="1176"/>
      <c r="IE48" s="1176"/>
      <c r="IF48" s="1176"/>
      <c r="IG48" s="1176"/>
      <c r="IH48" s="1176"/>
      <c r="II48" s="1176"/>
      <c r="IJ48" s="1176"/>
      <c r="IK48" s="1176"/>
      <c r="IL48" s="1176"/>
      <c r="IM48" s="1176"/>
      <c r="IN48" s="1176"/>
    </row>
    <row r="49" spans="1:18" ht="12" customHeight="1">
      <c r="A49" s="4"/>
      <c r="B49" s="8"/>
      <c r="C49" s="54" t="s">
        <v>438</v>
      </c>
      <c r="D49" s="839"/>
      <c r="E49" s="839"/>
      <c r="F49" s="839"/>
      <c r="G49" s="839"/>
      <c r="H49" s="839"/>
      <c r="I49" s="839"/>
      <c r="J49" s="839"/>
      <c r="K49" s="839"/>
      <c r="L49" s="839"/>
      <c r="M49" s="839"/>
      <c r="N49" s="839"/>
      <c r="O49" s="839"/>
      <c r="P49" s="839"/>
      <c r="Q49" s="1304"/>
      <c r="R49" s="4"/>
    </row>
    <row r="50" spans="1:18">
      <c r="A50" s="4"/>
      <c r="B50" s="4"/>
      <c r="C50" s="4"/>
      <c r="D50" s="1176"/>
      <c r="E50" s="8"/>
      <c r="F50" s="8"/>
      <c r="G50" s="8"/>
      <c r="H50" s="8"/>
      <c r="I50" s="8"/>
      <c r="J50" s="8"/>
      <c r="K50" s="8"/>
      <c r="L50" s="8"/>
      <c r="M50" s="90"/>
      <c r="N50" s="90"/>
      <c r="P50" s="843" t="s">
        <v>593</v>
      </c>
      <c r="Q50" s="429">
        <v>15</v>
      </c>
      <c r="R50" s="4"/>
    </row>
    <row r="56" spans="1:18">
      <c r="B56" s="12"/>
    </row>
    <row r="61" spans="1:18" ht="8.25" customHeight="1"/>
    <row r="63" spans="1:18" ht="9" customHeight="1">
      <c r="Q63" s="9"/>
    </row>
    <row r="64" spans="1:18" ht="8.25" customHeight="1">
      <c r="F64" s="1594"/>
      <c r="G64" s="1594"/>
      <c r="H64" s="1594"/>
      <c r="I64" s="1594"/>
      <c r="J64" s="1594"/>
      <c r="K64" s="1594"/>
      <c r="L64" s="1594"/>
      <c r="M64" s="1594"/>
      <c r="N64" s="1594"/>
      <c r="O64" s="1594"/>
      <c r="P64" s="1594"/>
      <c r="Q64" s="1594"/>
    </row>
    <row r="65" ht="9.75" customHeight="1"/>
    <row r="70" ht="4.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row r="89" ht="10.5" customHeight="1"/>
  </sheetData>
  <mergeCells count="22">
    <mergeCell ref="C27:P27"/>
    <mergeCell ref="B1:D1"/>
    <mergeCell ref="B2:D2"/>
    <mergeCell ref="C4:P4"/>
    <mergeCell ref="C5:D6"/>
    <mergeCell ref="F6:M6"/>
    <mergeCell ref="O6:P6"/>
    <mergeCell ref="F7:G7"/>
    <mergeCell ref="I7:J7"/>
    <mergeCell ref="L7:M7"/>
    <mergeCell ref="O7:P7"/>
    <mergeCell ref="C9:D9"/>
    <mergeCell ref="C32:D32"/>
    <mergeCell ref="C48:P48"/>
    <mergeCell ref="F64:Q64"/>
    <mergeCell ref="C28:D29"/>
    <mergeCell ref="F29:M29"/>
    <mergeCell ref="O29:P29"/>
    <mergeCell ref="F30:G30"/>
    <mergeCell ref="I30:J30"/>
    <mergeCell ref="L30:M30"/>
    <mergeCell ref="O30:P3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tabColor theme="7"/>
  </sheetPr>
  <dimension ref="A1:AI95"/>
  <sheetViews>
    <sheetView zoomScaleNormal="100" workbookViewId="0"/>
  </sheetViews>
  <sheetFormatPr defaultRowHeight="12.75"/>
  <cols>
    <col min="1" max="1" width="1" style="779" customWidth="1"/>
    <col min="2" max="2" width="2.5703125" style="779" customWidth="1"/>
    <col min="3" max="3" width="2.28515625" style="779" customWidth="1"/>
    <col min="4" max="4" width="27.28515625" style="779" customWidth="1"/>
    <col min="5" max="5" width="0.28515625" style="779" customWidth="1"/>
    <col min="6" max="6" width="5.140625" style="779" customWidth="1"/>
    <col min="7" max="7" width="0.28515625" style="779" customWidth="1"/>
    <col min="8" max="8" width="4.85546875" style="779" customWidth="1"/>
    <col min="9" max="9" width="0.28515625" style="779" customWidth="1"/>
    <col min="10" max="10" width="4.5703125" style="779" customWidth="1"/>
    <col min="11" max="11" width="0.28515625" style="779" customWidth="1"/>
    <col min="12" max="12" width="4.5703125" style="779" customWidth="1"/>
    <col min="13" max="13" width="0.28515625" style="779" customWidth="1"/>
    <col min="14" max="14" width="4.5703125" style="779" customWidth="1"/>
    <col min="15" max="15" width="0.28515625" style="779" customWidth="1"/>
    <col min="16" max="16" width="4.7109375" style="779" customWidth="1"/>
    <col min="17" max="17" width="0.28515625" style="779" customWidth="1"/>
    <col min="18" max="18" width="4.7109375" style="779" customWidth="1"/>
    <col min="19" max="19" width="0.28515625" style="779" customWidth="1"/>
    <col min="20" max="20" width="4.7109375" style="779" customWidth="1"/>
    <col min="21" max="21" width="0.28515625" style="779" customWidth="1"/>
    <col min="22" max="22" width="4.7109375" style="779" customWidth="1"/>
    <col min="23" max="23" width="0.42578125" style="779" customWidth="1"/>
    <col min="24" max="24" width="5" style="779" customWidth="1"/>
    <col min="25" max="25" width="0.28515625" style="779" customWidth="1"/>
    <col min="26" max="26" width="4.7109375" style="779" customWidth="1"/>
    <col min="27" max="27" width="0.28515625" style="1031" customWidth="1"/>
    <col min="28" max="28" width="4.7109375" style="779" customWidth="1"/>
    <col min="29" max="29" width="0.28515625" style="779" customWidth="1"/>
    <col min="30" max="30" width="4.7109375" style="779" customWidth="1"/>
    <col min="31" max="31" width="2.5703125" style="779" customWidth="1"/>
    <col min="32" max="32" width="1" style="779" customWidth="1"/>
    <col min="33" max="45" width="5.5703125" style="779" customWidth="1"/>
    <col min="46" max="16384" width="9.140625" style="779"/>
  </cols>
  <sheetData>
    <row r="1" spans="1:32" ht="13.5" customHeight="1">
      <c r="A1" s="773"/>
      <c r="B1" s="1031"/>
      <c r="C1" s="1803" t="s">
        <v>35</v>
      </c>
      <c r="D1" s="1803"/>
      <c r="E1" s="1803"/>
      <c r="F1" s="1803"/>
      <c r="G1" s="1803"/>
      <c r="H1" s="1803"/>
      <c r="I1" s="1803"/>
      <c r="J1" s="784"/>
      <c r="K1" s="784"/>
      <c r="L1" s="784"/>
      <c r="M1" s="784"/>
      <c r="N1" s="784"/>
      <c r="O1" s="784"/>
      <c r="P1" s="1804" t="s">
        <v>507</v>
      </c>
      <c r="Q1" s="1804"/>
      <c r="R1" s="1804"/>
      <c r="S1" s="1804"/>
      <c r="T1" s="1804"/>
      <c r="U1" s="1804"/>
      <c r="V1" s="1804"/>
      <c r="W1" s="1804"/>
      <c r="X1" s="1804"/>
      <c r="Y1" s="1804"/>
      <c r="Z1" s="1804"/>
      <c r="AA1" s="1804"/>
      <c r="AB1" s="1804"/>
      <c r="AC1" s="1804"/>
      <c r="AD1" s="1804"/>
      <c r="AE1" s="792"/>
      <c r="AF1" s="773"/>
    </row>
    <row r="2" spans="1:32" ht="6" customHeight="1">
      <c r="A2" s="773"/>
      <c r="B2" s="1138"/>
      <c r="C2" s="1139"/>
      <c r="D2" s="1139"/>
      <c r="E2" s="1139"/>
      <c r="F2" s="1012"/>
      <c r="G2" s="1012"/>
      <c r="H2" s="1012"/>
      <c r="I2" s="1012"/>
      <c r="J2" s="1012"/>
      <c r="K2" s="1012"/>
      <c r="L2" s="1012"/>
      <c r="M2" s="1012"/>
      <c r="N2" s="1012"/>
      <c r="O2" s="1012"/>
      <c r="P2" s="1012"/>
      <c r="Q2" s="1012"/>
      <c r="R2" s="1012"/>
      <c r="S2" s="1012"/>
      <c r="T2" s="1012"/>
      <c r="U2" s="1012"/>
      <c r="V2" s="1012"/>
      <c r="W2" s="1012"/>
      <c r="X2" s="1012"/>
      <c r="Y2" s="1012"/>
      <c r="Z2" s="1012"/>
      <c r="AA2" s="1012"/>
      <c r="AB2" s="1012"/>
      <c r="AC2" s="1012"/>
      <c r="AD2" s="1012"/>
      <c r="AE2" s="784"/>
      <c r="AF2" s="784"/>
    </row>
    <row r="3" spans="1:32" ht="11.25" customHeight="1" thickBot="1">
      <c r="A3" s="773"/>
      <c r="B3" s="1032"/>
      <c r="C3" s="1026"/>
      <c r="D3" s="1026"/>
      <c r="E3" s="1026"/>
      <c r="F3" s="784"/>
      <c r="G3" s="784"/>
      <c r="H3" s="784"/>
      <c r="I3" s="784"/>
      <c r="J3" s="784"/>
      <c r="K3" s="784"/>
      <c r="L3" s="784"/>
      <c r="M3" s="784"/>
      <c r="N3" s="784"/>
      <c r="O3" s="784"/>
      <c r="P3" s="785"/>
      <c r="Q3" s="785"/>
      <c r="R3" s="785"/>
      <c r="S3" s="785"/>
      <c r="T3" s="785"/>
      <c r="U3" s="785"/>
      <c r="V3" s="785"/>
      <c r="W3" s="785"/>
      <c r="X3" s="785"/>
      <c r="Y3" s="785"/>
      <c r="Z3" s="785"/>
      <c r="AA3" s="785"/>
      <c r="AB3" s="785"/>
      <c r="AC3" s="785"/>
      <c r="AD3" s="785" t="s">
        <v>79</v>
      </c>
      <c r="AE3" s="784"/>
      <c r="AF3" s="784"/>
    </row>
    <row r="4" spans="1:32" ht="13.5" customHeight="1" thickBot="1">
      <c r="A4" s="773"/>
      <c r="B4" s="1032"/>
      <c r="C4" s="1805" t="s">
        <v>164</v>
      </c>
      <c r="D4" s="1806"/>
      <c r="E4" s="1806"/>
      <c r="F4" s="1806"/>
      <c r="G4" s="1806"/>
      <c r="H4" s="1806"/>
      <c r="I4" s="1806"/>
      <c r="J4" s="1806"/>
      <c r="K4" s="1806"/>
      <c r="L4" s="1806"/>
      <c r="M4" s="1806"/>
      <c r="N4" s="1806"/>
      <c r="O4" s="1806"/>
      <c r="P4" s="1806"/>
      <c r="Q4" s="1806"/>
      <c r="R4" s="1806"/>
      <c r="S4" s="1806"/>
      <c r="T4" s="1806"/>
      <c r="U4" s="1806"/>
      <c r="V4" s="1806"/>
      <c r="W4" s="1806"/>
      <c r="X4" s="1806"/>
      <c r="Y4" s="1806"/>
      <c r="Z4" s="1806"/>
      <c r="AA4" s="1806"/>
      <c r="AB4" s="1806"/>
      <c r="AC4" s="1806"/>
      <c r="AD4" s="1807"/>
      <c r="AE4" s="784"/>
      <c r="AF4" s="784"/>
    </row>
    <row r="5" spans="1:32" ht="3.75" customHeight="1">
      <c r="A5" s="773"/>
      <c r="B5" s="1032"/>
      <c r="C5" s="1026"/>
      <c r="D5" s="1026"/>
      <c r="E5" s="1026"/>
      <c r="F5" s="784"/>
      <c r="G5" s="784"/>
      <c r="H5" s="784"/>
      <c r="I5" s="784"/>
      <c r="J5" s="793"/>
      <c r="K5" s="793"/>
      <c r="L5" s="784"/>
      <c r="M5" s="784"/>
      <c r="N5" s="784"/>
      <c r="O5" s="784"/>
      <c r="P5" s="1053"/>
      <c r="Q5" s="1053"/>
      <c r="R5" s="1053"/>
      <c r="S5" s="1053"/>
      <c r="T5" s="1053"/>
      <c r="U5" s="1053"/>
      <c r="V5" s="1053"/>
      <c r="W5" s="1053"/>
      <c r="X5" s="1053"/>
      <c r="Y5" s="1053"/>
      <c r="Z5" s="1053"/>
      <c r="AA5" s="1053"/>
      <c r="AB5" s="1053"/>
      <c r="AC5" s="1053"/>
      <c r="AD5" s="1053"/>
      <c r="AE5" s="784"/>
      <c r="AF5" s="784"/>
    </row>
    <row r="6" spans="1:32" ht="13.5" customHeight="1">
      <c r="A6" s="773"/>
      <c r="B6" s="1032"/>
      <c r="C6" s="1808" t="s">
        <v>163</v>
      </c>
      <c r="D6" s="1809"/>
      <c r="E6" s="1809"/>
      <c r="F6" s="1809"/>
      <c r="G6" s="1809"/>
      <c r="H6" s="1809"/>
      <c r="I6" s="1809"/>
      <c r="J6" s="1809"/>
      <c r="K6" s="1809"/>
      <c r="L6" s="1809"/>
      <c r="M6" s="1809"/>
      <c r="N6" s="1809"/>
      <c r="O6" s="1809"/>
      <c r="P6" s="1809"/>
      <c r="Q6" s="1809"/>
      <c r="R6" s="1809"/>
      <c r="S6" s="1809"/>
      <c r="T6" s="1809"/>
      <c r="U6" s="1809"/>
      <c r="V6" s="1809"/>
      <c r="W6" s="1809"/>
      <c r="X6" s="1809"/>
      <c r="Y6" s="1809"/>
      <c r="Z6" s="1809"/>
      <c r="AA6" s="1809"/>
      <c r="AB6" s="1809"/>
      <c r="AC6" s="1809"/>
      <c r="AD6" s="1810"/>
      <c r="AE6" s="784"/>
      <c r="AF6" s="784"/>
    </row>
    <row r="7" spans="1:32" ht="2.25" customHeight="1">
      <c r="A7" s="773"/>
      <c r="B7" s="1032"/>
      <c r="C7" s="1811" t="s">
        <v>87</v>
      </c>
      <c r="D7" s="1811"/>
      <c r="E7" s="1026"/>
      <c r="F7" s="793"/>
      <c r="G7" s="793"/>
      <c r="H7" s="793"/>
      <c r="I7" s="793"/>
      <c r="J7" s="793"/>
      <c r="K7" s="793"/>
      <c r="L7" s="793"/>
      <c r="M7" s="793"/>
      <c r="N7" s="793"/>
      <c r="O7" s="793"/>
      <c r="P7" s="1031"/>
      <c r="Q7" s="793"/>
      <c r="R7" s="793"/>
      <c r="S7" s="793"/>
      <c r="T7" s="793"/>
      <c r="U7" s="793"/>
      <c r="V7" s="784"/>
      <c r="W7" s="784"/>
      <c r="X7" s="784"/>
      <c r="Y7" s="784"/>
      <c r="Z7" s="784"/>
      <c r="AA7" s="784"/>
      <c r="AB7" s="784"/>
      <c r="AC7" s="792"/>
      <c r="AD7" s="784"/>
      <c r="AE7" s="784"/>
      <c r="AF7" s="784"/>
    </row>
    <row r="8" spans="1:32" ht="11.25" customHeight="1">
      <c r="A8" s="773"/>
      <c r="B8" s="1032"/>
      <c r="C8" s="1811"/>
      <c r="D8" s="1811"/>
      <c r="E8" s="790"/>
      <c r="F8" s="1812">
        <v>2012</v>
      </c>
      <c r="G8" s="1812"/>
      <c r="H8" s="1812"/>
      <c r="I8" s="1812"/>
      <c r="J8" s="1812"/>
      <c r="K8" s="1812"/>
      <c r="L8" s="1812"/>
      <c r="M8" s="1812"/>
      <c r="N8" s="1812"/>
      <c r="O8" s="1812"/>
      <c r="P8" s="1812"/>
      <c r="Q8" s="1812"/>
      <c r="R8" s="1812"/>
      <c r="S8" s="1812"/>
      <c r="T8" s="1812"/>
      <c r="U8" s="1812"/>
      <c r="V8" s="1812"/>
      <c r="W8" s="792"/>
      <c r="X8" s="1812">
        <v>2013</v>
      </c>
      <c r="Y8" s="1812"/>
      <c r="Z8" s="1812"/>
      <c r="AA8" s="1812"/>
      <c r="AB8" s="1812"/>
      <c r="AC8" s="1812"/>
      <c r="AD8" s="1812"/>
      <c r="AE8" s="784"/>
      <c r="AF8" s="784"/>
    </row>
    <row r="9" spans="1:32" ht="10.5" customHeight="1">
      <c r="A9" s="773"/>
      <c r="B9" s="1032"/>
      <c r="C9" s="790"/>
      <c r="D9" s="790"/>
      <c r="E9" s="790"/>
      <c r="F9" s="795" t="s">
        <v>126</v>
      </c>
      <c r="G9" s="1140"/>
      <c r="H9" s="795" t="s">
        <v>125</v>
      </c>
      <c r="I9" s="1140"/>
      <c r="J9" s="795" t="s">
        <v>124</v>
      </c>
      <c r="K9" s="1140"/>
      <c r="L9" s="795" t="s">
        <v>123</v>
      </c>
      <c r="M9" s="1140"/>
      <c r="N9" s="795" t="s">
        <v>122</v>
      </c>
      <c r="O9" s="1140"/>
      <c r="P9" s="795" t="s">
        <v>121</v>
      </c>
      <c r="Q9" s="1140"/>
      <c r="R9" s="795" t="s">
        <v>120</v>
      </c>
      <c r="S9" s="1140"/>
      <c r="T9" s="795" t="s">
        <v>119</v>
      </c>
      <c r="U9" s="1140"/>
      <c r="V9" s="795" t="s">
        <v>118</v>
      </c>
      <c r="W9" s="1140"/>
      <c r="X9" s="795" t="s">
        <v>117</v>
      </c>
      <c r="Y9" s="1140"/>
      <c r="Z9" s="795" t="s">
        <v>128</v>
      </c>
      <c r="AA9" s="1140"/>
      <c r="AB9" s="795" t="s">
        <v>127</v>
      </c>
      <c r="AC9" s="1140"/>
      <c r="AD9" s="795" t="s">
        <v>126</v>
      </c>
      <c r="AE9" s="1140"/>
      <c r="AF9" s="784"/>
    </row>
    <row r="10" spans="1:32" s="1058" customFormat="1" ht="12.75" customHeight="1">
      <c r="A10" s="1054"/>
      <c r="B10" s="1055"/>
      <c r="C10" s="1802" t="s">
        <v>132</v>
      </c>
      <c r="D10" s="1802"/>
      <c r="E10" s="1137"/>
      <c r="F10" s="1056">
        <v>9</v>
      </c>
      <c r="G10" s="1015"/>
      <c r="H10" s="1056">
        <v>22</v>
      </c>
      <c r="I10" s="1015"/>
      <c r="J10" s="1056">
        <v>8</v>
      </c>
      <c r="K10" s="1015"/>
      <c r="L10" s="1056">
        <v>12</v>
      </c>
      <c r="M10" s="1015"/>
      <c r="N10" s="1056">
        <v>15</v>
      </c>
      <c r="O10" s="1015"/>
      <c r="P10" s="1056">
        <v>7</v>
      </c>
      <c r="Q10" s="1015"/>
      <c r="R10" s="1056">
        <v>6</v>
      </c>
      <c r="S10" s="1015"/>
      <c r="T10" s="1056">
        <v>2</v>
      </c>
      <c r="U10" s="1015"/>
      <c r="V10" s="1056">
        <v>5</v>
      </c>
      <c r="W10" s="1015"/>
      <c r="X10" s="1056">
        <v>7</v>
      </c>
      <c r="Y10" s="1015"/>
      <c r="Z10" s="1056">
        <v>5</v>
      </c>
      <c r="AA10" s="1015"/>
      <c r="AB10" s="1056">
        <v>4</v>
      </c>
      <c r="AC10" s="1015"/>
      <c r="AD10" s="1056">
        <v>9</v>
      </c>
      <c r="AE10" s="1140"/>
      <c r="AF10" s="1057"/>
    </row>
    <row r="11" spans="1:32" s="1063" customFormat="1" ht="11.25" customHeight="1">
      <c r="A11" s="1059"/>
      <c r="B11" s="1060"/>
      <c r="C11" s="1147"/>
      <c r="D11" s="1061" t="s">
        <v>368</v>
      </c>
      <c r="E11" s="1147"/>
      <c r="F11" s="1062">
        <v>2</v>
      </c>
      <c r="G11" s="1140"/>
      <c r="H11" s="1062">
        <v>4</v>
      </c>
      <c r="I11" s="1140"/>
      <c r="J11" s="1062">
        <v>4</v>
      </c>
      <c r="K11" s="1140"/>
      <c r="L11" s="1062">
        <v>3</v>
      </c>
      <c r="M11" s="1140"/>
      <c r="N11" s="1062">
        <v>7</v>
      </c>
      <c r="O11" s="1140"/>
      <c r="P11" s="1062">
        <v>3</v>
      </c>
      <c r="Q11" s="1140"/>
      <c r="R11" s="1062">
        <v>1</v>
      </c>
      <c r="S11" s="1140"/>
      <c r="T11" s="1062">
        <v>1</v>
      </c>
      <c r="U11" s="1140"/>
      <c r="V11" s="1062">
        <v>4</v>
      </c>
      <c r="W11" s="1140"/>
      <c r="X11" s="1062">
        <v>2</v>
      </c>
      <c r="Y11" s="1140"/>
      <c r="Z11" s="1062">
        <v>2</v>
      </c>
      <c r="AA11" s="1140"/>
      <c r="AB11" s="1062">
        <v>3</v>
      </c>
      <c r="AC11" s="1140"/>
      <c r="AD11" s="1062">
        <v>1</v>
      </c>
      <c r="AE11" s="1140"/>
      <c r="AF11" s="1026"/>
    </row>
    <row r="12" spans="1:32" s="1063" customFormat="1" ht="11.25" customHeight="1">
      <c r="A12" s="1059"/>
      <c r="B12" s="1060"/>
      <c r="C12" s="1147"/>
      <c r="D12" s="1061" t="s">
        <v>369</v>
      </c>
      <c r="E12" s="1147"/>
      <c r="F12" s="1062">
        <v>1</v>
      </c>
      <c r="G12" s="1140"/>
      <c r="H12" s="1062">
        <v>2</v>
      </c>
      <c r="I12" s="1140"/>
      <c r="J12" s="1062">
        <v>1</v>
      </c>
      <c r="K12" s="1140"/>
      <c r="L12" s="1062">
        <v>1</v>
      </c>
      <c r="M12" s="1140"/>
      <c r="N12" s="1062">
        <v>1</v>
      </c>
      <c r="O12" s="1140"/>
      <c r="P12" s="1062" t="s">
        <v>9</v>
      </c>
      <c r="Q12" s="1140"/>
      <c r="R12" s="1062">
        <v>1</v>
      </c>
      <c r="S12" s="1140"/>
      <c r="T12" s="1062">
        <v>1</v>
      </c>
      <c r="U12" s="1140"/>
      <c r="V12" s="1062" t="s">
        <v>9</v>
      </c>
      <c r="W12" s="1140"/>
      <c r="X12" s="1062">
        <v>2</v>
      </c>
      <c r="Y12" s="1140"/>
      <c r="Z12" s="1062" t="s">
        <v>9</v>
      </c>
      <c r="AA12" s="1140"/>
      <c r="AB12" s="1062" t="s">
        <v>9</v>
      </c>
      <c r="AC12" s="1140"/>
      <c r="AD12" s="1062">
        <v>1</v>
      </c>
      <c r="AE12" s="1140"/>
      <c r="AF12" s="1026"/>
    </row>
    <row r="13" spans="1:32" s="1063" customFormat="1" ht="11.25" customHeight="1">
      <c r="A13" s="1059"/>
      <c r="B13" s="1060"/>
      <c r="C13" s="1147"/>
      <c r="D13" s="1061" t="s">
        <v>370</v>
      </c>
      <c r="E13" s="1147"/>
      <c r="F13" s="1062">
        <v>6</v>
      </c>
      <c r="G13" s="1140"/>
      <c r="H13" s="1062">
        <v>4</v>
      </c>
      <c r="I13" s="1140"/>
      <c r="J13" s="1062">
        <v>2</v>
      </c>
      <c r="K13" s="1140"/>
      <c r="L13" s="1062">
        <v>7</v>
      </c>
      <c r="M13" s="1140"/>
      <c r="N13" s="1062">
        <v>6</v>
      </c>
      <c r="O13" s="1140"/>
      <c r="P13" s="1062">
        <v>2</v>
      </c>
      <c r="Q13" s="1140"/>
      <c r="R13" s="1062">
        <v>4</v>
      </c>
      <c r="S13" s="1140"/>
      <c r="T13" s="1062" t="s">
        <v>9</v>
      </c>
      <c r="U13" s="1140"/>
      <c r="V13" s="1062">
        <v>1</v>
      </c>
      <c r="W13" s="1140"/>
      <c r="X13" s="1062">
        <v>3</v>
      </c>
      <c r="Y13" s="1140"/>
      <c r="Z13" s="1062">
        <v>3</v>
      </c>
      <c r="AA13" s="1140"/>
      <c r="AB13" s="1062">
        <v>1</v>
      </c>
      <c r="AC13" s="1140"/>
      <c r="AD13" s="1062">
        <v>7</v>
      </c>
      <c r="AE13" s="1140"/>
      <c r="AF13" s="1026"/>
    </row>
    <row r="14" spans="1:32" s="1063" customFormat="1" ht="11.25" customHeight="1">
      <c r="A14" s="1059"/>
      <c r="B14" s="1060"/>
      <c r="C14" s="1147"/>
      <c r="D14" s="1061" t="s">
        <v>371</v>
      </c>
      <c r="E14" s="1147"/>
      <c r="F14" s="1064" t="s">
        <v>9</v>
      </c>
      <c r="G14" s="1140"/>
      <c r="H14" s="1064" t="s">
        <v>9</v>
      </c>
      <c r="I14" s="1140"/>
      <c r="J14" s="1064" t="s">
        <v>9</v>
      </c>
      <c r="K14" s="1140"/>
      <c r="L14" s="1064" t="s">
        <v>9</v>
      </c>
      <c r="M14" s="1140"/>
      <c r="N14" s="1064" t="s">
        <v>9</v>
      </c>
      <c r="O14" s="1140"/>
      <c r="P14" s="1062">
        <v>2</v>
      </c>
      <c r="Q14" s="1140"/>
      <c r="R14" s="1062" t="s">
        <v>9</v>
      </c>
      <c r="S14" s="1140"/>
      <c r="T14" s="1062" t="s">
        <v>9</v>
      </c>
      <c r="U14" s="1140"/>
      <c r="V14" s="1062" t="s">
        <v>9</v>
      </c>
      <c r="W14" s="1140"/>
      <c r="X14" s="1062" t="s">
        <v>9</v>
      </c>
      <c r="Y14" s="1140"/>
      <c r="Z14" s="1062" t="s">
        <v>9</v>
      </c>
      <c r="AA14" s="1140"/>
      <c r="AB14" s="1062" t="s">
        <v>9</v>
      </c>
      <c r="AC14" s="1062" t="s">
        <v>9</v>
      </c>
      <c r="AD14" s="1062" t="s">
        <v>9</v>
      </c>
      <c r="AE14" s="1062"/>
      <c r="AF14" s="1026"/>
    </row>
    <row r="15" spans="1:32" s="1063" customFormat="1" ht="11.25" customHeight="1">
      <c r="A15" s="1059"/>
      <c r="B15" s="1060"/>
      <c r="C15" s="1147"/>
      <c r="D15" s="1061" t="s">
        <v>372</v>
      </c>
      <c r="E15" s="1147"/>
      <c r="F15" s="1062" t="s">
        <v>9</v>
      </c>
      <c r="G15" s="790"/>
      <c r="H15" s="1062" t="s">
        <v>9</v>
      </c>
      <c r="I15" s="790"/>
      <c r="J15" s="1062">
        <v>1</v>
      </c>
      <c r="K15" s="790"/>
      <c r="L15" s="1062" t="s">
        <v>9</v>
      </c>
      <c r="M15" s="790"/>
      <c r="N15" s="1062" t="s">
        <v>9</v>
      </c>
      <c r="O15" s="790"/>
      <c r="P15" s="1062" t="s">
        <v>9</v>
      </c>
      <c r="Q15" s="790"/>
      <c r="R15" s="1062" t="s">
        <v>9</v>
      </c>
      <c r="S15" s="790"/>
      <c r="T15" s="1062" t="s">
        <v>9</v>
      </c>
      <c r="U15" s="790"/>
      <c r="V15" s="1062" t="s">
        <v>9</v>
      </c>
      <c r="W15" s="790"/>
      <c r="X15" s="1062" t="s">
        <v>9</v>
      </c>
      <c r="Y15" s="790"/>
      <c r="Z15" s="1062" t="s">
        <v>9</v>
      </c>
      <c r="AA15" s="790"/>
      <c r="AB15" s="1062" t="s">
        <v>9</v>
      </c>
      <c r="AC15" s="1062" t="s">
        <v>9</v>
      </c>
      <c r="AD15" s="1062" t="s">
        <v>9</v>
      </c>
      <c r="AE15" s="1062"/>
      <c r="AF15" s="1026"/>
    </row>
    <row r="16" spans="1:32" s="1063" customFormat="1" ht="11.25" customHeight="1">
      <c r="A16" s="1059"/>
      <c r="B16" s="1060"/>
      <c r="C16" s="1147"/>
      <c r="D16" s="1061" t="s">
        <v>373</v>
      </c>
      <c r="E16" s="1147"/>
      <c r="F16" s="1062" t="s">
        <v>9</v>
      </c>
      <c r="G16" s="790"/>
      <c r="H16" s="1062" t="s">
        <v>9</v>
      </c>
      <c r="I16" s="790"/>
      <c r="J16" s="1062" t="s">
        <v>9</v>
      </c>
      <c r="K16" s="790"/>
      <c r="L16" s="1062">
        <v>1</v>
      </c>
      <c r="M16" s="790"/>
      <c r="N16" s="1062" t="s">
        <v>9</v>
      </c>
      <c r="O16" s="790"/>
      <c r="P16" s="1062" t="s">
        <v>9</v>
      </c>
      <c r="Q16" s="790"/>
      <c r="R16" s="1062" t="s">
        <v>9</v>
      </c>
      <c r="S16" s="790"/>
      <c r="T16" s="1062" t="s">
        <v>9</v>
      </c>
      <c r="U16" s="790"/>
      <c r="V16" s="1062" t="s">
        <v>9</v>
      </c>
      <c r="W16" s="790"/>
      <c r="X16" s="1062" t="s">
        <v>9</v>
      </c>
      <c r="Y16" s="790"/>
      <c r="Z16" s="1062" t="s">
        <v>9</v>
      </c>
      <c r="AA16" s="790"/>
      <c r="AB16" s="1062" t="s">
        <v>9</v>
      </c>
      <c r="AC16" s="1062" t="s">
        <v>9</v>
      </c>
      <c r="AD16" s="1062" t="s">
        <v>9</v>
      </c>
      <c r="AE16" s="1062"/>
      <c r="AF16" s="1026"/>
    </row>
    <row r="17" spans="1:35" s="1063" customFormat="1" ht="11.25" customHeight="1">
      <c r="A17" s="1059"/>
      <c r="B17" s="1060"/>
      <c r="C17" s="1147"/>
      <c r="D17" s="1065" t="s">
        <v>374</v>
      </c>
      <c r="E17" s="1030"/>
      <c r="F17" s="1062" t="s">
        <v>9</v>
      </c>
      <c r="G17" s="830"/>
      <c r="H17" s="1062">
        <v>12</v>
      </c>
      <c r="I17" s="830"/>
      <c r="J17" s="1062" t="s">
        <v>9</v>
      </c>
      <c r="K17" s="830"/>
      <c r="L17" s="1062" t="s">
        <v>9</v>
      </c>
      <c r="M17" s="830"/>
      <c r="N17" s="1062" t="s">
        <v>9</v>
      </c>
      <c r="O17" s="830"/>
      <c r="P17" s="1062" t="s">
        <v>9</v>
      </c>
      <c r="Q17" s="830"/>
      <c r="R17" s="1062" t="s">
        <v>9</v>
      </c>
      <c r="S17" s="830"/>
      <c r="T17" s="1062" t="s">
        <v>9</v>
      </c>
      <c r="U17" s="830"/>
      <c r="V17" s="1062" t="s">
        <v>9</v>
      </c>
      <c r="W17" s="830"/>
      <c r="X17" s="1062" t="s">
        <v>9</v>
      </c>
      <c r="Y17" s="830"/>
      <c r="Z17" s="1062" t="s">
        <v>9</v>
      </c>
      <c r="AA17" s="830"/>
      <c r="AB17" s="1062" t="s">
        <v>9</v>
      </c>
      <c r="AC17" s="830"/>
      <c r="AD17" s="1062">
        <v>9</v>
      </c>
      <c r="AE17" s="830"/>
      <c r="AF17" s="1026"/>
    </row>
    <row r="18" spans="1:35" s="1058" customFormat="1" ht="12.75" customHeight="1">
      <c r="A18" s="1066"/>
      <c r="B18" s="1067"/>
      <c r="C18" s="1137" t="s">
        <v>477</v>
      </c>
      <c r="D18" s="1068"/>
      <c r="E18" s="1068"/>
      <c r="F18" s="1056">
        <v>6</v>
      </c>
      <c r="G18" s="1015"/>
      <c r="H18" s="1056">
        <v>7</v>
      </c>
      <c r="I18" s="1015"/>
      <c r="J18" s="1056">
        <v>3</v>
      </c>
      <c r="K18" s="1015"/>
      <c r="L18" s="1056">
        <v>6</v>
      </c>
      <c r="M18" s="1015"/>
      <c r="N18" s="1056">
        <v>6</v>
      </c>
      <c r="O18" s="1015"/>
      <c r="P18" s="1056">
        <v>3</v>
      </c>
      <c r="Q18" s="1015"/>
      <c r="R18" s="1056">
        <v>3</v>
      </c>
      <c r="S18" s="1015"/>
      <c r="T18" s="1056">
        <v>1</v>
      </c>
      <c r="U18" s="1015"/>
      <c r="V18" s="1056">
        <v>2</v>
      </c>
      <c r="W18" s="1015"/>
      <c r="X18" s="1056">
        <v>7</v>
      </c>
      <c r="Y18" s="1015"/>
      <c r="Z18" s="1056">
        <v>1</v>
      </c>
      <c r="AA18" s="1015"/>
      <c r="AB18" s="1056">
        <v>2</v>
      </c>
      <c r="AC18" s="1015"/>
      <c r="AD18" s="1056">
        <v>7</v>
      </c>
      <c r="AE18" s="1140"/>
      <c r="AF18" s="1057"/>
    </row>
    <row r="19" spans="1:35" s="1072" customFormat="1" ht="13.5" customHeight="1">
      <c r="A19" s="1069"/>
      <c r="B19" s="1070"/>
      <c r="C19" s="1137" t="s">
        <v>478</v>
      </c>
      <c r="D19" s="1137"/>
      <c r="E19" s="1137"/>
      <c r="F19" s="1071">
        <v>798</v>
      </c>
      <c r="G19" s="1015"/>
      <c r="H19" s="1071">
        <v>4028</v>
      </c>
      <c r="I19" s="1015"/>
      <c r="J19" s="1071">
        <v>952</v>
      </c>
      <c r="K19" s="1015"/>
      <c r="L19" s="1071">
        <v>77896</v>
      </c>
      <c r="M19" s="1015"/>
      <c r="N19" s="1071">
        <v>9432</v>
      </c>
      <c r="O19" s="1015"/>
      <c r="P19" s="1071">
        <v>4569</v>
      </c>
      <c r="Q19" s="1015"/>
      <c r="R19" s="1071">
        <v>3056</v>
      </c>
      <c r="S19" s="1015"/>
      <c r="T19" s="1071">
        <v>39</v>
      </c>
      <c r="U19" s="1015"/>
      <c r="V19" s="1071">
        <v>2848</v>
      </c>
      <c r="W19" s="1015"/>
      <c r="X19" s="1071">
        <v>120779</v>
      </c>
      <c r="Y19" s="1015"/>
      <c r="Z19" s="1071">
        <v>3543</v>
      </c>
      <c r="AA19" s="1015"/>
      <c r="AB19" s="1071">
        <v>1200</v>
      </c>
      <c r="AC19" s="1015"/>
      <c r="AD19" s="1071">
        <v>814</v>
      </c>
      <c r="AE19" s="1140"/>
      <c r="AF19" s="1038"/>
    </row>
    <row r="20" spans="1:35" ht="11.25" customHeight="1">
      <c r="A20" s="773"/>
      <c r="B20" s="1032"/>
      <c r="C20" s="1799" t="s">
        <v>162</v>
      </c>
      <c r="D20" s="1799"/>
      <c r="E20" s="782"/>
      <c r="F20" s="1073" t="s">
        <v>9</v>
      </c>
      <c r="G20" s="1140"/>
      <c r="H20" s="1073" t="s">
        <v>9</v>
      </c>
      <c r="I20" s="1140"/>
      <c r="J20" s="1073" t="s">
        <v>9</v>
      </c>
      <c r="K20" s="1140"/>
      <c r="L20" s="1073" t="s">
        <v>9</v>
      </c>
      <c r="M20" s="1140"/>
      <c r="N20" s="1073" t="s">
        <v>9</v>
      </c>
      <c r="O20" s="1140"/>
      <c r="P20" s="1073" t="s">
        <v>9</v>
      </c>
      <c r="Q20" s="1140"/>
      <c r="R20" s="1073" t="s">
        <v>9</v>
      </c>
      <c r="S20" s="1140"/>
      <c r="T20" s="1073" t="s">
        <v>9</v>
      </c>
      <c r="U20" s="1140"/>
      <c r="V20" s="1073" t="s">
        <v>9</v>
      </c>
      <c r="W20" s="1140"/>
      <c r="X20" s="1073" t="s">
        <v>9</v>
      </c>
      <c r="Y20" s="1140"/>
      <c r="Z20" s="1073" t="s">
        <v>9</v>
      </c>
      <c r="AA20" s="1140"/>
      <c r="AB20" s="1073" t="s">
        <v>9</v>
      </c>
      <c r="AC20" s="1140"/>
      <c r="AD20" s="1073" t="s">
        <v>9</v>
      </c>
      <c r="AE20" s="1140"/>
      <c r="AF20" s="784"/>
    </row>
    <row r="21" spans="1:35" ht="11.25" customHeight="1">
      <c r="A21" s="773"/>
      <c r="B21" s="1032"/>
      <c r="C21" s="1799" t="s">
        <v>161</v>
      </c>
      <c r="D21" s="1799"/>
      <c r="E21" s="782"/>
      <c r="F21" s="1073" t="s">
        <v>9</v>
      </c>
      <c r="G21" s="1140"/>
      <c r="H21" s="1073" t="s">
        <v>9</v>
      </c>
      <c r="I21" s="1140"/>
      <c r="J21" s="1073" t="s">
        <v>9</v>
      </c>
      <c r="K21" s="1140"/>
      <c r="L21" s="1073" t="s">
        <v>9</v>
      </c>
      <c r="M21" s="1140"/>
      <c r="N21" s="1073" t="s">
        <v>9</v>
      </c>
      <c r="O21" s="1140"/>
      <c r="P21" s="1073" t="s">
        <v>9</v>
      </c>
      <c r="Q21" s="1140"/>
      <c r="R21" s="1073" t="s">
        <v>9</v>
      </c>
      <c r="S21" s="1140"/>
      <c r="T21" s="1073" t="s">
        <v>9</v>
      </c>
      <c r="U21" s="1140"/>
      <c r="V21" s="1073" t="s">
        <v>9</v>
      </c>
      <c r="W21" s="1140"/>
      <c r="X21" s="1073" t="s">
        <v>9</v>
      </c>
      <c r="Y21" s="1140"/>
      <c r="Z21" s="1073" t="s">
        <v>9</v>
      </c>
      <c r="AA21" s="1140"/>
      <c r="AB21" s="1073" t="s">
        <v>9</v>
      </c>
      <c r="AC21" s="1140"/>
      <c r="AD21" s="1073" t="s">
        <v>9</v>
      </c>
      <c r="AE21" s="1140"/>
      <c r="AF21" s="784"/>
      <c r="AI21" s="1022"/>
    </row>
    <row r="22" spans="1:35" ht="11.25" customHeight="1">
      <c r="A22" s="773"/>
      <c r="B22" s="1032"/>
      <c r="C22" s="1799" t="s">
        <v>160</v>
      </c>
      <c r="D22" s="1799"/>
      <c r="E22" s="782"/>
      <c r="F22" s="1073">
        <v>600</v>
      </c>
      <c r="G22" s="1140"/>
      <c r="H22" s="1073">
        <v>210</v>
      </c>
      <c r="I22" s="1140"/>
      <c r="J22" s="1073">
        <v>373</v>
      </c>
      <c r="K22" s="1140"/>
      <c r="L22" s="1073">
        <v>3462</v>
      </c>
      <c r="M22" s="1140"/>
      <c r="N22" s="1073">
        <v>8583</v>
      </c>
      <c r="O22" s="1140"/>
      <c r="P22" s="1073">
        <v>4289</v>
      </c>
      <c r="Q22" s="1140"/>
      <c r="R22" s="1073">
        <v>3046</v>
      </c>
      <c r="S22" s="1140"/>
      <c r="T22" s="1073" t="s">
        <v>9</v>
      </c>
      <c r="U22" s="1140"/>
      <c r="V22" s="1073" t="s">
        <v>9</v>
      </c>
      <c r="W22" s="1140"/>
      <c r="X22" s="1073">
        <v>120541</v>
      </c>
      <c r="Y22" s="1140"/>
      <c r="Z22" s="1073" t="s">
        <v>9</v>
      </c>
      <c r="AA22" s="1140"/>
      <c r="AB22" s="1073">
        <v>305</v>
      </c>
      <c r="AC22" s="1140"/>
      <c r="AD22" s="1073">
        <v>289</v>
      </c>
      <c r="AE22" s="1140"/>
      <c r="AF22" s="784"/>
      <c r="AG22" s="1022"/>
      <c r="AH22" s="1022"/>
    </row>
    <row r="23" spans="1:35" ht="11.25" customHeight="1">
      <c r="A23" s="773"/>
      <c r="B23" s="1032"/>
      <c r="C23" s="1799" t="s">
        <v>159</v>
      </c>
      <c r="D23" s="1799"/>
      <c r="E23" s="782"/>
      <c r="F23" s="1073" t="s">
        <v>9</v>
      </c>
      <c r="G23" s="1140"/>
      <c r="H23" s="1073" t="s">
        <v>9</v>
      </c>
      <c r="I23" s="1140"/>
      <c r="J23" s="1073" t="s">
        <v>9</v>
      </c>
      <c r="K23" s="1140"/>
      <c r="L23" s="1073" t="s">
        <v>9</v>
      </c>
      <c r="M23" s="1140"/>
      <c r="N23" s="1073" t="s">
        <v>9</v>
      </c>
      <c r="O23" s="1140"/>
      <c r="P23" s="1073" t="s">
        <v>9</v>
      </c>
      <c r="Q23" s="1140"/>
      <c r="R23" s="1073" t="s">
        <v>9</v>
      </c>
      <c r="S23" s="1140"/>
      <c r="T23" s="1073" t="s">
        <v>9</v>
      </c>
      <c r="U23" s="1140"/>
      <c r="V23" s="1073" t="s">
        <v>9</v>
      </c>
      <c r="W23" s="1140"/>
      <c r="X23" s="1073" t="s">
        <v>9</v>
      </c>
      <c r="Y23" s="1140"/>
      <c r="Z23" s="1073" t="s">
        <v>9</v>
      </c>
      <c r="AA23" s="1140"/>
      <c r="AB23" s="1073" t="s">
        <v>9</v>
      </c>
      <c r="AC23" s="1140"/>
      <c r="AD23" s="1073" t="s">
        <v>9</v>
      </c>
      <c r="AE23" s="1140"/>
      <c r="AF23" s="784"/>
    </row>
    <row r="24" spans="1:35" ht="11.25" customHeight="1">
      <c r="A24" s="773"/>
      <c r="B24" s="1032"/>
      <c r="C24" s="1799" t="s">
        <v>158</v>
      </c>
      <c r="D24" s="1799"/>
      <c r="E24" s="782"/>
      <c r="F24" s="1073" t="s">
        <v>9</v>
      </c>
      <c r="G24" s="1140"/>
      <c r="H24" s="1073" t="s">
        <v>9</v>
      </c>
      <c r="I24" s="1140"/>
      <c r="J24" s="1073" t="s">
        <v>9</v>
      </c>
      <c r="K24" s="1140"/>
      <c r="L24" s="1073" t="s">
        <v>9</v>
      </c>
      <c r="M24" s="1140"/>
      <c r="N24" s="1073" t="s">
        <v>9</v>
      </c>
      <c r="O24" s="1140"/>
      <c r="P24" s="1073" t="s">
        <v>9</v>
      </c>
      <c r="Q24" s="1140"/>
      <c r="R24" s="1073" t="s">
        <v>9</v>
      </c>
      <c r="S24" s="1140"/>
      <c r="T24" s="1073">
        <v>39</v>
      </c>
      <c r="U24" s="1140"/>
      <c r="V24" s="1073" t="s">
        <v>9</v>
      </c>
      <c r="W24" s="1140"/>
      <c r="X24" s="1073" t="s">
        <v>9</v>
      </c>
      <c r="Y24" s="1140"/>
      <c r="Z24" s="1073" t="s">
        <v>9</v>
      </c>
      <c r="AA24" s="1140"/>
      <c r="AB24" s="1073" t="s">
        <v>9</v>
      </c>
      <c r="AC24" s="1140"/>
      <c r="AD24" s="1073" t="s">
        <v>9</v>
      </c>
      <c r="AE24" s="1140"/>
      <c r="AF24" s="784"/>
    </row>
    <row r="25" spans="1:35" ht="11.25" customHeight="1">
      <c r="A25" s="773"/>
      <c r="B25" s="1032"/>
      <c r="C25" s="1799" t="s">
        <v>157</v>
      </c>
      <c r="D25" s="1799"/>
      <c r="E25" s="782"/>
      <c r="F25" s="1073" t="s">
        <v>9</v>
      </c>
      <c r="G25" s="1140"/>
      <c r="H25" s="1073" t="s">
        <v>9</v>
      </c>
      <c r="I25" s="1140"/>
      <c r="J25" s="1073" t="s">
        <v>9</v>
      </c>
      <c r="K25" s="1140"/>
      <c r="L25" s="1073" t="s">
        <v>9</v>
      </c>
      <c r="M25" s="1140"/>
      <c r="N25" s="1073" t="s">
        <v>9</v>
      </c>
      <c r="O25" s="1140"/>
      <c r="P25" s="1073" t="s">
        <v>9</v>
      </c>
      <c r="Q25" s="1140"/>
      <c r="R25" s="1073" t="s">
        <v>9</v>
      </c>
      <c r="S25" s="1140"/>
      <c r="T25" s="1073" t="s">
        <v>9</v>
      </c>
      <c r="U25" s="1140"/>
      <c r="V25" s="1073" t="s">
        <v>9</v>
      </c>
      <c r="W25" s="1140"/>
      <c r="X25" s="1073" t="s">
        <v>9</v>
      </c>
      <c r="Y25" s="1140"/>
      <c r="Z25" s="1073" t="s">
        <v>9</v>
      </c>
      <c r="AA25" s="1140"/>
      <c r="AB25" s="1073" t="s">
        <v>9</v>
      </c>
      <c r="AC25" s="1140"/>
      <c r="AD25" s="1073" t="s">
        <v>9</v>
      </c>
      <c r="AE25" s="1140"/>
      <c r="AF25" s="784"/>
    </row>
    <row r="26" spans="1:35" ht="11.25" customHeight="1">
      <c r="A26" s="773"/>
      <c r="B26" s="1032"/>
      <c r="C26" s="1799" t="s">
        <v>156</v>
      </c>
      <c r="D26" s="1799"/>
      <c r="E26" s="782"/>
      <c r="F26" s="1073" t="s">
        <v>9</v>
      </c>
      <c r="G26" s="1140"/>
      <c r="H26" s="1073">
        <v>1648</v>
      </c>
      <c r="I26" s="1140"/>
      <c r="J26" s="1073">
        <v>579</v>
      </c>
      <c r="K26" s="1140"/>
      <c r="L26" s="1073">
        <v>702</v>
      </c>
      <c r="M26" s="1140"/>
      <c r="N26" s="1073" t="s">
        <v>9</v>
      </c>
      <c r="O26" s="1140"/>
      <c r="P26" s="1073" t="s">
        <v>9</v>
      </c>
      <c r="Q26" s="1140"/>
      <c r="R26" s="1073">
        <v>10</v>
      </c>
      <c r="S26" s="1140"/>
      <c r="T26" s="1073" t="s">
        <v>9</v>
      </c>
      <c r="U26" s="1140"/>
      <c r="V26" s="1073">
        <v>2848</v>
      </c>
      <c r="W26" s="1140"/>
      <c r="X26" s="1073" t="s">
        <v>9</v>
      </c>
      <c r="Y26" s="1140"/>
      <c r="Z26" s="1073">
        <v>3543</v>
      </c>
      <c r="AA26" s="1140"/>
      <c r="AB26" s="1073">
        <v>895</v>
      </c>
      <c r="AC26" s="1140"/>
      <c r="AD26" s="1073" t="s">
        <v>9</v>
      </c>
      <c r="AE26" s="1140"/>
      <c r="AF26" s="784"/>
      <c r="AI26" s="1022"/>
    </row>
    <row r="27" spans="1:35" ht="11.25" customHeight="1">
      <c r="A27" s="773"/>
      <c r="B27" s="1032"/>
      <c r="C27" s="1799" t="s">
        <v>155</v>
      </c>
      <c r="D27" s="1799"/>
      <c r="E27" s="782"/>
      <c r="F27" s="1073">
        <v>198</v>
      </c>
      <c r="G27" s="1074"/>
      <c r="H27" s="1073">
        <v>2150</v>
      </c>
      <c r="I27" s="1074"/>
      <c r="J27" s="1073" t="s">
        <v>9</v>
      </c>
      <c r="K27" s="1074"/>
      <c r="L27" s="1073">
        <v>41</v>
      </c>
      <c r="M27" s="1074"/>
      <c r="N27" s="1073" t="s">
        <v>9</v>
      </c>
      <c r="O27" s="1074"/>
      <c r="P27" s="1073" t="s">
        <v>9</v>
      </c>
      <c r="Q27" s="1074"/>
      <c r="R27" s="1073" t="s">
        <v>9</v>
      </c>
      <c r="S27" s="1074"/>
      <c r="T27" s="1073" t="s">
        <v>9</v>
      </c>
      <c r="U27" s="1074"/>
      <c r="V27" s="1073" t="s">
        <v>9</v>
      </c>
      <c r="W27" s="1074"/>
      <c r="X27" s="1073" t="s">
        <v>9</v>
      </c>
      <c r="Y27" s="1074"/>
      <c r="Z27" s="1073" t="s">
        <v>9</v>
      </c>
      <c r="AA27" s="1074"/>
      <c r="AB27" s="1073" t="s">
        <v>9</v>
      </c>
      <c r="AC27" s="1074"/>
      <c r="AD27" s="1073">
        <v>503</v>
      </c>
      <c r="AE27" s="1074"/>
      <c r="AF27" s="784"/>
    </row>
    <row r="28" spans="1:35" ht="11.25" customHeight="1">
      <c r="A28" s="773"/>
      <c r="B28" s="1032"/>
      <c r="C28" s="1799" t="s">
        <v>154</v>
      </c>
      <c r="D28" s="1799"/>
      <c r="E28" s="782"/>
      <c r="F28" s="1073" t="s">
        <v>9</v>
      </c>
      <c r="G28" s="1074"/>
      <c r="H28" s="1073">
        <v>20</v>
      </c>
      <c r="I28" s="1074"/>
      <c r="J28" s="1073" t="s">
        <v>9</v>
      </c>
      <c r="K28" s="1074"/>
      <c r="L28" s="1073" t="s">
        <v>9</v>
      </c>
      <c r="M28" s="1074"/>
      <c r="N28" s="1073" t="s">
        <v>9</v>
      </c>
      <c r="O28" s="1074"/>
      <c r="P28" s="1073" t="s">
        <v>9</v>
      </c>
      <c r="Q28" s="1074"/>
      <c r="R28" s="1073" t="s">
        <v>9</v>
      </c>
      <c r="S28" s="1074"/>
      <c r="T28" s="1073" t="s">
        <v>9</v>
      </c>
      <c r="U28" s="1074"/>
      <c r="V28" s="1073" t="s">
        <v>9</v>
      </c>
      <c r="W28" s="1074"/>
      <c r="X28" s="1073" t="s">
        <v>9</v>
      </c>
      <c r="Y28" s="1074"/>
      <c r="Z28" s="1073" t="s">
        <v>9</v>
      </c>
      <c r="AA28" s="1074"/>
      <c r="AB28" s="1073" t="s">
        <v>9</v>
      </c>
      <c r="AC28" s="1074"/>
      <c r="AD28" s="1073" t="s">
        <v>9</v>
      </c>
      <c r="AE28" s="1074"/>
      <c r="AF28" s="784"/>
    </row>
    <row r="29" spans="1:35" ht="11.25" customHeight="1">
      <c r="A29" s="773"/>
      <c r="B29" s="1032"/>
      <c r="C29" s="1799" t="s">
        <v>153</v>
      </c>
      <c r="D29" s="1799"/>
      <c r="E29" s="782"/>
      <c r="F29" s="1073" t="s">
        <v>9</v>
      </c>
      <c r="G29" s="1074"/>
      <c r="H29" s="1073" t="s">
        <v>9</v>
      </c>
      <c r="I29" s="1074"/>
      <c r="J29" s="1073" t="s">
        <v>9</v>
      </c>
      <c r="K29" s="1074"/>
      <c r="L29" s="1073">
        <v>1819</v>
      </c>
      <c r="M29" s="1074"/>
      <c r="N29" s="1073" t="s">
        <v>9</v>
      </c>
      <c r="O29" s="1074"/>
      <c r="P29" s="1073" t="s">
        <v>9</v>
      </c>
      <c r="Q29" s="1074"/>
      <c r="R29" s="1073" t="s">
        <v>9</v>
      </c>
      <c r="S29" s="1074"/>
      <c r="T29" s="1073" t="s">
        <v>9</v>
      </c>
      <c r="U29" s="1074"/>
      <c r="V29" s="1073" t="s">
        <v>9</v>
      </c>
      <c r="W29" s="1074"/>
      <c r="X29" s="1073" t="s">
        <v>9</v>
      </c>
      <c r="Y29" s="1074"/>
      <c r="Z29" s="1073" t="s">
        <v>9</v>
      </c>
      <c r="AA29" s="1074"/>
      <c r="AB29" s="1073" t="s">
        <v>9</v>
      </c>
      <c r="AC29" s="1074"/>
      <c r="AD29" s="1073" t="s">
        <v>9</v>
      </c>
      <c r="AE29" s="1074"/>
      <c r="AF29" s="784"/>
      <c r="AG29" s="1022"/>
    </row>
    <row r="30" spans="1:35" ht="11.25" customHeight="1">
      <c r="A30" s="773"/>
      <c r="B30" s="1032"/>
      <c r="C30" s="1799" t="s">
        <v>152</v>
      </c>
      <c r="D30" s="1799"/>
      <c r="E30" s="781"/>
      <c r="F30" s="1073" t="s">
        <v>9</v>
      </c>
      <c r="G30" s="1074"/>
      <c r="H30" s="1073" t="s">
        <v>9</v>
      </c>
      <c r="I30" s="1074"/>
      <c r="J30" s="1073" t="s">
        <v>9</v>
      </c>
      <c r="K30" s="1074"/>
      <c r="L30" s="1073" t="s">
        <v>9</v>
      </c>
      <c r="M30" s="1074"/>
      <c r="N30" s="1073">
        <v>23</v>
      </c>
      <c r="O30" s="1074"/>
      <c r="P30" s="1073" t="s">
        <v>9</v>
      </c>
      <c r="Q30" s="1074"/>
      <c r="R30" s="1073" t="s">
        <v>9</v>
      </c>
      <c r="S30" s="1074"/>
      <c r="T30" s="1073" t="s">
        <v>9</v>
      </c>
      <c r="U30" s="1074"/>
      <c r="V30" s="1073" t="s">
        <v>9</v>
      </c>
      <c r="W30" s="1074"/>
      <c r="X30" s="1073" t="s">
        <v>9</v>
      </c>
      <c r="Y30" s="1074"/>
      <c r="Z30" s="1073" t="s">
        <v>9</v>
      </c>
      <c r="AA30" s="1074"/>
      <c r="AB30" s="1073" t="s">
        <v>9</v>
      </c>
      <c r="AC30" s="1074"/>
      <c r="AD30" s="1073" t="s">
        <v>9</v>
      </c>
      <c r="AE30" s="1074"/>
      <c r="AF30" s="784"/>
    </row>
    <row r="31" spans="1:35" ht="11.25" customHeight="1">
      <c r="A31" s="773"/>
      <c r="B31" s="1032"/>
      <c r="C31" s="1799" t="s">
        <v>151</v>
      </c>
      <c r="D31" s="1799"/>
      <c r="E31" s="781"/>
      <c r="F31" s="1073" t="s">
        <v>9</v>
      </c>
      <c r="G31" s="1074"/>
      <c r="H31" s="1073" t="s">
        <v>9</v>
      </c>
      <c r="I31" s="1074"/>
      <c r="J31" s="1073" t="s">
        <v>9</v>
      </c>
      <c r="K31" s="1074"/>
      <c r="L31" s="1073" t="s">
        <v>9</v>
      </c>
      <c r="M31" s="1074"/>
      <c r="N31" s="1073" t="s">
        <v>9</v>
      </c>
      <c r="O31" s="1074"/>
      <c r="P31" s="1073" t="s">
        <v>9</v>
      </c>
      <c r="Q31" s="1074"/>
      <c r="R31" s="1073" t="s">
        <v>9</v>
      </c>
      <c r="S31" s="1074"/>
      <c r="T31" s="1073" t="s">
        <v>9</v>
      </c>
      <c r="U31" s="1074"/>
      <c r="V31" s="1073" t="s">
        <v>9</v>
      </c>
      <c r="W31" s="1074"/>
      <c r="X31" s="1073" t="s">
        <v>9</v>
      </c>
      <c r="Y31" s="1074"/>
      <c r="Z31" s="1073" t="s">
        <v>9</v>
      </c>
      <c r="AA31" s="1074"/>
      <c r="AB31" s="1073" t="s">
        <v>9</v>
      </c>
      <c r="AC31" s="1074"/>
      <c r="AD31" s="1073" t="s">
        <v>9</v>
      </c>
      <c r="AE31" s="1074"/>
      <c r="AF31" s="784"/>
    </row>
    <row r="32" spans="1:35" ht="11.25" customHeight="1">
      <c r="A32" s="773"/>
      <c r="B32" s="1032"/>
      <c r="C32" s="1799" t="s">
        <v>150</v>
      </c>
      <c r="D32" s="1799"/>
      <c r="E32" s="781"/>
      <c r="F32" s="1073" t="s">
        <v>9</v>
      </c>
      <c r="G32" s="1074"/>
      <c r="H32" s="1073" t="s">
        <v>9</v>
      </c>
      <c r="I32" s="1074"/>
      <c r="J32" s="1073" t="s">
        <v>9</v>
      </c>
      <c r="K32" s="1074"/>
      <c r="L32" s="1073" t="s">
        <v>9</v>
      </c>
      <c r="M32" s="1074"/>
      <c r="N32" s="1073" t="s">
        <v>9</v>
      </c>
      <c r="O32" s="1074"/>
      <c r="P32" s="1073" t="s">
        <v>9</v>
      </c>
      <c r="Q32" s="1074"/>
      <c r="R32" s="1073" t="s">
        <v>9</v>
      </c>
      <c r="S32" s="1074"/>
      <c r="T32" s="1073" t="s">
        <v>9</v>
      </c>
      <c r="U32" s="1074"/>
      <c r="V32" s="1073" t="s">
        <v>9</v>
      </c>
      <c r="W32" s="1074"/>
      <c r="X32" s="1073" t="s">
        <v>9</v>
      </c>
      <c r="Y32" s="1074"/>
      <c r="Z32" s="1073" t="s">
        <v>9</v>
      </c>
      <c r="AA32" s="1074"/>
      <c r="AB32" s="1073" t="s">
        <v>9</v>
      </c>
      <c r="AC32" s="1074"/>
      <c r="AD32" s="1073" t="s">
        <v>9</v>
      </c>
      <c r="AE32" s="1074"/>
      <c r="AF32" s="784"/>
    </row>
    <row r="33" spans="1:33" ht="11.25" customHeight="1">
      <c r="A33" s="773"/>
      <c r="B33" s="1032"/>
      <c r="C33" s="1799" t="s">
        <v>149</v>
      </c>
      <c r="D33" s="1799"/>
      <c r="E33" s="781"/>
      <c r="F33" s="1073" t="s">
        <v>9</v>
      </c>
      <c r="G33" s="1074"/>
      <c r="H33" s="1073" t="s">
        <v>9</v>
      </c>
      <c r="I33" s="1074"/>
      <c r="J33" s="1073" t="s">
        <v>9</v>
      </c>
      <c r="K33" s="1074"/>
      <c r="L33" s="1073">
        <v>71872</v>
      </c>
      <c r="M33" s="1074"/>
      <c r="N33" s="1073" t="s">
        <v>9</v>
      </c>
      <c r="O33" s="1074"/>
      <c r="P33" s="1073">
        <v>280</v>
      </c>
      <c r="Q33" s="1074"/>
      <c r="R33" s="1073" t="s">
        <v>9</v>
      </c>
      <c r="S33" s="1074"/>
      <c r="T33" s="1073" t="s">
        <v>9</v>
      </c>
      <c r="U33" s="1074"/>
      <c r="V33" s="1073" t="s">
        <v>9</v>
      </c>
      <c r="W33" s="1074"/>
      <c r="X33" s="1073">
        <v>227</v>
      </c>
      <c r="Y33" s="1074"/>
      <c r="Z33" s="1073" t="s">
        <v>9</v>
      </c>
      <c r="AA33" s="1074"/>
      <c r="AB33" s="1073" t="s">
        <v>9</v>
      </c>
      <c r="AC33" s="1074"/>
      <c r="AD33" s="1073" t="s">
        <v>9</v>
      </c>
      <c r="AE33" s="1074"/>
      <c r="AF33" s="784"/>
    </row>
    <row r="34" spans="1:33" ht="11.25" customHeight="1">
      <c r="A34" s="773">
        <v>4661</v>
      </c>
      <c r="B34" s="1032"/>
      <c r="C34" s="1800" t="s">
        <v>148</v>
      </c>
      <c r="D34" s="1800"/>
      <c r="E34" s="781"/>
      <c r="F34" s="1073" t="s">
        <v>9</v>
      </c>
      <c r="G34" s="1074"/>
      <c r="H34" s="1073" t="s">
        <v>9</v>
      </c>
      <c r="I34" s="1074"/>
      <c r="J34" s="1073" t="s">
        <v>9</v>
      </c>
      <c r="K34" s="1074"/>
      <c r="L34" s="1073" t="s">
        <v>9</v>
      </c>
      <c r="M34" s="1074"/>
      <c r="N34" s="1073" t="s">
        <v>9</v>
      </c>
      <c r="O34" s="1074"/>
      <c r="P34" s="1073" t="s">
        <v>9</v>
      </c>
      <c r="Q34" s="1074"/>
      <c r="R34" s="1073" t="s">
        <v>9</v>
      </c>
      <c r="S34" s="1074"/>
      <c r="T34" s="1073" t="s">
        <v>9</v>
      </c>
      <c r="U34" s="1074"/>
      <c r="V34" s="1073" t="s">
        <v>9</v>
      </c>
      <c r="W34" s="1074"/>
      <c r="X34" s="1073" t="s">
        <v>9</v>
      </c>
      <c r="Y34" s="1074"/>
      <c r="Z34" s="1073" t="s">
        <v>9</v>
      </c>
      <c r="AA34" s="1074"/>
      <c r="AB34" s="1073" t="s">
        <v>9</v>
      </c>
      <c r="AC34" s="1074"/>
      <c r="AD34" s="1073" t="s">
        <v>9</v>
      </c>
      <c r="AE34" s="1074"/>
      <c r="AF34" s="784"/>
    </row>
    <row r="35" spans="1:33" ht="11.25" customHeight="1">
      <c r="A35" s="773"/>
      <c r="B35" s="1032"/>
      <c r="C35" s="1799" t="s">
        <v>147</v>
      </c>
      <c r="D35" s="1799"/>
      <c r="E35" s="781"/>
      <c r="F35" s="1073" t="s">
        <v>9</v>
      </c>
      <c r="G35" s="1074"/>
      <c r="H35" s="1073" t="s">
        <v>9</v>
      </c>
      <c r="I35" s="1074"/>
      <c r="J35" s="1073" t="s">
        <v>9</v>
      </c>
      <c r="K35" s="1074"/>
      <c r="L35" s="1073" t="s">
        <v>9</v>
      </c>
      <c r="M35" s="1074"/>
      <c r="N35" s="1073" t="s">
        <v>9</v>
      </c>
      <c r="O35" s="1074"/>
      <c r="P35" s="1073" t="s">
        <v>9</v>
      </c>
      <c r="Q35" s="1074"/>
      <c r="R35" s="1073" t="s">
        <v>9</v>
      </c>
      <c r="S35" s="1074"/>
      <c r="T35" s="1073" t="s">
        <v>9</v>
      </c>
      <c r="U35" s="1074"/>
      <c r="V35" s="1073" t="s">
        <v>9</v>
      </c>
      <c r="W35" s="1074"/>
      <c r="X35" s="1073" t="s">
        <v>9</v>
      </c>
      <c r="Y35" s="1074"/>
      <c r="Z35" s="1073" t="s">
        <v>9</v>
      </c>
      <c r="AA35" s="1074"/>
      <c r="AB35" s="1073" t="s">
        <v>9</v>
      </c>
      <c r="AC35" s="1074"/>
      <c r="AD35" s="1073" t="s">
        <v>9</v>
      </c>
      <c r="AE35" s="1074"/>
      <c r="AF35" s="784"/>
    </row>
    <row r="36" spans="1:33" ht="11.25" customHeight="1">
      <c r="A36" s="773"/>
      <c r="B36" s="1032"/>
      <c r="C36" s="1799" t="s">
        <v>146</v>
      </c>
      <c r="D36" s="1799"/>
      <c r="E36" s="781"/>
      <c r="F36" s="1073" t="s">
        <v>9</v>
      </c>
      <c r="G36" s="1074"/>
      <c r="H36" s="1073" t="s">
        <v>9</v>
      </c>
      <c r="I36" s="1074"/>
      <c r="J36" s="1073" t="s">
        <v>9</v>
      </c>
      <c r="K36" s="1074"/>
      <c r="L36" s="1073" t="s">
        <v>9</v>
      </c>
      <c r="M36" s="1074"/>
      <c r="N36" s="1073" t="s">
        <v>9</v>
      </c>
      <c r="O36" s="1074"/>
      <c r="P36" s="1073" t="s">
        <v>9</v>
      </c>
      <c r="Q36" s="1074"/>
      <c r="R36" s="1073" t="s">
        <v>9</v>
      </c>
      <c r="S36" s="1074"/>
      <c r="T36" s="1073" t="s">
        <v>9</v>
      </c>
      <c r="U36" s="1074"/>
      <c r="V36" s="1073" t="s">
        <v>9</v>
      </c>
      <c r="W36" s="1074"/>
      <c r="X36" s="1073" t="s">
        <v>9</v>
      </c>
      <c r="Y36" s="1074"/>
      <c r="Z36" s="1073" t="s">
        <v>9</v>
      </c>
      <c r="AA36" s="1074"/>
      <c r="AB36" s="1073" t="s">
        <v>9</v>
      </c>
      <c r="AC36" s="1074"/>
      <c r="AD36" s="1073" t="s">
        <v>9</v>
      </c>
      <c r="AE36" s="1074"/>
      <c r="AF36" s="784"/>
    </row>
    <row r="37" spans="1:33" ht="11.25" customHeight="1">
      <c r="A37" s="773"/>
      <c r="B37" s="1032"/>
      <c r="C37" s="1799" t="s">
        <v>441</v>
      </c>
      <c r="D37" s="1799"/>
      <c r="E37" s="781"/>
      <c r="F37" s="1073" t="s">
        <v>9</v>
      </c>
      <c r="G37" s="1140"/>
      <c r="H37" s="1073" t="s">
        <v>9</v>
      </c>
      <c r="I37" s="1140"/>
      <c r="J37" s="1073" t="s">
        <v>9</v>
      </c>
      <c r="K37" s="1140"/>
      <c r="L37" s="1073" t="s">
        <v>9</v>
      </c>
      <c r="M37" s="1140"/>
      <c r="N37" s="1073">
        <v>826</v>
      </c>
      <c r="O37" s="1140"/>
      <c r="P37" s="1073" t="s">
        <v>9</v>
      </c>
      <c r="Q37" s="1140"/>
      <c r="R37" s="1073" t="s">
        <v>9</v>
      </c>
      <c r="S37" s="1140"/>
      <c r="T37" s="1073" t="s">
        <v>9</v>
      </c>
      <c r="U37" s="1140"/>
      <c r="V37" s="1073" t="s">
        <v>9</v>
      </c>
      <c r="W37" s="1140"/>
      <c r="X37" s="1073">
        <v>11</v>
      </c>
      <c r="Y37" s="1140"/>
      <c r="Z37" s="1073" t="s">
        <v>9</v>
      </c>
      <c r="AA37" s="1140"/>
      <c r="AB37" s="1073" t="s">
        <v>9</v>
      </c>
      <c r="AC37" s="1140"/>
      <c r="AD37" s="1073" t="s">
        <v>9</v>
      </c>
      <c r="AE37" s="1140"/>
      <c r="AF37" s="784"/>
    </row>
    <row r="38" spans="1:33" ht="11.25" customHeight="1">
      <c r="A38" s="773"/>
      <c r="B38" s="1032"/>
      <c r="C38" s="1799" t="s">
        <v>145</v>
      </c>
      <c r="D38" s="1799"/>
      <c r="E38" s="781"/>
      <c r="F38" s="1073" t="s">
        <v>9</v>
      </c>
      <c r="G38" s="1140"/>
      <c r="H38" s="1073" t="s">
        <v>9</v>
      </c>
      <c r="I38" s="1140"/>
      <c r="J38" s="1073" t="s">
        <v>9</v>
      </c>
      <c r="K38" s="1140"/>
      <c r="L38" s="1073" t="s">
        <v>9</v>
      </c>
      <c r="M38" s="1140"/>
      <c r="N38" s="1073" t="s">
        <v>9</v>
      </c>
      <c r="O38" s="1140"/>
      <c r="P38" s="1073" t="s">
        <v>9</v>
      </c>
      <c r="Q38" s="1140"/>
      <c r="R38" s="1073" t="s">
        <v>9</v>
      </c>
      <c r="S38" s="1140"/>
      <c r="T38" s="1073" t="s">
        <v>9</v>
      </c>
      <c r="U38" s="1140"/>
      <c r="V38" s="1073" t="s">
        <v>9</v>
      </c>
      <c r="W38" s="1140"/>
      <c r="X38" s="1073" t="s">
        <v>9</v>
      </c>
      <c r="Y38" s="1140"/>
      <c r="Z38" s="1073" t="s">
        <v>9</v>
      </c>
      <c r="AA38" s="1140"/>
      <c r="AB38" s="1073" t="s">
        <v>9</v>
      </c>
      <c r="AC38" s="1140"/>
      <c r="AD38" s="1073">
        <v>22</v>
      </c>
      <c r="AE38" s="1140"/>
      <c r="AF38" s="784"/>
    </row>
    <row r="39" spans="1:33" ht="11.25" customHeight="1">
      <c r="A39" s="773"/>
      <c r="B39" s="1032"/>
      <c r="C39" s="1799" t="s">
        <v>144</v>
      </c>
      <c r="D39" s="1799"/>
      <c r="E39" s="781"/>
      <c r="F39" s="1073" t="s">
        <v>9</v>
      </c>
      <c r="G39" s="1140"/>
      <c r="H39" s="1073" t="s">
        <v>9</v>
      </c>
      <c r="I39" s="1140"/>
      <c r="J39" s="1073" t="s">
        <v>9</v>
      </c>
      <c r="K39" s="1140"/>
      <c r="L39" s="1073" t="s">
        <v>9</v>
      </c>
      <c r="M39" s="1140"/>
      <c r="N39" s="1073" t="s">
        <v>9</v>
      </c>
      <c r="O39" s="1140"/>
      <c r="P39" s="1073" t="s">
        <v>9</v>
      </c>
      <c r="Q39" s="1140"/>
      <c r="R39" s="1073" t="s">
        <v>9</v>
      </c>
      <c r="S39" s="1140"/>
      <c r="T39" s="1073" t="s">
        <v>9</v>
      </c>
      <c r="U39" s="1140"/>
      <c r="V39" s="1073" t="s">
        <v>9</v>
      </c>
      <c r="W39" s="1140"/>
      <c r="X39" s="1073" t="s">
        <v>9</v>
      </c>
      <c r="Y39" s="1140"/>
      <c r="Z39" s="1073" t="s">
        <v>9</v>
      </c>
      <c r="AA39" s="1140"/>
      <c r="AB39" s="1073" t="s">
        <v>9</v>
      </c>
      <c r="AC39" s="1140"/>
      <c r="AD39" s="1073" t="s">
        <v>9</v>
      </c>
      <c r="AE39" s="1140"/>
      <c r="AF39" s="784"/>
    </row>
    <row r="40" spans="1:33" s="1063" customFormat="1" ht="11.25" customHeight="1">
      <c r="A40" s="1059"/>
      <c r="B40" s="1060"/>
      <c r="C40" s="1799" t="s">
        <v>143</v>
      </c>
      <c r="D40" s="1799"/>
      <c r="E40" s="782"/>
      <c r="F40" s="1073" t="s">
        <v>9</v>
      </c>
      <c r="G40" s="1140"/>
      <c r="H40" s="1073" t="s">
        <v>9</v>
      </c>
      <c r="I40" s="1140"/>
      <c r="J40" s="1073" t="s">
        <v>9</v>
      </c>
      <c r="K40" s="1140"/>
      <c r="L40" s="1073" t="s">
        <v>9</v>
      </c>
      <c r="M40" s="1140"/>
      <c r="N40" s="1073" t="s">
        <v>9</v>
      </c>
      <c r="O40" s="1140"/>
      <c r="P40" s="1073" t="s">
        <v>9</v>
      </c>
      <c r="Q40" s="1140"/>
      <c r="R40" s="1073" t="s">
        <v>9</v>
      </c>
      <c r="S40" s="1140"/>
      <c r="T40" s="1073" t="s">
        <v>9</v>
      </c>
      <c r="U40" s="1140"/>
      <c r="V40" s="1073" t="s">
        <v>9</v>
      </c>
      <c r="W40" s="1140"/>
      <c r="X40" s="1073" t="s">
        <v>9</v>
      </c>
      <c r="Y40" s="1140"/>
      <c r="Z40" s="1073" t="s">
        <v>9</v>
      </c>
      <c r="AA40" s="1140"/>
      <c r="AB40" s="1073" t="s">
        <v>9</v>
      </c>
      <c r="AC40" s="1140"/>
      <c r="AD40" s="1073" t="s">
        <v>9</v>
      </c>
      <c r="AE40" s="1140"/>
      <c r="AF40" s="1026"/>
    </row>
    <row r="41" spans="1:33" s="1063" customFormat="1" ht="11.25" customHeight="1">
      <c r="A41" s="1059"/>
      <c r="B41" s="1060"/>
      <c r="C41" s="1801" t="s">
        <v>142</v>
      </c>
      <c r="D41" s="1801"/>
      <c r="E41" s="781"/>
      <c r="F41" s="1073" t="s">
        <v>9</v>
      </c>
      <c r="G41" s="1140"/>
      <c r="H41" s="1073" t="s">
        <v>9</v>
      </c>
      <c r="I41" s="1140"/>
      <c r="J41" s="1073" t="s">
        <v>9</v>
      </c>
      <c r="K41" s="1140"/>
      <c r="L41" s="1073" t="s">
        <v>9</v>
      </c>
      <c r="M41" s="1140"/>
      <c r="N41" s="1073" t="s">
        <v>9</v>
      </c>
      <c r="O41" s="1140"/>
      <c r="P41" s="1073" t="s">
        <v>9</v>
      </c>
      <c r="Q41" s="1140"/>
      <c r="R41" s="1073" t="s">
        <v>9</v>
      </c>
      <c r="S41" s="1140"/>
      <c r="T41" s="1073" t="s">
        <v>9</v>
      </c>
      <c r="U41" s="1140"/>
      <c r="V41" s="1073" t="s">
        <v>9</v>
      </c>
      <c r="W41" s="1140"/>
      <c r="X41" s="1073" t="s">
        <v>9</v>
      </c>
      <c r="Y41" s="1140"/>
      <c r="Z41" s="1073" t="s">
        <v>9</v>
      </c>
      <c r="AA41" s="1140"/>
      <c r="AB41" s="1073" t="s">
        <v>9</v>
      </c>
      <c r="AC41" s="1140"/>
      <c r="AD41" s="1073" t="s">
        <v>9</v>
      </c>
      <c r="AE41" s="1140"/>
      <c r="AF41" s="1026"/>
    </row>
    <row r="42" spans="1:33" s="1058" customFormat="1" ht="11.25" customHeight="1">
      <c r="A42" s="1054"/>
      <c r="B42" s="1075"/>
      <c r="C42" s="1137" t="s">
        <v>475</v>
      </c>
      <c r="D42" s="1021"/>
      <c r="E42" s="1076"/>
      <c r="F42" s="1077">
        <v>14</v>
      </c>
      <c r="G42" s="1015"/>
      <c r="H42" s="1077">
        <v>13.9</v>
      </c>
      <c r="I42" s="1015"/>
      <c r="J42" s="1077">
        <v>13.3</v>
      </c>
      <c r="K42" s="1015"/>
      <c r="L42" s="1077">
        <v>26.4</v>
      </c>
      <c r="M42" s="1015"/>
      <c r="N42" s="1077">
        <v>14.5</v>
      </c>
      <c r="O42" s="1015"/>
      <c r="P42" s="1077">
        <v>12.7</v>
      </c>
      <c r="Q42" s="1015"/>
      <c r="R42" s="1077">
        <v>31.4</v>
      </c>
      <c r="S42" s="1015"/>
      <c r="T42" s="1077">
        <v>48</v>
      </c>
      <c r="U42" s="1015"/>
      <c r="V42" s="1077">
        <v>12</v>
      </c>
      <c r="W42" s="1015"/>
      <c r="X42" s="1077">
        <v>35</v>
      </c>
      <c r="Y42" s="1015"/>
      <c r="Z42" s="1077">
        <v>12</v>
      </c>
      <c r="AA42" s="1015"/>
      <c r="AB42" s="1077">
        <v>12</v>
      </c>
      <c r="AC42" s="1015"/>
      <c r="AD42" s="1077">
        <v>24.5</v>
      </c>
      <c r="AE42" s="1140"/>
      <c r="AF42" s="1057"/>
    </row>
    <row r="43" spans="1:33" s="1058" customFormat="1" ht="9" customHeight="1">
      <c r="A43" s="1054"/>
      <c r="B43" s="1075"/>
      <c r="C43" s="1137" t="s">
        <v>476</v>
      </c>
      <c r="D43" s="1021"/>
      <c r="E43" s="1137"/>
      <c r="F43" s="1071"/>
      <c r="G43" s="1015"/>
      <c r="H43" s="1071"/>
      <c r="I43" s="1015"/>
      <c r="J43" s="1071"/>
      <c r="K43" s="1015"/>
      <c r="L43" s="1071"/>
      <c r="M43" s="1015"/>
      <c r="N43" s="1071"/>
      <c r="O43" s="1015"/>
      <c r="P43" s="1071"/>
      <c r="Q43" s="1015"/>
      <c r="R43" s="1071"/>
      <c r="S43" s="1015"/>
      <c r="T43" s="1071"/>
      <c r="U43" s="1015"/>
      <c r="V43" s="1071"/>
      <c r="W43" s="1015"/>
      <c r="X43" s="1071"/>
      <c r="Y43" s="1015"/>
      <c r="Z43" s="1071"/>
      <c r="AA43" s="1015"/>
      <c r="AB43" s="1071"/>
      <c r="AC43" s="1015"/>
      <c r="AD43" s="1071"/>
      <c r="AE43" s="1140"/>
      <c r="AF43" s="1057"/>
    </row>
    <row r="44" spans="1:33" ht="9.75" customHeight="1">
      <c r="A44" s="773"/>
      <c r="B44" s="1032"/>
      <c r="C44" s="1078"/>
      <c r="D44" s="1079" t="s">
        <v>141</v>
      </c>
      <c r="E44" s="1080"/>
      <c r="F44" s="1081">
        <v>1.8</v>
      </c>
      <c r="G44" s="1140"/>
      <c r="H44" s="1081">
        <v>1.5</v>
      </c>
      <c r="I44" s="1140"/>
      <c r="J44" s="1081">
        <v>1</v>
      </c>
      <c r="K44" s="1140"/>
      <c r="L44" s="1081">
        <v>0.9</v>
      </c>
      <c r="M44" s="1140"/>
      <c r="N44" s="1081">
        <v>2</v>
      </c>
      <c r="O44" s="1140"/>
      <c r="P44" s="1081">
        <v>1.3</v>
      </c>
      <c r="Q44" s="1140"/>
      <c r="R44" s="1081">
        <v>1.1000000000000001</v>
      </c>
      <c r="S44" s="1140"/>
      <c r="T44" s="1081">
        <v>1.2</v>
      </c>
      <c r="U44" s="1140"/>
      <c r="V44" s="1081">
        <v>1.1000000000000001</v>
      </c>
      <c r="W44" s="1140"/>
      <c r="X44" s="1081">
        <v>1.1000000000000001</v>
      </c>
      <c r="Y44" s="1140"/>
      <c r="Z44" s="1081">
        <v>0.9</v>
      </c>
      <c r="AA44" s="1140"/>
      <c r="AB44" s="1081">
        <v>1.9</v>
      </c>
      <c r="AC44" s="1140"/>
      <c r="AD44" s="1081">
        <v>0.8</v>
      </c>
      <c r="AE44" s="1140"/>
      <c r="AF44" s="784"/>
      <c r="AG44" s="1023"/>
    </row>
    <row r="45" spans="1:33" ht="9.75" customHeight="1">
      <c r="A45" s="773"/>
      <c r="B45" s="1032"/>
      <c r="C45" s="1078"/>
      <c r="D45" s="1080" t="s">
        <v>140</v>
      </c>
      <c r="E45" s="1080"/>
      <c r="F45" s="1081">
        <v>-1.7</v>
      </c>
      <c r="G45" s="1140"/>
      <c r="H45" s="1081">
        <v>-2</v>
      </c>
      <c r="I45" s="1140"/>
      <c r="J45" s="1081">
        <v>-2.5</v>
      </c>
      <c r="K45" s="1140"/>
      <c r="L45" s="1081">
        <v>-1.7</v>
      </c>
      <c r="M45" s="1140"/>
      <c r="N45" s="1081">
        <v>-1.2</v>
      </c>
      <c r="O45" s="1140"/>
      <c r="P45" s="1081">
        <v>-2.2000000000000002</v>
      </c>
      <c r="Q45" s="1140"/>
      <c r="R45" s="1081">
        <v>-1.5</v>
      </c>
      <c r="S45" s="1140"/>
      <c r="T45" s="1081">
        <v>-0.5</v>
      </c>
      <c r="U45" s="1140"/>
      <c r="V45" s="1081">
        <v>-2.5</v>
      </c>
      <c r="W45" s="1140"/>
      <c r="X45" s="1081">
        <v>-1.6</v>
      </c>
      <c r="Y45" s="1140"/>
      <c r="Z45" s="1081">
        <v>-2.7</v>
      </c>
      <c r="AA45" s="1140"/>
      <c r="AB45" s="1081">
        <v>-0.9</v>
      </c>
      <c r="AC45" s="1140"/>
      <c r="AD45" s="1081">
        <v>-2</v>
      </c>
      <c r="AE45" s="1140"/>
      <c r="AF45" s="784"/>
    </row>
    <row r="46" spans="1:33" ht="25.5" customHeight="1">
      <c r="A46" s="773"/>
      <c r="B46" s="1032"/>
      <c r="C46" s="1788" t="s">
        <v>376</v>
      </c>
      <c r="D46" s="1798"/>
      <c r="E46" s="1798"/>
      <c r="F46" s="1798"/>
      <c r="G46" s="1798"/>
      <c r="H46" s="1798"/>
      <c r="I46" s="1798"/>
      <c r="J46" s="1798"/>
      <c r="K46" s="1798"/>
      <c r="L46" s="1798"/>
      <c r="M46" s="1798"/>
      <c r="N46" s="1798"/>
      <c r="O46" s="1798"/>
      <c r="P46" s="1798"/>
      <c r="Q46" s="1798"/>
      <c r="R46" s="1798"/>
      <c r="S46" s="1798"/>
      <c r="T46" s="1798"/>
      <c r="U46" s="1798"/>
      <c r="V46" s="1798"/>
      <c r="W46" s="1798"/>
      <c r="X46" s="1798"/>
      <c r="Y46" s="1798"/>
      <c r="Z46" s="1798"/>
      <c r="AA46" s="1798"/>
      <c r="AB46" s="1798"/>
      <c r="AC46" s="1798"/>
      <c r="AD46" s="1798"/>
      <c r="AE46" s="1140"/>
      <c r="AF46" s="784"/>
    </row>
    <row r="47" spans="1:33" ht="6.75" customHeight="1">
      <c r="A47" s="773"/>
      <c r="B47" s="1032"/>
      <c r="C47" s="1788"/>
      <c r="D47" s="1788"/>
      <c r="E47" s="1788"/>
      <c r="F47" s="1788"/>
      <c r="G47" s="1788"/>
      <c r="H47" s="1788"/>
      <c r="I47" s="1788"/>
      <c r="J47" s="1788"/>
      <c r="K47" s="1788"/>
      <c r="L47" s="1788"/>
      <c r="M47" s="1788"/>
      <c r="N47" s="1788"/>
      <c r="O47" s="1788"/>
      <c r="P47" s="1788"/>
      <c r="Q47" s="1788"/>
      <c r="R47" s="1788"/>
      <c r="S47" s="1788"/>
      <c r="T47" s="1788"/>
      <c r="U47" s="1788"/>
      <c r="V47" s="1788"/>
      <c r="W47" s="1788"/>
      <c r="X47" s="1788"/>
      <c r="Y47" s="1788"/>
      <c r="Z47" s="1788"/>
      <c r="AA47" s="1788"/>
      <c r="AB47" s="1788"/>
      <c r="AC47" s="1788"/>
      <c r="AD47" s="1788"/>
      <c r="AE47" s="1140"/>
      <c r="AF47" s="784"/>
    </row>
    <row r="48" spans="1:33" ht="13.5" customHeight="1">
      <c r="A48" s="773"/>
      <c r="B48" s="1032"/>
      <c r="C48" s="1082" t="s">
        <v>592</v>
      </c>
      <c r="D48" s="1083"/>
      <c r="E48" s="1084"/>
      <c r="F48" s="1085"/>
      <c r="G48" s="1085"/>
      <c r="H48" s="1085"/>
      <c r="I48" s="1085"/>
      <c r="J48" s="1085"/>
      <c r="K48" s="1085"/>
      <c r="L48" s="1085"/>
      <c r="M48" s="1085"/>
      <c r="N48" s="1085"/>
      <c r="O48" s="1085"/>
      <c r="P48" s="1085"/>
      <c r="Q48" s="1085"/>
      <c r="R48" s="1085"/>
      <c r="S48" s="1085"/>
      <c r="T48" s="1085"/>
      <c r="U48" s="1085"/>
      <c r="V48" s="1085"/>
      <c r="W48" s="1085"/>
      <c r="X48" s="1085"/>
      <c r="Y48" s="1085"/>
      <c r="Z48" s="1085"/>
      <c r="AA48" s="1085"/>
      <c r="AB48" s="1085"/>
      <c r="AC48" s="1085"/>
      <c r="AD48" s="1086"/>
      <c r="AE48" s="1140"/>
      <c r="AF48" s="784"/>
    </row>
    <row r="49" spans="1:33" ht="3.75" customHeight="1">
      <c r="A49" s="773"/>
      <c r="B49" s="1032"/>
      <c r="C49" s="1087"/>
      <c r="D49" s="1029"/>
      <c r="E49" s="1088"/>
      <c r="F49" s="1089"/>
      <c r="G49" s="1089"/>
      <c r="H49" s="1089"/>
      <c r="I49" s="1089"/>
      <c r="J49" s="1090"/>
      <c r="K49" s="1090"/>
      <c r="L49" s="1089"/>
      <c r="M49" s="1089"/>
      <c r="N49" s="1089"/>
      <c r="O49" s="1089"/>
      <c r="P49" s="1091"/>
      <c r="Q49" s="1091"/>
      <c r="R49" s="1091"/>
      <c r="S49" s="1091"/>
      <c r="T49" s="1091"/>
      <c r="U49" s="1091"/>
      <c r="V49" s="1091"/>
      <c r="W49" s="1091"/>
      <c r="X49" s="1092"/>
      <c r="Y49" s="1092"/>
      <c r="Z49" s="1092"/>
      <c r="AA49" s="1092"/>
      <c r="AB49" s="1092"/>
      <c r="AC49" s="1092"/>
      <c r="AD49" s="1092"/>
      <c r="AE49" s="1140"/>
      <c r="AF49" s="784"/>
    </row>
    <row r="50" spans="1:33" ht="12.75" customHeight="1">
      <c r="A50" s="773"/>
      <c r="B50" s="1032"/>
      <c r="C50" s="1789" t="s">
        <v>139</v>
      </c>
      <c r="D50" s="1789"/>
      <c r="E50" s="113"/>
      <c r="F50" s="1790" t="s">
        <v>367</v>
      </c>
      <c r="G50" s="1790"/>
      <c r="H50" s="1790"/>
      <c r="I50" s="1478"/>
      <c r="J50" s="1791" t="s">
        <v>647</v>
      </c>
      <c r="K50" s="1791"/>
      <c r="L50" s="1791"/>
      <c r="M50" s="1478"/>
      <c r="N50" s="1793" t="s">
        <v>138</v>
      </c>
      <c r="O50" s="1793"/>
      <c r="P50" s="1793"/>
      <c r="Q50" s="1793"/>
      <c r="R50" s="1793"/>
      <c r="S50" s="1793"/>
      <c r="T50" s="1793"/>
      <c r="U50" s="1793"/>
      <c r="V50" s="1793"/>
      <c r="W50" s="1479"/>
      <c r="X50" s="1793" t="s">
        <v>137</v>
      </c>
      <c r="Y50" s="1793"/>
      <c r="Z50" s="1793"/>
      <c r="AA50" s="1793"/>
      <c r="AB50" s="1793"/>
      <c r="AC50" s="1793"/>
      <c r="AD50" s="1793"/>
      <c r="AE50" s="1140"/>
      <c r="AF50" s="784"/>
    </row>
    <row r="51" spans="1:33" ht="12.75" customHeight="1">
      <c r="A51" s="773"/>
      <c r="B51" s="1032"/>
      <c r="C51" s="1789"/>
      <c r="D51" s="1789"/>
      <c r="E51" s="113"/>
      <c r="F51" s="1480" t="s">
        <v>77</v>
      </c>
      <c r="G51" s="1481"/>
      <c r="H51" s="1482" t="s">
        <v>136</v>
      </c>
      <c r="I51" s="1478"/>
      <c r="J51" s="1792"/>
      <c r="K51" s="1792"/>
      <c r="L51" s="1792"/>
      <c r="M51" s="1095"/>
      <c r="N51" s="1794" t="s">
        <v>135</v>
      </c>
      <c r="O51" s="1794"/>
      <c r="P51" s="1794"/>
      <c r="Q51" s="1483"/>
      <c r="R51" s="1794" t="s">
        <v>134</v>
      </c>
      <c r="S51" s="1794"/>
      <c r="T51" s="1794"/>
      <c r="U51" s="1483"/>
      <c r="V51" s="1484" t="s">
        <v>133</v>
      </c>
      <c r="W51" s="1479"/>
      <c r="X51" s="1794" t="s">
        <v>135</v>
      </c>
      <c r="Y51" s="1794"/>
      <c r="Z51" s="1794"/>
      <c r="AA51" s="16"/>
      <c r="AB51" s="1485" t="s">
        <v>134</v>
      </c>
      <c r="AC51" s="16"/>
      <c r="AD51" s="1485" t="s">
        <v>133</v>
      </c>
      <c r="AE51" s="1140"/>
      <c r="AF51" s="784"/>
    </row>
    <row r="52" spans="1:33" ht="2.25" customHeight="1">
      <c r="A52" s="773"/>
      <c r="B52" s="1032"/>
      <c r="C52" s="350"/>
      <c r="D52" s="350"/>
      <c r="E52" s="113"/>
      <c r="F52" s="1094"/>
      <c r="G52" s="1094"/>
      <c r="H52" s="1096"/>
      <c r="I52" s="1097"/>
      <c r="J52" s="1098"/>
      <c r="K52" s="1098"/>
      <c r="L52" s="1098"/>
      <c r="M52" s="1095"/>
      <c r="N52" s="108"/>
      <c r="O52" s="108"/>
      <c r="P52" s="108"/>
      <c r="Q52" s="108"/>
      <c r="R52" s="108"/>
      <c r="S52" s="108"/>
      <c r="T52" s="108"/>
      <c r="U52" s="108"/>
      <c r="V52" s="108"/>
      <c r="W52" s="1093"/>
      <c r="X52" s="108"/>
      <c r="Y52" s="108"/>
      <c r="Z52" s="108"/>
      <c r="AA52" s="108"/>
      <c r="AB52" s="108"/>
      <c r="AC52" s="108"/>
      <c r="AD52" s="108"/>
      <c r="AE52" s="1140"/>
      <c r="AF52" s="784"/>
    </row>
    <row r="53" spans="1:33" ht="27.75" customHeight="1">
      <c r="A53" s="773"/>
      <c r="B53" s="1032"/>
      <c r="C53" s="1795" t="s">
        <v>693</v>
      </c>
      <c r="D53" s="1795"/>
      <c r="E53" s="143"/>
      <c r="F53" s="1145">
        <v>300</v>
      </c>
      <c r="G53" s="1146"/>
      <c r="H53" s="1146">
        <v>36.9</v>
      </c>
      <c r="I53" s="1099"/>
      <c r="J53" s="1796">
        <v>36</v>
      </c>
      <c r="K53" s="1796"/>
      <c r="L53" s="1796"/>
      <c r="M53" s="1099"/>
      <c r="N53" s="1797">
        <v>2.1</v>
      </c>
      <c r="O53" s="1797"/>
      <c r="P53" s="1797"/>
      <c r="Q53" s="1146"/>
      <c r="R53" s="1797">
        <v>-5.5</v>
      </c>
      <c r="S53" s="1797"/>
      <c r="T53" s="1797"/>
      <c r="U53" s="1146"/>
      <c r="V53" s="1146">
        <v>8</v>
      </c>
      <c r="W53" s="1099"/>
      <c r="X53" s="1797">
        <v>0.7</v>
      </c>
      <c r="Y53" s="1797"/>
      <c r="Z53" s="1797"/>
      <c r="AA53" s="1146"/>
      <c r="AB53" s="1146">
        <v>-1.9</v>
      </c>
      <c r="AC53" s="1146"/>
      <c r="AD53" s="1146">
        <v>2.6</v>
      </c>
      <c r="AE53" s="1140"/>
      <c r="AF53" s="784"/>
    </row>
    <row r="54" spans="1:33" s="1011" customFormat="1" ht="9.75" customHeight="1">
      <c r="A54" s="1066"/>
      <c r="B54" s="1032"/>
      <c r="C54" s="1100" t="s">
        <v>131</v>
      </c>
      <c r="D54" s="1101"/>
      <c r="E54" s="1100"/>
      <c r="F54" s="1034"/>
      <c r="G54" s="1034"/>
      <c r="H54" s="1034"/>
      <c r="I54" s="1034"/>
      <c r="J54" s="1102"/>
      <c r="K54" s="1034"/>
      <c r="L54" s="1102"/>
      <c r="M54" s="1034"/>
      <c r="N54" s="1103" t="s">
        <v>130</v>
      </c>
      <c r="O54" s="1034"/>
      <c r="P54" s="1034"/>
      <c r="Q54" s="1034"/>
      <c r="R54" s="1034"/>
      <c r="S54" s="1034"/>
      <c r="T54" s="1034"/>
      <c r="U54" s="1034"/>
      <c r="V54" s="1034"/>
      <c r="W54" s="1034"/>
      <c r="X54" s="1034"/>
      <c r="Y54" s="1034"/>
      <c r="Z54" s="1034"/>
      <c r="AA54" s="1034"/>
      <c r="AB54" s="1034" t="s">
        <v>129</v>
      </c>
      <c r="AC54" s="1034"/>
      <c r="AD54" s="1034"/>
      <c r="AE54" s="1140"/>
      <c r="AF54" s="1104"/>
    </row>
    <row r="55" spans="1:33" s="1011" customFormat="1" ht="12" customHeight="1" thickBot="1">
      <c r="A55" s="1066"/>
      <c r="B55" s="1105"/>
      <c r="C55" s="1106"/>
      <c r="D55" s="1107"/>
      <c r="E55" s="1108"/>
      <c r="F55" s="1109"/>
      <c r="G55" s="1109"/>
      <c r="H55" s="1109"/>
      <c r="I55" s="1109"/>
      <c r="J55" s="1109"/>
      <c r="K55" s="1109"/>
      <c r="L55" s="1109"/>
      <c r="M55" s="1109"/>
      <c r="N55" s="1109"/>
      <c r="O55" s="1109"/>
      <c r="P55" s="1109"/>
      <c r="Q55" s="1109"/>
      <c r="R55" s="1109"/>
      <c r="S55" s="1109"/>
      <c r="T55" s="1109"/>
      <c r="U55" s="1109"/>
      <c r="V55" s="1109"/>
      <c r="W55" s="1109"/>
      <c r="X55" s="1109"/>
      <c r="Y55" s="1109"/>
      <c r="Z55" s="1109"/>
      <c r="AA55" s="1109"/>
      <c r="AB55" s="1109"/>
      <c r="AC55" s="1109"/>
      <c r="AD55" s="1035" t="s">
        <v>82</v>
      </c>
      <c r="AE55" s="1110"/>
      <c r="AF55" s="1111"/>
    </row>
    <row r="56" spans="1:33" ht="13.5" customHeight="1" thickBot="1">
      <c r="A56" s="773"/>
      <c r="B56" s="1105"/>
      <c r="C56" s="1785" t="s">
        <v>474</v>
      </c>
      <c r="D56" s="1786"/>
      <c r="E56" s="1786"/>
      <c r="F56" s="1786"/>
      <c r="G56" s="1786"/>
      <c r="H56" s="1786"/>
      <c r="I56" s="1786"/>
      <c r="J56" s="1786"/>
      <c r="K56" s="1786"/>
      <c r="L56" s="1786"/>
      <c r="M56" s="1786"/>
      <c r="N56" s="1786"/>
      <c r="O56" s="1786"/>
      <c r="P56" s="1786"/>
      <c r="Q56" s="1786"/>
      <c r="R56" s="1786"/>
      <c r="S56" s="1786"/>
      <c r="T56" s="1786"/>
      <c r="U56" s="1786"/>
      <c r="V56" s="1786"/>
      <c r="W56" s="1786"/>
      <c r="X56" s="1786"/>
      <c r="Y56" s="1786"/>
      <c r="Z56" s="1786"/>
      <c r="AA56" s="1786"/>
      <c r="AB56" s="1786"/>
      <c r="AC56" s="1786"/>
      <c r="AD56" s="1787"/>
      <c r="AE56" s="1035"/>
      <c r="AF56" s="1014"/>
    </row>
    <row r="57" spans="1:33" ht="2.25" customHeight="1">
      <c r="A57" s="773"/>
      <c r="B57" s="1105"/>
      <c r="C57" s="1779" t="s">
        <v>78</v>
      </c>
      <c r="D57" s="1780"/>
      <c r="E57" s="1110"/>
      <c r="F57" s="1014"/>
      <c r="G57" s="1112"/>
      <c r="H57" s="1014"/>
      <c r="I57" s="1113"/>
      <c r="J57" s="1113"/>
      <c r="K57" s="1113"/>
      <c r="L57" s="1113"/>
      <c r="M57" s="1113"/>
      <c r="N57" s="1113"/>
      <c r="O57" s="1113"/>
      <c r="P57" s="1113"/>
      <c r="Q57" s="1113"/>
      <c r="R57" s="1113"/>
      <c r="S57" s="1113"/>
      <c r="T57" s="1113"/>
      <c r="U57" s="1113"/>
      <c r="V57" s="1113"/>
      <c r="W57" s="1113"/>
      <c r="X57" s="1113"/>
      <c r="Y57" s="1113"/>
      <c r="Z57" s="1113"/>
      <c r="AA57" s="1113"/>
      <c r="AB57" s="1113"/>
      <c r="AC57" s="1113"/>
      <c r="AD57" s="1113"/>
      <c r="AE57" s="1110"/>
      <c r="AF57" s="1014"/>
    </row>
    <row r="58" spans="1:33" ht="10.5" customHeight="1">
      <c r="A58" s="773"/>
      <c r="B58" s="1105"/>
      <c r="C58" s="1780"/>
      <c r="D58" s="1780"/>
      <c r="E58" s="830"/>
      <c r="F58" s="1781">
        <v>2012</v>
      </c>
      <c r="G58" s="1781"/>
      <c r="H58" s="1781"/>
      <c r="I58" s="1781"/>
      <c r="J58" s="1781"/>
      <c r="K58" s="1781"/>
      <c r="L58" s="1781"/>
      <c r="M58" s="1781"/>
      <c r="N58" s="1781"/>
      <c r="O58" s="1781"/>
      <c r="P58" s="1781"/>
      <c r="Q58" s="1781"/>
      <c r="R58" s="1781"/>
      <c r="S58" s="1781"/>
      <c r="T58" s="1781"/>
      <c r="U58" s="1781"/>
      <c r="V58" s="1781"/>
      <c r="W58" s="1113"/>
      <c r="X58" s="1781">
        <v>2013</v>
      </c>
      <c r="Y58" s="1781"/>
      <c r="Z58" s="1781"/>
      <c r="AA58" s="1781"/>
      <c r="AB58" s="1781"/>
      <c r="AC58" s="1781"/>
      <c r="AD58" s="1781"/>
      <c r="AE58" s="1113"/>
      <c r="AF58" s="1113"/>
    </row>
    <row r="59" spans="1:33" ht="10.5" customHeight="1">
      <c r="A59" s="773"/>
      <c r="B59" s="1105"/>
      <c r="C59" s="1110"/>
      <c r="D59" s="830"/>
      <c r="E59" s="830"/>
      <c r="F59" s="1013" t="s">
        <v>126</v>
      </c>
      <c r="G59" s="1110"/>
      <c r="H59" s="1013" t="s">
        <v>125</v>
      </c>
      <c r="I59" s="1110"/>
      <c r="J59" s="1013" t="s">
        <v>124</v>
      </c>
      <c r="K59" s="1110"/>
      <c r="L59" s="1013" t="s">
        <v>123</v>
      </c>
      <c r="M59" s="1110"/>
      <c r="N59" s="1013" t="s">
        <v>122</v>
      </c>
      <c r="O59" s="1110"/>
      <c r="P59" s="1013" t="s">
        <v>121</v>
      </c>
      <c r="Q59" s="1110"/>
      <c r="R59" s="1013" t="s">
        <v>120</v>
      </c>
      <c r="S59" s="1110"/>
      <c r="T59" s="1013" t="s">
        <v>119</v>
      </c>
      <c r="U59" s="1110"/>
      <c r="V59" s="1013" t="s">
        <v>118</v>
      </c>
      <c r="W59" s="1110"/>
      <c r="X59" s="1013" t="s">
        <v>117</v>
      </c>
      <c r="Y59" s="1110"/>
      <c r="Z59" s="1013" t="s">
        <v>128</v>
      </c>
      <c r="AA59" s="1110"/>
      <c r="AB59" s="1013" t="s">
        <v>127</v>
      </c>
      <c r="AC59" s="1110"/>
      <c r="AD59" s="1013" t="s">
        <v>126</v>
      </c>
      <c r="AE59" s="1110"/>
      <c r="AF59" s="1014"/>
    </row>
    <row r="60" spans="1:33" ht="9" customHeight="1">
      <c r="A60" s="773"/>
      <c r="B60" s="1105"/>
      <c r="C60" s="1782" t="s">
        <v>116</v>
      </c>
      <c r="D60" s="1782"/>
      <c r="E60" s="1114"/>
      <c r="F60" s="1115"/>
      <c r="G60" s="1014"/>
      <c r="H60" s="1115"/>
      <c r="I60" s="1014"/>
      <c r="J60" s="1115"/>
      <c r="K60" s="1014"/>
      <c r="L60" s="1115"/>
      <c r="M60" s="1014"/>
      <c r="N60" s="1115"/>
      <c r="O60" s="1014"/>
      <c r="P60" s="1115"/>
      <c r="Q60" s="1014"/>
      <c r="R60" s="1115"/>
      <c r="S60" s="1014"/>
      <c r="T60" s="1115"/>
      <c r="U60" s="1014"/>
      <c r="V60" s="1115"/>
      <c r="W60" s="1014"/>
      <c r="X60" s="1115"/>
      <c r="Y60" s="1014"/>
      <c r="Z60" s="1115"/>
      <c r="AA60" s="1014"/>
      <c r="AB60" s="1115"/>
      <c r="AC60" s="1014"/>
      <c r="AD60" s="1115"/>
      <c r="AE60" s="1110"/>
      <c r="AF60" s="1014"/>
    </row>
    <row r="61" spans="1:33" s="1120" customFormat="1" ht="9.75" customHeight="1">
      <c r="A61" s="1116"/>
      <c r="B61" s="1117"/>
      <c r="C61" s="1118" t="s">
        <v>115</v>
      </c>
      <c r="D61" s="807"/>
      <c r="E61" s="807"/>
      <c r="F61" s="1119">
        <v>0.3</v>
      </c>
      <c r="G61" s="1119"/>
      <c r="H61" s="1119">
        <v>-0.35</v>
      </c>
      <c r="I61" s="1119"/>
      <c r="J61" s="1119">
        <v>-0.22</v>
      </c>
      <c r="K61" s="1119"/>
      <c r="L61" s="1119">
        <v>-0.01</v>
      </c>
      <c r="M61" s="1119"/>
      <c r="N61" s="1119">
        <v>-0.1</v>
      </c>
      <c r="O61" s="1119"/>
      <c r="P61" s="1119">
        <v>0.62</v>
      </c>
      <c r="Q61" s="1119"/>
      <c r="R61" s="1119">
        <v>0.31</v>
      </c>
      <c r="S61" s="1119"/>
      <c r="T61" s="1119">
        <v>-0.32</v>
      </c>
      <c r="U61" s="1119"/>
      <c r="V61" s="1119">
        <v>0.01</v>
      </c>
      <c r="W61" s="1119"/>
      <c r="X61" s="1119">
        <v>-1.24</v>
      </c>
      <c r="Y61" s="1119"/>
      <c r="Z61" s="1119">
        <v>-0.12</v>
      </c>
      <c r="AA61" s="1119"/>
      <c r="AB61" s="1119">
        <v>1.65</v>
      </c>
      <c r="AC61" s="1119"/>
      <c r="AD61" s="1119">
        <v>0.01</v>
      </c>
      <c r="AE61" s="830"/>
      <c r="AF61" s="830"/>
    </row>
    <row r="62" spans="1:33" s="1120" customFormat="1" ht="9.75" customHeight="1">
      <c r="A62" s="1116"/>
      <c r="B62" s="1117"/>
      <c r="C62" s="1118" t="s">
        <v>114</v>
      </c>
      <c r="D62" s="807"/>
      <c r="E62" s="807"/>
      <c r="F62" s="1121">
        <v>3.01</v>
      </c>
      <c r="G62" s="1121"/>
      <c r="H62" s="1121">
        <v>2.7</v>
      </c>
      <c r="I62" s="1121"/>
      <c r="J62" s="1121">
        <v>2.71</v>
      </c>
      <c r="K62" s="1121"/>
      <c r="L62" s="1121">
        <v>2.77</v>
      </c>
      <c r="M62" s="1121"/>
      <c r="N62" s="1121">
        <v>3.08</v>
      </c>
      <c r="O62" s="1121"/>
      <c r="P62" s="1121">
        <v>2.88</v>
      </c>
      <c r="Q62" s="1121"/>
      <c r="R62" s="1121">
        <v>2.13</v>
      </c>
      <c r="S62" s="1121"/>
      <c r="T62" s="1121">
        <v>1.89</v>
      </c>
      <c r="U62" s="1121"/>
      <c r="V62" s="1121">
        <v>1.92</v>
      </c>
      <c r="W62" s="1121"/>
      <c r="X62" s="1121">
        <v>0.17</v>
      </c>
      <c r="Y62" s="1121"/>
      <c r="Z62" s="1121">
        <v>-0.03</v>
      </c>
      <c r="AA62" s="1121"/>
      <c r="AB62" s="1121">
        <v>0.45</v>
      </c>
      <c r="AC62" s="1121"/>
      <c r="AD62" s="1121">
        <v>0.2</v>
      </c>
      <c r="AE62" s="830"/>
      <c r="AF62" s="830"/>
    </row>
    <row r="63" spans="1:33" s="1120" customFormat="1" ht="9.75" customHeight="1">
      <c r="A63" s="1116"/>
      <c r="B63" s="1117"/>
      <c r="C63" s="1118" t="s">
        <v>388</v>
      </c>
      <c r="D63" s="807"/>
      <c r="E63" s="807"/>
      <c r="F63" s="1121">
        <v>3.49</v>
      </c>
      <c r="G63" s="1121"/>
      <c r="H63" s="1121">
        <v>3.39</v>
      </c>
      <c r="I63" s="1121"/>
      <c r="J63" s="1121">
        <v>3.33</v>
      </c>
      <c r="K63" s="1121"/>
      <c r="L63" s="1121">
        <v>3.3</v>
      </c>
      <c r="M63" s="1121"/>
      <c r="N63" s="1121">
        <v>3.31</v>
      </c>
      <c r="O63" s="1121"/>
      <c r="P63" s="1121">
        <v>3.26</v>
      </c>
      <c r="Q63" s="1121"/>
      <c r="R63" s="1121">
        <v>3.08</v>
      </c>
      <c r="S63" s="1121"/>
      <c r="T63" s="1121">
        <v>2.91</v>
      </c>
      <c r="U63" s="1121"/>
      <c r="V63" s="1121">
        <v>2.77</v>
      </c>
      <c r="W63" s="1121"/>
      <c r="X63" s="1121">
        <v>2.5</v>
      </c>
      <c r="Y63" s="1121"/>
      <c r="Z63" s="1121">
        <v>2.19</v>
      </c>
      <c r="AA63" s="1121"/>
      <c r="AB63" s="1121">
        <v>1.96</v>
      </c>
      <c r="AC63" s="1121"/>
      <c r="AD63" s="1121">
        <v>1.7</v>
      </c>
      <c r="AE63" s="830"/>
      <c r="AF63" s="830"/>
      <c r="AG63" s="1122"/>
    </row>
    <row r="64" spans="1:33" ht="11.25" customHeight="1">
      <c r="A64" s="773"/>
      <c r="B64" s="1105"/>
      <c r="C64" s="1143" t="s">
        <v>113</v>
      </c>
      <c r="D64" s="1114"/>
      <c r="E64" s="1114"/>
      <c r="F64" s="1123"/>
      <c r="G64" s="1123"/>
      <c r="H64" s="286"/>
      <c r="I64" s="286"/>
      <c r="J64" s="1445"/>
      <c r="K64" s="1445"/>
      <c r="L64" s="1445"/>
      <c r="M64" s="1445"/>
      <c r="N64" s="1445"/>
      <c r="O64" s="1445"/>
      <c r="P64" s="114"/>
      <c r="Q64" s="1445"/>
      <c r="R64" s="1123"/>
      <c r="S64" s="1123"/>
      <c r="T64" s="1142"/>
      <c r="U64" s="1142"/>
      <c r="V64" s="1142"/>
      <c r="W64" s="1142"/>
      <c r="X64" s="1142"/>
      <c r="Y64" s="1142"/>
      <c r="Z64" s="1142"/>
      <c r="AA64" s="1142"/>
      <c r="AB64" s="1142"/>
      <c r="AC64" s="1142"/>
      <c r="AD64" s="1124"/>
      <c r="AE64" s="1110"/>
      <c r="AF64" s="1014"/>
    </row>
    <row r="65" spans="1:34" ht="10.5" customHeight="1">
      <c r="A65" s="773"/>
      <c r="B65" s="1125"/>
      <c r="C65" s="1030"/>
      <c r="D65" s="1465" t="s">
        <v>588</v>
      </c>
      <c r="E65" s="1466">
        <v>18.063386000324801</v>
      </c>
      <c r="F65" s="1467"/>
      <c r="G65" s="1468"/>
      <c r="H65" s="1469"/>
      <c r="I65" s="1469"/>
      <c r="J65" s="107"/>
      <c r="K65" s="107"/>
      <c r="L65" s="107"/>
      <c r="M65" s="107"/>
      <c r="N65" s="107"/>
      <c r="O65" s="107"/>
      <c r="P65" s="1464">
        <v>4.7</v>
      </c>
      <c r="Q65" s="107"/>
      <c r="R65" s="1123"/>
      <c r="S65" s="1123"/>
      <c r="T65" s="1445"/>
      <c r="U65" s="1445"/>
      <c r="V65" s="1445"/>
      <c r="W65" s="1445"/>
      <c r="X65" s="1445"/>
      <c r="Y65" s="1445"/>
      <c r="Z65" s="1445"/>
      <c r="AA65" s="1445"/>
      <c r="AB65" s="1445"/>
      <c r="AC65" s="1445"/>
      <c r="AD65" s="1474">
        <f>+P65</f>
        <v>4.7</v>
      </c>
      <c r="AE65" s="1110"/>
      <c r="AF65" s="1014"/>
      <c r="AH65" s="763"/>
    </row>
    <row r="66" spans="1:34" ht="10.5" customHeight="1">
      <c r="A66" s="773"/>
      <c r="B66" s="1126"/>
      <c r="C66" s="807"/>
      <c r="D66" s="1783" t="s">
        <v>642</v>
      </c>
      <c r="E66" s="1783" t="s">
        <v>642</v>
      </c>
      <c r="F66" s="1783" t="s">
        <v>642</v>
      </c>
      <c r="G66" s="1783" t="s">
        <v>642</v>
      </c>
      <c r="H66" s="1783" t="s">
        <v>642</v>
      </c>
      <c r="I66" s="1783" t="s">
        <v>642</v>
      </c>
      <c r="J66" s="1783" t="s">
        <v>642</v>
      </c>
      <c r="K66" s="1783" t="s">
        <v>642</v>
      </c>
      <c r="L66" s="1783" t="s">
        <v>642</v>
      </c>
      <c r="M66" s="1783" t="s">
        <v>642</v>
      </c>
      <c r="N66" s="1783" t="s">
        <v>642</v>
      </c>
      <c r="O66" s="288"/>
      <c r="P66" s="1464">
        <v>4.3</v>
      </c>
      <c r="Q66" s="287"/>
      <c r="R66" s="1123"/>
      <c r="S66" s="1123"/>
      <c r="T66" s="322"/>
      <c r="U66" s="322"/>
      <c r="V66" s="1445"/>
      <c r="W66" s="1445"/>
      <c r="X66" s="1445"/>
      <c r="Y66" s="1445"/>
      <c r="Z66" s="1445"/>
      <c r="AA66" s="1445"/>
      <c r="AB66" s="1445"/>
      <c r="AC66" s="322"/>
      <c r="AD66" s="1474">
        <f t="shared" ref="AD66:AD69" si="0">+P66</f>
        <v>4.3</v>
      </c>
      <c r="AE66" s="1127"/>
      <c r="AF66" s="1127"/>
      <c r="AH66" s="763"/>
    </row>
    <row r="67" spans="1:34" ht="10.5" customHeight="1">
      <c r="A67" s="773"/>
      <c r="B67" s="1126"/>
      <c r="C67" s="807"/>
      <c r="D67" s="1470" t="s">
        <v>643</v>
      </c>
      <c r="E67" s="1471"/>
      <c r="F67" s="1467"/>
      <c r="G67" s="1468"/>
      <c r="H67" s="287"/>
      <c r="I67" s="287"/>
      <c r="J67" s="287"/>
      <c r="K67" s="287"/>
      <c r="L67" s="107"/>
      <c r="M67" s="287"/>
      <c r="N67" s="288"/>
      <c r="O67" s="288"/>
      <c r="P67" s="1464">
        <v>4</v>
      </c>
      <c r="Q67" s="287"/>
      <c r="R67" s="1123"/>
      <c r="S67" s="1123"/>
      <c r="T67" s="322"/>
      <c r="U67" s="322"/>
      <c r="V67" s="1445"/>
      <c r="W67" s="1445"/>
      <c r="X67" s="1445"/>
      <c r="Y67" s="1445"/>
      <c r="Z67" s="1445"/>
      <c r="AA67" s="1445"/>
      <c r="AB67" s="1445"/>
      <c r="AC67" s="322"/>
      <c r="AD67" s="1474">
        <f t="shared" si="0"/>
        <v>4</v>
      </c>
      <c r="AE67" s="1128"/>
      <c r="AF67" s="1014"/>
      <c r="AH67" s="763"/>
    </row>
    <row r="68" spans="1:34" ht="10.5" customHeight="1">
      <c r="A68" s="773"/>
      <c r="B68" s="1126"/>
      <c r="C68" s="807"/>
      <c r="D68" s="1470" t="s">
        <v>587</v>
      </c>
      <c r="E68" s="1472"/>
      <c r="F68" s="1472"/>
      <c r="G68" s="1470"/>
      <c r="H68" s="1470"/>
      <c r="I68" s="1470"/>
      <c r="J68" s="1470"/>
      <c r="K68" s="1470"/>
      <c r="L68" s="1470"/>
      <c r="M68" s="1470"/>
      <c r="N68" s="1470"/>
      <c r="O68" s="288"/>
      <c r="P68" s="1464">
        <v>3.2</v>
      </c>
      <c r="Q68" s="287"/>
      <c r="R68" s="1123"/>
      <c r="S68" s="1123"/>
      <c r="T68" s="322"/>
      <c r="U68" s="322"/>
      <c r="V68" s="1445"/>
      <c r="W68" s="1445"/>
      <c r="X68" s="1445"/>
      <c r="Y68" s="1445"/>
      <c r="Z68" s="1445"/>
      <c r="AA68" s="1445"/>
      <c r="AB68" s="1445"/>
      <c r="AC68" s="322"/>
      <c r="AD68" s="1474">
        <f t="shared" si="0"/>
        <v>3.2</v>
      </c>
      <c r="AE68" s="1128"/>
      <c r="AF68" s="1014"/>
      <c r="AH68" s="763"/>
    </row>
    <row r="69" spans="1:34" ht="10.5" customHeight="1">
      <c r="A69" s="773"/>
      <c r="B69" s="1126"/>
      <c r="C69" s="807"/>
      <c r="D69" s="1784" t="s">
        <v>644</v>
      </c>
      <c r="E69" s="1784" t="s">
        <v>644</v>
      </c>
      <c r="F69" s="1784" t="s">
        <v>644</v>
      </c>
      <c r="G69" s="1784" t="s">
        <v>644</v>
      </c>
      <c r="H69" s="1784" t="s">
        <v>644</v>
      </c>
      <c r="I69" s="1784" t="s">
        <v>644</v>
      </c>
      <c r="J69" s="1784" t="s">
        <v>644</v>
      </c>
      <c r="K69" s="1784" t="s">
        <v>644</v>
      </c>
      <c r="L69" s="1784" t="s">
        <v>644</v>
      </c>
      <c r="M69" s="1784" t="s">
        <v>644</v>
      </c>
      <c r="N69" s="1784" t="s">
        <v>644</v>
      </c>
      <c r="O69" s="1473"/>
      <c r="P69" s="1464">
        <v>2.7</v>
      </c>
      <c r="Q69" s="287"/>
      <c r="R69" s="1123"/>
      <c r="S69" s="1123"/>
      <c r="T69" s="322"/>
      <c r="U69" s="322"/>
      <c r="V69" s="1445"/>
      <c r="W69" s="1445"/>
      <c r="X69" s="1445"/>
      <c r="Y69" s="1445"/>
      <c r="Z69" s="1445"/>
      <c r="AA69" s="1445"/>
      <c r="AB69" s="1445"/>
      <c r="AC69" s="322"/>
      <c r="AD69" s="1474">
        <f t="shared" si="0"/>
        <v>2.7</v>
      </c>
      <c r="AE69" s="1128"/>
      <c r="AF69" s="1014"/>
      <c r="AH69" s="763"/>
    </row>
    <row r="70" spans="1:34" ht="9.75" customHeight="1">
      <c r="A70" s="773"/>
      <c r="B70" s="1126"/>
      <c r="C70" s="807"/>
      <c r="D70" s="1144" t="s">
        <v>645</v>
      </c>
      <c r="E70" s="771" t="s">
        <v>645</v>
      </c>
      <c r="F70" s="771" t="s">
        <v>645</v>
      </c>
      <c r="G70" s="771" t="s">
        <v>645</v>
      </c>
      <c r="H70" s="771" t="s">
        <v>645</v>
      </c>
      <c r="I70" s="771" t="s">
        <v>645</v>
      </c>
      <c r="J70" s="771" t="s">
        <v>645</v>
      </c>
      <c r="K70" s="771" t="s">
        <v>645</v>
      </c>
      <c r="L70" s="769" t="s">
        <v>645</v>
      </c>
      <c r="M70" s="771" t="s">
        <v>645</v>
      </c>
      <c r="N70" s="770" t="s">
        <v>645</v>
      </c>
      <c r="O70" s="1475"/>
      <c r="P70" s="1476">
        <v>-1.4</v>
      </c>
      <c r="Q70" s="287"/>
      <c r="R70" s="1123"/>
      <c r="S70" s="1123"/>
      <c r="T70" s="322"/>
      <c r="U70" s="322"/>
      <c r="V70" s="1445"/>
      <c r="W70" s="1445"/>
      <c r="X70" s="1445"/>
      <c r="Y70" s="1445"/>
      <c r="Z70" s="1445"/>
      <c r="AA70" s="1445"/>
      <c r="AB70" s="1445"/>
      <c r="AC70" s="322"/>
      <c r="AD70" s="1123"/>
      <c r="AE70" s="1128"/>
      <c r="AF70" s="1014"/>
    </row>
    <row r="71" spans="1:34" ht="11.25" customHeight="1">
      <c r="A71" s="773"/>
      <c r="B71" s="1126"/>
      <c r="C71" s="807"/>
      <c r="D71" s="1144" t="s">
        <v>589</v>
      </c>
      <c r="E71" s="772"/>
      <c r="F71" s="768"/>
      <c r="G71" s="768"/>
      <c r="H71" s="770"/>
      <c r="I71" s="770"/>
      <c r="J71" s="770"/>
      <c r="K71" s="770"/>
      <c r="L71" s="769"/>
      <c r="M71" s="770"/>
      <c r="N71" s="770" t="s">
        <v>589</v>
      </c>
      <c r="O71" s="288"/>
      <c r="P71" s="1476">
        <v>-2</v>
      </c>
      <c r="Q71" s="287"/>
      <c r="R71" s="1123"/>
      <c r="S71" s="1123"/>
      <c r="T71" s="322"/>
      <c r="U71" s="322"/>
      <c r="V71" s="1445"/>
      <c r="W71" s="1445"/>
      <c r="X71" s="1445"/>
      <c r="Y71" s="1445"/>
      <c r="Z71" s="1445"/>
      <c r="AA71" s="1445"/>
      <c r="AB71" s="1445"/>
      <c r="AC71" s="322"/>
      <c r="AD71" s="1477"/>
      <c r="AE71" s="1128"/>
      <c r="AF71" s="1014"/>
      <c r="AH71" s="763"/>
    </row>
    <row r="72" spans="1:34" ht="9.75" customHeight="1">
      <c r="A72" s="773"/>
      <c r="B72" s="1126"/>
      <c r="C72" s="807"/>
      <c r="D72" s="1144" t="s">
        <v>646</v>
      </c>
      <c r="E72" s="772"/>
      <c r="F72" s="768"/>
      <c r="G72" s="768"/>
      <c r="H72" s="770" t="s">
        <v>646</v>
      </c>
      <c r="I72" s="770" t="s">
        <v>646</v>
      </c>
      <c r="J72" s="770" t="s">
        <v>646</v>
      </c>
      <c r="K72" s="770" t="s">
        <v>646</v>
      </c>
      <c r="L72" s="769" t="s">
        <v>646</v>
      </c>
      <c r="M72" s="770" t="s">
        <v>646</v>
      </c>
      <c r="N72" s="770" t="s">
        <v>646</v>
      </c>
      <c r="O72" s="288"/>
      <c r="P72" s="1476">
        <v>-2.1</v>
      </c>
      <c r="Q72" s="287"/>
      <c r="R72" s="1123"/>
      <c r="S72" s="1123"/>
      <c r="T72" s="322"/>
      <c r="U72" s="322"/>
      <c r="V72" s="1445"/>
      <c r="W72" s="1445"/>
      <c r="X72" s="1445"/>
      <c r="Y72" s="1445"/>
      <c r="Z72" s="1445"/>
      <c r="AA72" s="1445"/>
      <c r="AB72" s="1445"/>
      <c r="AC72" s="322"/>
      <c r="AD72" s="1477"/>
      <c r="AE72" s="1128"/>
      <c r="AF72" s="1014"/>
      <c r="AH72" s="763"/>
    </row>
    <row r="73" spans="1:34" ht="9.75" customHeight="1">
      <c r="A73" s="773"/>
      <c r="B73" s="1126"/>
      <c r="C73" s="807"/>
      <c r="D73" s="1144" t="s">
        <v>590</v>
      </c>
      <c r="E73" s="772"/>
      <c r="F73" s="768"/>
      <c r="G73" s="768"/>
      <c r="H73" s="770" t="s">
        <v>590</v>
      </c>
      <c r="I73" s="770" t="s">
        <v>590</v>
      </c>
      <c r="J73" s="770" t="s">
        <v>590</v>
      </c>
      <c r="K73" s="770" t="s">
        <v>590</v>
      </c>
      <c r="L73" s="769" t="s">
        <v>590</v>
      </c>
      <c r="M73" s="770" t="s">
        <v>590</v>
      </c>
      <c r="N73" s="770" t="s">
        <v>590</v>
      </c>
      <c r="O73" s="288"/>
      <c r="P73" s="1476">
        <v>-2.5</v>
      </c>
      <c r="Q73" s="287"/>
      <c r="R73" s="1123"/>
      <c r="S73" s="1123"/>
      <c r="T73" s="322"/>
      <c r="U73" s="322"/>
      <c r="V73" s="1445"/>
      <c r="W73" s="1445"/>
      <c r="X73" s="1445"/>
      <c r="Y73" s="1445"/>
      <c r="Z73" s="1445"/>
      <c r="AA73" s="1445"/>
      <c r="AB73" s="1445"/>
      <c r="AC73" s="322"/>
      <c r="AD73" s="1477"/>
      <c r="AE73" s="1128"/>
      <c r="AF73" s="1014"/>
      <c r="AH73" s="763"/>
    </row>
    <row r="74" spans="1:34" ht="9.75" customHeight="1">
      <c r="A74" s="773"/>
      <c r="B74" s="1126"/>
      <c r="C74" s="807"/>
      <c r="D74" s="1144" t="s">
        <v>586</v>
      </c>
      <c r="E74" s="772"/>
      <c r="F74" s="768"/>
      <c r="G74" s="768"/>
      <c r="H74" s="771" t="s">
        <v>586</v>
      </c>
      <c r="I74" s="771" t="s">
        <v>586</v>
      </c>
      <c r="J74" s="771" t="s">
        <v>586</v>
      </c>
      <c r="K74" s="771" t="s">
        <v>586</v>
      </c>
      <c r="L74" s="769" t="s">
        <v>586</v>
      </c>
      <c r="M74" s="771" t="s">
        <v>586</v>
      </c>
      <c r="N74" s="770" t="s">
        <v>586</v>
      </c>
      <c r="O74" s="288"/>
      <c r="P74" s="1476">
        <v>-24.3</v>
      </c>
      <c r="Q74" s="287"/>
      <c r="R74" s="1123"/>
      <c r="S74" s="1123"/>
      <c r="T74" s="322"/>
      <c r="U74" s="322"/>
      <c r="V74" s="1445"/>
      <c r="W74" s="1445"/>
      <c r="X74" s="1445"/>
      <c r="Y74" s="1445"/>
      <c r="Z74" s="1445"/>
      <c r="AA74" s="1445"/>
      <c r="AB74" s="1445"/>
      <c r="AC74" s="322"/>
      <c r="AD74" s="1123"/>
      <c r="AE74" s="1128"/>
      <c r="AF74" s="1014"/>
      <c r="AH74" s="763"/>
    </row>
    <row r="75" spans="1:34" ht="9.75" customHeight="1">
      <c r="A75" s="773"/>
      <c r="B75" s="1126"/>
      <c r="C75" s="807"/>
      <c r="D75" s="1129"/>
      <c r="E75" s="1130"/>
      <c r="F75" s="1123"/>
      <c r="G75" s="1123"/>
      <c r="H75" s="287"/>
      <c r="I75" s="287"/>
      <c r="J75" s="287"/>
      <c r="K75" s="287"/>
      <c r="L75" s="107"/>
      <c r="M75" s="287"/>
      <c r="N75" s="288"/>
      <c r="O75" s="288"/>
      <c r="P75" s="1124"/>
      <c r="Q75" s="287"/>
      <c r="R75" s="1123"/>
      <c r="S75" s="1123"/>
      <c r="T75" s="322"/>
      <c r="U75" s="322"/>
      <c r="V75" s="1142"/>
      <c r="W75" s="1142"/>
      <c r="X75" s="1142"/>
      <c r="Y75" s="1142"/>
      <c r="Z75" s="1142"/>
      <c r="AA75" s="1142"/>
      <c r="AB75" s="1142"/>
      <c r="AC75" s="322"/>
      <c r="AD75" s="1123"/>
      <c r="AE75" s="1128"/>
      <c r="AF75" s="1014"/>
      <c r="AH75" s="763"/>
    </row>
    <row r="76" spans="1:34" ht="10.5" customHeight="1">
      <c r="A76" s="773"/>
      <c r="B76" s="1131"/>
      <c r="C76" s="1108" t="s">
        <v>360</v>
      </c>
      <c r="D76" s="1129"/>
      <c r="E76" s="1108"/>
      <c r="F76" s="1108"/>
      <c r="G76" s="1108"/>
      <c r="H76" s="1108"/>
      <c r="I76" s="1108"/>
      <c r="J76" s="1132" t="s">
        <v>112</v>
      </c>
      <c r="K76" s="1108"/>
      <c r="L76" s="1108"/>
      <c r="M76" s="1108"/>
      <c r="N76" s="1108"/>
      <c r="O76" s="1108"/>
      <c r="P76" s="1108"/>
      <c r="Q76" s="1108"/>
      <c r="R76" s="1108"/>
      <c r="S76" s="1108"/>
      <c r="T76" s="1108"/>
      <c r="U76" s="1108"/>
      <c r="V76" s="1108"/>
      <c r="W76" s="1108"/>
      <c r="X76" s="1108"/>
      <c r="Y76" s="289"/>
      <c r="Z76" s="289"/>
      <c r="AA76" s="289"/>
      <c r="AB76" s="289"/>
      <c r="AC76" s="289"/>
      <c r="AD76" s="289"/>
      <c r="AE76" s="1110"/>
      <c r="AF76" s="1014"/>
      <c r="AH76" s="763"/>
    </row>
    <row r="77" spans="1:34" ht="12.75" customHeight="1">
      <c r="A77" s="773"/>
      <c r="B77" s="404">
        <v>16</v>
      </c>
      <c r="C77" s="1141" t="s">
        <v>593</v>
      </c>
      <c r="D77" s="764"/>
      <c r="E77" s="765"/>
      <c r="F77" s="1133"/>
      <c r="G77" s="1133"/>
      <c r="H77" s="1133"/>
      <c r="I77" s="784"/>
      <c r="J77" s="784"/>
      <c r="K77" s="784"/>
      <c r="L77" s="784"/>
      <c r="M77" s="784"/>
      <c r="N77" s="784"/>
      <c r="O77" s="784"/>
      <c r="P77" s="784"/>
      <c r="Q77" s="784"/>
      <c r="R77" s="784"/>
      <c r="S77" s="784"/>
      <c r="T77" s="784"/>
      <c r="U77" s="784"/>
      <c r="V77" s="784"/>
      <c r="W77" s="784"/>
      <c r="X77" s="1778"/>
      <c r="Y77" s="1778"/>
      <c r="Z77" s="1778"/>
      <c r="AA77" s="1778"/>
      <c r="AB77" s="1778"/>
      <c r="AC77" s="1778"/>
      <c r="AD77" s="1778"/>
      <c r="AE77" s="1134"/>
      <c r="AF77" s="784"/>
    </row>
    <row r="80" spans="1:34" ht="18" customHeight="1"/>
    <row r="82" spans="2:31">
      <c r="G82" s="1135"/>
      <c r="H82" s="1135"/>
      <c r="I82" s="1135"/>
      <c r="J82" s="1135"/>
      <c r="K82" s="1135"/>
      <c r="L82" s="1135"/>
      <c r="M82" s="1135"/>
      <c r="N82" s="1135"/>
      <c r="O82" s="1135"/>
      <c r="P82" s="1135"/>
      <c r="Q82" s="1135"/>
      <c r="R82" s="1135"/>
    </row>
    <row r="83" spans="2:31" ht="17.25" customHeight="1">
      <c r="G83" s="1135"/>
      <c r="H83" s="1135"/>
      <c r="I83" s="1135"/>
      <c r="J83" s="1135"/>
      <c r="K83" s="1135"/>
      <c r="L83" s="1135"/>
      <c r="M83" s="1135"/>
      <c r="N83" s="1135"/>
      <c r="O83" s="1135"/>
      <c r="P83" s="1135"/>
      <c r="Q83" s="1135"/>
      <c r="R83" s="1135"/>
    </row>
    <row r="84" spans="2:31">
      <c r="G84" s="1135"/>
      <c r="H84" s="1135"/>
      <c r="I84" s="1135"/>
      <c r="J84" s="1135"/>
      <c r="K84" s="1135"/>
      <c r="L84" s="1135"/>
      <c r="M84" s="1135"/>
      <c r="N84" s="1135"/>
      <c r="O84" s="1135"/>
      <c r="P84" s="1135"/>
      <c r="Q84" s="1135"/>
      <c r="R84" s="1135"/>
    </row>
    <row r="85" spans="2:31" ht="9" customHeight="1">
      <c r="G85" s="1135"/>
      <c r="H85" s="1135"/>
      <c r="I85" s="1135"/>
      <c r="J85" s="1135"/>
      <c r="K85" s="1135"/>
      <c r="L85" s="1135"/>
      <c r="M85" s="1135"/>
      <c r="N85" s="1135"/>
      <c r="O85" s="1135"/>
      <c r="P85" s="1135"/>
      <c r="Q85" s="1135"/>
      <c r="R85" s="1135"/>
    </row>
    <row r="86" spans="2:31" ht="8.25" customHeight="1">
      <c r="G86" s="1135"/>
      <c r="H86" s="1135"/>
      <c r="I86" s="1135"/>
      <c r="J86" s="1135"/>
      <c r="K86" s="1135"/>
      <c r="L86" s="1135"/>
      <c r="M86" s="1135"/>
      <c r="N86" s="1135"/>
      <c r="O86" s="1135"/>
      <c r="P86" s="1135"/>
      <c r="Q86" s="1135"/>
      <c r="R86" s="1135"/>
    </row>
    <row r="87" spans="2:31" ht="9.75" customHeight="1">
      <c r="G87" s="1135"/>
      <c r="H87" s="1135"/>
      <c r="I87" s="1135"/>
      <c r="J87" s="1135"/>
      <c r="K87" s="1135"/>
      <c r="L87" s="1135"/>
      <c r="M87" s="1135"/>
      <c r="N87" s="1135"/>
      <c r="O87" s="1135"/>
      <c r="P87" s="1135"/>
      <c r="Q87" s="1135"/>
      <c r="R87" s="1135"/>
    </row>
    <row r="88" spans="2:31">
      <c r="G88" s="1135"/>
      <c r="H88" s="1135"/>
      <c r="I88" s="1135"/>
      <c r="J88" s="1135"/>
      <c r="K88" s="1135"/>
      <c r="L88" s="1135"/>
      <c r="M88" s="1135"/>
      <c r="N88" s="1135"/>
      <c r="O88" s="1135"/>
      <c r="P88" s="1135"/>
      <c r="Q88" s="1135"/>
      <c r="R88" s="1135"/>
    </row>
    <row r="89" spans="2:31">
      <c r="G89" s="1135"/>
      <c r="H89" s="1135"/>
      <c r="I89" s="1135"/>
      <c r="J89" s="1135"/>
      <c r="K89" s="1135"/>
      <c r="L89" s="1135"/>
      <c r="M89" s="1135"/>
      <c r="N89" s="1135"/>
      <c r="O89" s="1135"/>
      <c r="P89" s="1135"/>
      <c r="Q89" s="1135"/>
      <c r="R89" s="1135"/>
    </row>
    <row r="90" spans="2:31">
      <c r="G90" s="1135"/>
      <c r="H90" s="1135"/>
      <c r="I90" s="1135"/>
      <c r="J90" s="1135"/>
      <c r="K90" s="1135"/>
      <c r="L90" s="1135"/>
      <c r="M90" s="1135"/>
      <c r="N90" s="1135"/>
      <c r="O90" s="1135"/>
      <c r="P90" s="1135"/>
      <c r="Q90" s="1135"/>
      <c r="R90" s="1135"/>
    </row>
    <row r="91" spans="2:31">
      <c r="G91" s="1135"/>
      <c r="H91" s="1135"/>
      <c r="I91" s="1135"/>
      <c r="J91" s="1135"/>
      <c r="K91" s="1135"/>
      <c r="L91" s="1135"/>
      <c r="M91" s="1135"/>
      <c r="N91" s="1135"/>
      <c r="O91" s="1135"/>
      <c r="P91" s="1135"/>
      <c r="Q91" s="1135"/>
      <c r="R91" s="1135"/>
      <c r="AE91" s="791"/>
    </row>
    <row r="92" spans="2:31">
      <c r="G92" s="1135"/>
      <c r="H92" s="1135"/>
      <c r="I92" s="1135"/>
      <c r="J92" s="1135"/>
      <c r="K92" s="1135"/>
      <c r="L92" s="1135"/>
      <c r="M92" s="1135"/>
      <c r="N92" s="1135"/>
      <c r="O92" s="1135"/>
      <c r="P92" s="1135"/>
      <c r="Q92" s="1135"/>
      <c r="R92" s="1135"/>
    </row>
    <row r="93" spans="2:31">
      <c r="G93" s="1135"/>
      <c r="H93" s="1135"/>
      <c r="I93" s="1135"/>
      <c r="J93" s="1135"/>
      <c r="K93" s="1135"/>
      <c r="L93" s="1135"/>
      <c r="M93" s="1135"/>
      <c r="N93" s="1135"/>
      <c r="O93" s="1135"/>
      <c r="P93" s="1135"/>
      <c r="Q93" s="1135"/>
      <c r="R93" s="1135"/>
    </row>
    <row r="94" spans="2:31">
      <c r="B94" s="1135"/>
      <c r="C94" s="1135"/>
      <c r="D94" s="1136"/>
      <c r="E94" s="1135"/>
      <c r="F94" s="1135"/>
      <c r="G94" s="1135"/>
      <c r="H94" s="1135"/>
      <c r="I94" s="1135"/>
      <c r="J94" s="1135"/>
      <c r="K94" s="1135"/>
      <c r="L94" s="1135"/>
      <c r="M94" s="1135"/>
      <c r="N94" s="1135"/>
      <c r="O94" s="1135"/>
      <c r="P94" s="1135"/>
      <c r="Q94" s="1135"/>
      <c r="R94" s="1135"/>
    </row>
    <row r="95" spans="2:31">
      <c r="B95" s="1135"/>
      <c r="C95" s="1135"/>
      <c r="D95" s="1135"/>
      <c r="E95" s="1135"/>
      <c r="F95" s="1135"/>
      <c r="G95" s="1135"/>
      <c r="H95" s="1135"/>
      <c r="I95" s="1135"/>
      <c r="J95" s="1135"/>
      <c r="K95" s="1135"/>
      <c r="L95" s="1135"/>
      <c r="M95" s="1135"/>
      <c r="N95" s="1135"/>
      <c r="O95" s="1135"/>
      <c r="P95" s="1135"/>
      <c r="Q95" s="1135"/>
      <c r="R95" s="1135"/>
    </row>
  </sheetData>
  <mergeCells count="53">
    <mergeCell ref="C1:I1"/>
    <mergeCell ref="P1:AD1"/>
    <mergeCell ref="C4:AD4"/>
    <mergeCell ref="C6:AD6"/>
    <mergeCell ref="C7:D8"/>
    <mergeCell ref="F8:V8"/>
    <mergeCell ref="X8:AD8"/>
    <mergeCell ref="C30:D30"/>
    <mergeCell ref="C10:D10"/>
    <mergeCell ref="C20:D20"/>
    <mergeCell ref="C21:D21"/>
    <mergeCell ref="C22:D22"/>
    <mergeCell ref="C23:D23"/>
    <mergeCell ref="C24:D24"/>
    <mergeCell ref="C25:D25"/>
    <mergeCell ref="C26:D26"/>
    <mergeCell ref="C27:D27"/>
    <mergeCell ref="C28:D28"/>
    <mergeCell ref="C29:D29"/>
    <mergeCell ref="C46:AD46"/>
    <mergeCell ref="C31:D31"/>
    <mergeCell ref="C32:D32"/>
    <mergeCell ref="C33:D33"/>
    <mergeCell ref="C34:D34"/>
    <mergeCell ref="C35:D35"/>
    <mergeCell ref="C36:D36"/>
    <mergeCell ref="C37:D37"/>
    <mergeCell ref="C38:D38"/>
    <mergeCell ref="C39:D39"/>
    <mergeCell ref="C40:D40"/>
    <mergeCell ref="C41:D41"/>
    <mergeCell ref="C56:AD56"/>
    <mergeCell ref="C47:AD47"/>
    <mergeCell ref="C50:D51"/>
    <mergeCell ref="F50:H50"/>
    <mergeCell ref="J50:L51"/>
    <mergeCell ref="N50:V50"/>
    <mergeCell ref="X50:AD50"/>
    <mergeCell ref="N51:P51"/>
    <mergeCell ref="R51:T51"/>
    <mergeCell ref="X51:Z51"/>
    <mergeCell ref="C53:D53"/>
    <mergeCell ref="J53:L53"/>
    <mergeCell ref="N53:P53"/>
    <mergeCell ref="R53:T53"/>
    <mergeCell ref="X53:Z53"/>
    <mergeCell ref="X77:AD77"/>
    <mergeCell ref="C57:D58"/>
    <mergeCell ref="F58:V58"/>
    <mergeCell ref="X58:AD58"/>
    <mergeCell ref="C60:D60"/>
    <mergeCell ref="D66:N66"/>
    <mergeCell ref="D69:N6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X61"/>
  <sheetViews>
    <sheetView zoomScaleNormal="100" workbookViewId="0"/>
  </sheetViews>
  <sheetFormatPr defaultRowHeight="12.75"/>
  <cols>
    <col min="1" max="1" width="1" style="197" customWidth="1"/>
    <col min="2" max="2" width="2.5703125" style="840" customWidth="1"/>
    <col min="3" max="3" width="1" style="197" customWidth="1"/>
    <col min="4" max="4" width="25.7109375" style="197" customWidth="1"/>
    <col min="5" max="5" width="0.28515625" style="197" customWidth="1"/>
    <col min="6" max="6" width="6.85546875" style="197" customWidth="1"/>
    <col min="7" max="7" width="6.140625" style="197" customWidth="1"/>
    <col min="8" max="8" width="0.28515625" style="197" customWidth="1"/>
    <col min="9" max="10" width="6.85546875" style="197" customWidth="1"/>
    <col min="11" max="11" width="0.28515625" style="197" customWidth="1"/>
    <col min="12" max="12" width="6.140625" style="197" customWidth="1"/>
    <col min="13" max="13" width="6.85546875" style="197" customWidth="1"/>
    <col min="14" max="14" width="0.28515625" style="197" customWidth="1"/>
    <col min="15" max="15" width="6.85546875" style="197" customWidth="1"/>
    <col min="16" max="16" width="0.28515625" style="197" customWidth="1"/>
    <col min="17" max="17" width="6.140625" style="197" customWidth="1"/>
    <col min="18" max="18" width="0.28515625" style="197" customWidth="1"/>
    <col min="19" max="20" width="6.85546875" style="197" customWidth="1"/>
    <col min="21" max="21" width="2.5703125" style="1010" customWidth="1"/>
    <col min="22" max="22" width="1" style="1010" customWidth="1"/>
    <col min="23" max="23" width="6.140625" style="976" customWidth="1"/>
    <col min="24" max="151" width="9.140625" style="197"/>
    <col min="152" max="152" width="1" style="197" customWidth="1"/>
    <col min="153" max="153" width="2.5703125" style="197" customWidth="1"/>
    <col min="154" max="154" width="1" style="197" customWidth="1"/>
    <col min="155" max="155" width="20.42578125" style="197" customWidth="1"/>
    <col min="156" max="157" width="0.5703125" style="197" customWidth="1"/>
    <col min="158" max="158" width="5" style="197" customWidth="1"/>
    <col min="159" max="159" width="0.42578125" style="197" customWidth="1"/>
    <col min="160" max="160" width="5" style="197" customWidth="1"/>
    <col min="161" max="161" width="4.28515625" style="197" customWidth="1"/>
    <col min="162" max="162" width="5" style="197" customWidth="1"/>
    <col min="163" max="163" width="4.42578125" style="197" customWidth="1"/>
    <col min="164" max="165" width="5" style="197" customWidth="1"/>
    <col min="166" max="166" width="5.28515625" style="197" customWidth="1"/>
    <col min="167" max="167" width="4.85546875" style="197" customWidth="1"/>
    <col min="168" max="168" width="5" style="197" customWidth="1"/>
    <col min="169" max="169" width="5.28515625" style="197" customWidth="1"/>
    <col min="170" max="170" width="4.140625" style="197" customWidth="1"/>
    <col min="171" max="171" width="5" style="197" customWidth="1"/>
    <col min="172" max="173" width="5.42578125" style="197" customWidth="1"/>
    <col min="174" max="174" width="2.5703125" style="197" customWidth="1"/>
    <col min="175" max="175" width="1" style="197" customWidth="1"/>
    <col min="176" max="177" width="7.5703125" style="197" customWidth="1"/>
    <col min="178" max="178" width="1.85546875" style="197" customWidth="1"/>
    <col min="179" max="192" width="7.5703125" style="197" customWidth="1"/>
    <col min="193" max="407" width="9.140625" style="197"/>
    <col min="408" max="408" width="1" style="197" customWidth="1"/>
    <col min="409" max="409" width="2.5703125" style="197" customWidth="1"/>
    <col min="410" max="410" width="1" style="197" customWidth="1"/>
    <col min="411" max="411" width="20.42578125" style="197" customWidth="1"/>
    <col min="412" max="413" width="0.5703125" style="197" customWidth="1"/>
    <col min="414" max="414" width="5" style="197" customWidth="1"/>
    <col min="415" max="415" width="0.42578125" style="197" customWidth="1"/>
    <col min="416" max="416" width="5" style="197" customWidth="1"/>
    <col min="417" max="417" width="4.28515625" style="197" customWidth="1"/>
    <col min="418" max="418" width="5" style="197" customWidth="1"/>
    <col min="419" max="419" width="4.42578125" style="197" customWidth="1"/>
    <col min="420" max="421" width="5" style="197" customWidth="1"/>
    <col min="422" max="422" width="5.28515625" style="197" customWidth="1"/>
    <col min="423" max="423" width="4.85546875" style="197" customWidth="1"/>
    <col min="424" max="424" width="5" style="197" customWidth="1"/>
    <col min="425" max="425" width="5.28515625" style="197" customWidth="1"/>
    <col min="426" max="426" width="4.140625" style="197" customWidth="1"/>
    <col min="427" max="427" width="5" style="197" customWidth="1"/>
    <col min="428" max="429" width="5.42578125" style="197" customWidth="1"/>
    <col min="430" max="430" width="2.5703125" style="197" customWidth="1"/>
    <col min="431" max="431" width="1" style="197" customWidth="1"/>
    <col min="432" max="433" width="7.5703125" style="197" customWidth="1"/>
    <col min="434" max="434" width="1.85546875" style="197" customWidth="1"/>
    <col min="435" max="448" width="7.5703125" style="197" customWidth="1"/>
    <col min="449" max="663" width="9.140625" style="197"/>
    <col min="664" max="664" width="1" style="197" customWidth="1"/>
    <col min="665" max="665" width="2.5703125" style="197" customWidth="1"/>
    <col min="666" max="666" width="1" style="197" customWidth="1"/>
    <col min="667" max="667" width="20.42578125" style="197" customWidth="1"/>
    <col min="668" max="669" width="0.5703125" style="197" customWidth="1"/>
    <col min="670" max="670" width="5" style="197" customWidth="1"/>
    <col min="671" max="671" width="0.42578125" style="197" customWidth="1"/>
    <col min="672" max="672" width="5" style="197" customWidth="1"/>
    <col min="673" max="673" width="4.28515625" style="197" customWidth="1"/>
    <col min="674" max="674" width="5" style="197" customWidth="1"/>
    <col min="675" max="675" width="4.42578125" style="197" customWidth="1"/>
    <col min="676" max="677" width="5" style="197" customWidth="1"/>
    <col min="678" max="678" width="5.28515625" style="197" customWidth="1"/>
    <col min="679" max="679" width="4.85546875" style="197" customWidth="1"/>
    <col min="680" max="680" width="5" style="197" customWidth="1"/>
    <col min="681" max="681" width="5.28515625" style="197" customWidth="1"/>
    <col min="682" max="682" width="4.140625" style="197" customWidth="1"/>
    <col min="683" max="683" width="5" style="197" customWidth="1"/>
    <col min="684" max="685" width="5.42578125" style="197" customWidth="1"/>
    <col min="686" max="686" width="2.5703125" style="197" customWidth="1"/>
    <col min="687" max="687" width="1" style="197" customWidth="1"/>
    <col min="688" max="689" width="7.5703125" style="197" customWidth="1"/>
    <col min="690" max="690" width="1.85546875" style="197" customWidth="1"/>
    <col min="691" max="704" width="7.5703125" style="197" customWidth="1"/>
    <col min="705" max="919" width="9.140625" style="197"/>
    <col min="920" max="920" width="1" style="197" customWidth="1"/>
    <col min="921" max="921" width="2.5703125" style="197" customWidth="1"/>
    <col min="922" max="922" width="1" style="197" customWidth="1"/>
    <col min="923" max="923" width="20.42578125" style="197" customWidth="1"/>
    <col min="924" max="925" width="0.5703125" style="197" customWidth="1"/>
    <col min="926" max="926" width="5" style="197" customWidth="1"/>
    <col min="927" max="927" width="0.42578125" style="197" customWidth="1"/>
    <col min="928" max="928" width="5" style="197" customWidth="1"/>
    <col min="929" max="929" width="4.28515625" style="197" customWidth="1"/>
    <col min="930" max="930" width="5" style="197" customWidth="1"/>
    <col min="931" max="931" width="4.42578125" style="197" customWidth="1"/>
    <col min="932" max="933" width="5" style="197" customWidth="1"/>
    <col min="934" max="934" width="5.28515625" style="197" customWidth="1"/>
    <col min="935" max="935" width="4.85546875" style="197" customWidth="1"/>
    <col min="936" max="936" width="5" style="197" customWidth="1"/>
    <col min="937" max="937" width="5.28515625" style="197" customWidth="1"/>
    <col min="938" max="938" width="4.140625" style="197" customWidth="1"/>
    <col min="939" max="939" width="5" style="197" customWidth="1"/>
    <col min="940" max="941" width="5.42578125" style="197" customWidth="1"/>
    <col min="942" max="942" width="2.5703125" style="197" customWidth="1"/>
    <col min="943" max="943" width="1" style="197" customWidth="1"/>
    <col min="944" max="945" width="7.5703125" style="197" customWidth="1"/>
    <col min="946" max="946" width="1.85546875" style="197" customWidth="1"/>
    <col min="947" max="960" width="7.5703125" style="197" customWidth="1"/>
    <col min="961" max="1175" width="9.140625" style="197"/>
    <col min="1176" max="1176" width="1" style="197" customWidth="1"/>
    <col min="1177" max="1177" width="2.5703125" style="197" customWidth="1"/>
    <col min="1178" max="1178" width="1" style="197" customWidth="1"/>
    <col min="1179" max="1179" width="20.42578125" style="197" customWidth="1"/>
    <col min="1180" max="1181" width="0.5703125" style="197" customWidth="1"/>
    <col min="1182" max="1182" width="5" style="197" customWidth="1"/>
    <col min="1183" max="1183" width="0.42578125" style="197" customWidth="1"/>
    <col min="1184" max="1184" width="5" style="197" customWidth="1"/>
    <col min="1185" max="1185" width="4.28515625" style="197" customWidth="1"/>
    <col min="1186" max="1186" width="5" style="197" customWidth="1"/>
    <col min="1187" max="1187" width="4.42578125" style="197" customWidth="1"/>
    <col min="1188" max="1189" width="5" style="197" customWidth="1"/>
    <col min="1190" max="1190" width="5.28515625" style="197" customWidth="1"/>
    <col min="1191" max="1191" width="4.85546875" style="197" customWidth="1"/>
    <col min="1192" max="1192" width="5" style="197" customWidth="1"/>
    <col min="1193" max="1193" width="5.28515625" style="197" customWidth="1"/>
    <col min="1194" max="1194" width="4.140625" style="197" customWidth="1"/>
    <col min="1195" max="1195" width="5" style="197" customWidth="1"/>
    <col min="1196" max="1197" width="5.42578125" style="197" customWidth="1"/>
    <col min="1198" max="1198" width="2.5703125" style="197" customWidth="1"/>
    <col min="1199" max="1199" width="1" style="197" customWidth="1"/>
    <col min="1200" max="1201" width="7.5703125" style="197" customWidth="1"/>
    <col min="1202" max="1202" width="1.85546875" style="197" customWidth="1"/>
    <col min="1203" max="1216" width="7.5703125" style="197" customWidth="1"/>
    <col min="1217" max="1431" width="9.140625" style="197"/>
    <col min="1432" max="1432" width="1" style="197" customWidth="1"/>
    <col min="1433" max="1433" width="2.5703125" style="197" customWidth="1"/>
    <col min="1434" max="1434" width="1" style="197" customWidth="1"/>
    <col min="1435" max="1435" width="20.42578125" style="197" customWidth="1"/>
    <col min="1436" max="1437" width="0.5703125" style="197" customWidth="1"/>
    <col min="1438" max="1438" width="5" style="197" customWidth="1"/>
    <col min="1439" max="1439" width="0.42578125" style="197" customWidth="1"/>
    <col min="1440" max="1440" width="5" style="197" customWidth="1"/>
    <col min="1441" max="1441" width="4.28515625" style="197" customWidth="1"/>
    <col min="1442" max="1442" width="5" style="197" customWidth="1"/>
    <col min="1443" max="1443" width="4.42578125" style="197" customWidth="1"/>
    <col min="1444" max="1445" width="5" style="197" customWidth="1"/>
    <col min="1446" max="1446" width="5.28515625" style="197" customWidth="1"/>
    <col min="1447" max="1447" width="4.85546875" style="197" customWidth="1"/>
    <col min="1448" max="1448" width="5" style="197" customWidth="1"/>
    <col min="1449" max="1449" width="5.28515625" style="197" customWidth="1"/>
    <col min="1450" max="1450" width="4.140625" style="197" customWidth="1"/>
    <col min="1451" max="1451" width="5" style="197" customWidth="1"/>
    <col min="1452" max="1453" width="5.42578125" style="197" customWidth="1"/>
    <col min="1454" max="1454" width="2.5703125" style="197" customWidth="1"/>
    <col min="1455" max="1455" width="1" style="197" customWidth="1"/>
    <col min="1456" max="1457" width="7.5703125" style="197" customWidth="1"/>
    <col min="1458" max="1458" width="1.85546875" style="197" customWidth="1"/>
    <col min="1459" max="1472" width="7.5703125" style="197" customWidth="1"/>
    <col min="1473" max="1687" width="9.140625" style="197"/>
    <col min="1688" max="1688" width="1" style="197" customWidth="1"/>
    <col min="1689" max="1689" width="2.5703125" style="197" customWidth="1"/>
    <col min="1690" max="1690" width="1" style="197" customWidth="1"/>
    <col min="1691" max="1691" width="20.42578125" style="197" customWidth="1"/>
    <col min="1692" max="1693" width="0.5703125" style="197" customWidth="1"/>
    <col min="1694" max="1694" width="5" style="197" customWidth="1"/>
    <col min="1695" max="1695" width="0.42578125" style="197" customWidth="1"/>
    <col min="1696" max="1696" width="5" style="197" customWidth="1"/>
    <col min="1697" max="1697" width="4.28515625" style="197" customWidth="1"/>
    <col min="1698" max="1698" width="5" style="197" customWidth="1"/>
    <col min="1699" max="1699" width="4.42578125" style="197" customWidth="1"/>
    <col min="1700" max="1701" width="5" style="197" customWidth="1"/>
    <col min="1702" max="1702" width="5.28515625" style="197" customWidth="1"/>
    <col min="1703" max="1703" width="4.85546875" style="197" customWidth="1"/>
    <col min="1704" max="1704" width="5" style="197" customWidth="1"/>
    <col min="1705" max="1705" width="5.28515625" style="197" customWidth="1"/>
    <col min="1706" max="1706" width="4.140625" style="197" customWidth="1"/>
    <col min="1707" max="1707" width="5" style="197" customWidth="1"/>
    <col min="1708" max="1709" width="5.42578125" style="197" customWidth="1"/>
    <col min="1710" max="1710" width="2.5703125" style="197" customWidth="1"/>
    <col min="1711" max="1711" width="1" style="197" customWidth="1"/>
    <col min="1712" max="1713" width="7.5703125" style="197" customWidth="1"/>
    <col min="1714" max="1714" width="1.85546875" style="197" customWidth="1"/>
    <col min="1715" max="1728" width="7.5703125" style="197" customWidth="1"/>
    <col min="1729" max="1943" width="9.140625" style="197"/>
    <col min="1944" max="1944" width="1" style="197" customWidth="1"/>
    <col min="1945" max="1945" width="2.5703125" style="197" customWidth="1"/>
    <col min="1946" max="1946" width="1" style="197" customWidth="1"/>
    <col min="1947" max="1947" width="20.42578125" style="197" customWidth="1"/>
    <col min="1948" max="1949" width="0.5703125" style="197" customWidth="1"/>
    <col min="1950" max="1950" width="5" style="197" customWidth="1"/>
    <col min="1951" max="1951" width="0.42578125" style="197" customWidth="1"/>
    <col min="1952" max="1952" width="5" style="197" customWidth="1"/>
    <col min="1953" max="1953" width="4.28515625" style="197" customWidth="1"/>
    <col min="1954" max="1954" width="5" style="197" customWidth="1"/>
    <col min="1955" max="1955" width="4.42578125" style="197" customWidth="1"/>
    <col min="1956" max="1957" width="5" style="197" customWidth="1"/>
    <col min="1958" max="1958" width="5.28515625" style="197" customWidth="1"/>
    <col min="1959" max="1959" width="4.85546875" style="197" customWidth="1"/>
    <col min="1960" max="1960" width="5" style="197" customWidth="1"/>
    <col min="1961" max="1961" width="5.28515625" style="197" customWidth="1"/>
    <col min="1962" max="1962" width="4.140625" style="197" customWidth="1"/>
    <col min="1963" max="1963" width="5" style="197" customWidth="1"/>
    <col min="1964" max="1965" width="5.42578125" style="197" customWidth="1"/>
    <col min="1966" max="1966" width="2.5703125" style="197" customWidth="1"/>
    <col min="1967" max="1967" width="1" style="197" customWidth="1"/>
    <col min="1968" max="1969" width="7.5703125" style="197" customWidth="1"/>
    <col min="1970" max="1970" width="1.85546875" style="197" customWidth="1"/>
    <col min="1971" max="1984" width="7.5703125" style="197" customWidth="1"/>
    <col min="1985" max="2199" width="9.140625" style="197"/>
    <col min="2200" max="2200" width="1" style="197" customWidth="1"/>
    <col min="2201" max="2201" width="2.5703125" style="197" customWidth="1"/>
    <col min="2202" max="2202" width="1" style="197" customWidth="1"/>
    <col min="2203" max="2203" width="20.42578125" style="197" customWidth="1"/>
    <col min="2204" max="2205" width="0.5703125" style="197" customWidth="1"/>
    <col min="2206" max="2206" width="5" style="197" customWidth="1"/>
    <col min="2207" max="2207" width="0.42578125" style="197" customWidth="1"/>
    <col min="2208" max="2208" width="5" style="197" customWidth="1"/>
    <col min="2209" max="2209" width="4.28515625" style="197" customWidth="1"/>
    <col min="2210" max="2210" width="5" style="197" customWidth="1"/>
    <col min="2211" max="2211" width="4.42578125" style="197" customWidth="1"/>
    <col min="2212" max="2213" width="5" style="197" customWidth="1"/>
    <col min="2214" max="2214" width="5.28515625" style="197" customWidth="1"/>
    <col min="2215" max="2215" width="4.85546875" style="197" customWidth="1"/>
    <col min="2216" max="2216" width="5" style="197" customWidth="1"/>
    <col min="2217" max="2217" width="5.28515625" style="197" customWidth="1"/>
    <col min="2218" max="2218" width="4.140625" style="197" customWidth="1"/>
    <col min="2219" max="2219" width="5" style="197" customWidth="1"/>
    <col min="2220" max="2221" width="5.42578125" style="197" customWidth="1"/>
    <col min="2222" max="2222" width="2.5703125" style="197" customWidth="1"/>
    <col min="2223" max="2223" width="1" style="197" customWidth="1"/>
    <col min="2224" max="2225" width="7.5703125" style="197" customWidth="1"/>
    <col min="2226" max="2226" width="1.85546875" style="197" customWidth="1"/>
    <col min="2227" max="2240" width="7.5703125" style="197" customWidth="1"/>
    <col min="2241" max="2455" width="9.140625" style="197"/>
    <col min="2456" max="2456" width="1" style="197" customWidth="1"/>
    <col min="2457" max="2457" width="2.5703125" style="197" customWidth="1"/>
    <col min="2458" max="2458" width="1" style="197" customWidth="1"/>
    <col min="2459" max="2459" width="20.42578125" style="197" customWidth="1"/>
    <col min="2460" max="2461" width="0.5703125" style="197" customWidth="1"/>
    <col min="2462" max="2462" width="5" style="197" customWidth="1"/>
    <col min="2463" max="2463" width="0.42578125" style="197" customWidth="1"/>
    <col min="2464" max="2464" width="5" style="197" customWidth="1"/>
    <col min="2465" max="2465" width="4.28515625" style="197" customWidth="1"/>
    <col min="2466" max="2466" width="5" style="197" customWidth="1"/>
    <col min="2467" max="2467" width="4.42578125" style="197" customWidth="1"/>
    <col min="2468" max="2469" width="5" style="197" customWidth="1"/>
    <col min="2470" max="2470" width="5.28515625" style="197" customWidth="1"/>
    <col min="2471" max="2471" width="4.85546875" style="197" customWidth="1"/>
    <col min="2472" max="2472" width="5" style="197" customWidth="1"/>
    <col min="2473" max="2473" width="5.28515625" style="197" customWidth="1"/>
    <col min="2474" max="2474" width="4.140625" style="197" customWidth="1"/>
    <col min="2475" max="2475" width="5" style="197" customWidth="1"/>
    <col min="2476" max="2477" width="5.42578125" style="197" customWidth="1"/>
    <col min="2478" max="2478" width="2.5703125" style="197" customWidth="1"/>
    <col min="2479" max="2479" width="1" style="197" customWidth="1"/>
    <col min="2480" max="2481" width="7.5703125" style="197" customWidth="1"/>
    <col min="2482" max="2482" width="1.85546875" style="197" customWidth="1"/>
    <col min="2483" max="2496" width="7.5703125" style="197" customWidth="1"/>
    <col min="2497" max="2711" width="9.140625" style="197"/>
    <col min="2712" max="2712" width="1" style="197" customWidth="1"/>
    <col min="2713" max="2713" width="2.5703125" style="197" customWidth="1"/>
    <col min="2714" max="2714" width="1" style="197" customWidth="1"/>
    <col min="2715" max="2715" width="20.42578125" style="197" customWidth="1"/>
    <col min="2716" max="2717" width="0.5703125" style="197" customWidth="1"/>
    <col min="2718" max="2718" width="5" style="197" customWidth="1"/>
    <col min="2719" max="2719" width="0.42578125" style="197" customWidth="1"/>
    <col min="2720" max="2720" width="5" style="197" customWidth="1"/>
    <col min="2721" max="2721" width="4.28515625" style="197" customWidth="1"/>
    <col min="2722" max="2722" width="5" style="197" customWidth="1"/>
    <col min="2723" max="2723" width="4.42578125" style="197" customWidth="1"/>
    <col min="2724" max="2725" width="5" style="197" customWidth="1"/>
    <col min="2726" max="2726" width="5.28515625" style="197" customWidth="1"/>
    <col min="2727" max="2727" width="4.85546875" style="197" customWidth="1"/>
    <col min="2728" max="2728" width="5" style="197" customWidth="1"/>
    <col min="2729" max="2729" width="5.28515625" style="197" customWidth="1"/>
    <col min="2730" max="2730" width="4.140625" style="197" customWidth="1"/>
    <col min="2731" max="2731" width="5" style="197" customWidth="1"/>
    <col min="2732" max="2733" width="5.42578125" style="197" customWidth="1"/>
    <col min="2734" max="2734" width="2.5703125" style="197" customWidth="1"/>
    <col min="2735" max="2735" width="1" style="197" customWidth="1"/>
    <col min="2736" max="2737" width="7.5703125" style="197" customWidth="1"/>
    <col min="2738" max="2738" width="1.85546875" style="197" customWidth="1"/>
    <col min="2739" max="2752" width="7.5703125" style="197" customWidth="1"/>
    <col min="2753" max="2967" width="9.140625" style="197"/>
    <col min="2968" max="2968" width="1" style="197" customWidth="1"/>
    <col min="2969" max="2969" width="2.5703125" style="197" customWidth="1"/>
    <col min="2970" max="2970" width="1" style="197" customWidth="1"/>
    <col min="2971" max="2971" width="20.42578125" style="197" customWidth="1"/>
    <col min="2972" max="2973" width="0.5703125" style="197" customWidth="1"/>
    <col min="2974" max="2974" width="5" style="197" customWidth="1"/>
    <col min="2975" max="2975" width="0.42578125" style="197" customWidth="1"/>
    <col min="2976" max="2976" width="5" style="197" customWidth="1"/>
    <col min="2977" max="2977" width="4.28515625" style="197" customWidth="1"/>
    <col min="2978" max="2978" width="5" style="197" customWidth="1"/>
    <col min="2979" max="2979" width="4.42578125" style="197" customWidth="1"/>
    <col min="2980" max="2981" width="5" style="197" customWidth="1"/>
    <col min="2982" max="2982" width="5.28515625" style="197" customWidth="1"/>
    <col min="2983" max="2983" width="4.85546875" style="197" customWidth="1"/>
    <col min="2984" max="2984" width="5" style="197" customWidth="1"/>
    <col min="2985" max="2985" width="5.28515625" style="197" customWidth="1"/>
    <col min="2986" max="2986" width="4.140625" style="197" customWidth="1"/>
    <col min="2987" max="2987" width="5" style="197" customWidth="1"/>
    <col min="2988" max="2989" width="5.42578125" style="197" customWidth="1"/>
    <col min="2990" max="2990" width="2.5703125" style="197" customWidth="1"/>
    <col min="2991" max="2991" width="1" style="197" customWidth="1"/>
    <col min="2992" max="2993" width="7.5703125" style="197" customWidth="1"/>
    <col min="2994" max="2994" width="1.85546875" style="197" customWidth="1"/>
    <col min="2995" max="3008" width="7.5703125" style="197" customWidth="1"/>
    <col min="3009" max="3223" width="9.140625" style="197"/>
    <col min="3224" max="3224" width="1" style="197" customWidth="1"/>
    <col min="3225" max="3225" width="2.5703125" style="197" customWidth="1"/>
    <col min="3226" max="3226" width="1" style="197" customWidth="1"/>
    <col min="3227" max="3227" width="20.42578125" style="197" customWidth="1"/>
    <col min="3228" max="3229" width="0.5703125" style="197" customWidth="1"/>
    <col min="3230" max="3230" width="5" style="197" customWidth="1"/>
    <col min="3231" max="3231" width="0.42578125" style="197" customWidth="1"/>
    <col min="3232" max="3232" width="5" style="197" customWidth="1"/>
    <col min="3233" max="3233" width="4.28515625" style="197" customWidth="1"/>
    <col min="3234" max="3234" width="5" style="197" customWidth="1"/>
    <col min="3235" max="3235" width="4.42578125" style="197" customWidth="1"/>
    <col min="3236" max="3237" width="5" style="197" customWidth="1"/>
    <col min="3238" max="3238" width="5.28515625" style="197" customWidth="1"/>
    <col min="3239" max="3239" width="4.85546875" style="197" customWidth="1"/>
    <col min="3240" max="3240" width="5" style="197" customWidth="1"/>
    <col min="3241" max="3241" width="5.28515625" style="197" customWidth="1"/>
    <col min="3242" max="3242" width="4.140625" style="197" customWidth="1"/>
    <col min="3243" max="3243" width="5" style="197" customWidth="1"/>
    <col min="3244" max="3245" width="5.42578125" style="197" customWidth="1"/>
    <col min="3246" max="3246" width="2.5703125" style="197" customWidth="1"/>
    <col min="3247" max="3247" width="1" style="197" customWidth="1"/>
    <col min="3248" max="3249" width="7.5703125" style="197" customWidth="1"/>
    <col min="3250" max="3250" width="1.85546875" style="197" customWidth="1"/>
    <col min="3251" max="3264" width="7.5703125" style="197" customWidth="1"/>
    <col min="3265" max="3479" width="9.140625" style="197"/>
    <col min="3480" max="3480" width="1" style="197" customWidth="1"/>
    <col min="3481" max="3481" width="2.5703125" style="197" customWidth="1"/>
    <col min="3482" max="3482" width="1" style="197" customWidth="1"/>
    <col min="3483" max="3483" width="20.42578125" style="197" customWidth="1"/>
    <col min="3484" max="3485" width="0.5703125" style="197" customWidth="1"/>
    <col min="3486" max="3486" width="5" style="197" customWidth="1"/>
    <col min="3487" max="3487" width="0.42578125" style="197" customWidth="1"/>
    <col min="3488" max="3488" width="5" style="197" customWidth="1"/>
    <col min="3489" max="3489" width="4.28515625" style="197" customWidth="1"/>
    <col min="3490" max="3490" width="5" style="197" customWidth="1"/>
    <col min="3491" max="3491" width="4.42578125" style="197" customWidth="1"/>
    <col min="3492" max="3493" width="5" style="197" customWidth="1"/>
    <col min="3494" max="3494" width="5.28515625" style="197" customWidth="1"/>
    <col min="3495" max="3495" width="4.85546875" style="197" customWidth="1"/>
    <col min="3496" max="3496" width="5" style="197" customWidth="1"/>
    <col min="3497" max="3497" width="5.28515625" style="197" customWidth="1"/>
    <col min="3498" max="3498" width="4.140625" style="197" customWidth="1"/>
    <col min="3499" max="3499" width="5" style="197" customWidth="1"/>
    <col min="3500" max="3501" width="5.42578125" style="197" customWidth="1"/>
    <col min="3502" max="3502" width="2.5703125" style="197" customWidth="1"/>
    <col min="3503" max="3503" width="1" style="197" customWidth="1"/>
    <col min="3504" max="3505" width="7.5703125" style="197" customWidth="1"/>
    <col min="3506" max="3506" width="1.85546875" style="197" customWidth="1"/>
    <col min="3507" max="3520" width="7.5703125" style="197" customWidth="1"/>
    <col min="3521" max="3735" width="9.140625" style="197"/>
    <col min="3736" max="3736" width="1" style="197" customWidth="1"/>
    <col min="3737" max="3737" width="2.5703125" style="197" customWidth="1"/>
    <col min="3738" max="3738" width="1" style="197" customWidth="1"/>
    <col min="3739" max="3739" width="20.42578125" style="197" customWidth="1"/>
    <col min="3740" max="3741" width="0.5703125" style="197" customWidth="1"/>
    <col min="3742" max="3742" width="5" style="197" customWidth="1"/>
    <col min="3743" max="3743" width="0.42578125" style="197" customWidth="1"/>
    <col min="3744" max="3744" width="5" style="197" customWidth="1"/>
    <col min="3745" max="3745" width="4.28515625" style="197" customWidth="1"/>
    <col min="3746" max="3746" width="5" style="197" customWidth="1"/>
    <col min="3747" max="3747" width="4.42578125" style="197" customWidth="1"/>
    <col min="3748" max="3749" width="5" style="197" customWidth="1"/>
    <col min="3750" max="3750" width="5.28515625" style="197" customWidth="1"/>
    <col min="3751" max="3751" width="4.85546875" style="197" customWidth="1"/>
    <col min="3752" max="3752" width="5" style="197" customWidth="1"/>
    <col min="3753" max="3753" width="5.28515625" style="197" customWidth="1"/>
    <col min="3754" max="3754" width="4.140625" style="197" customWidth="1"/>
    <col min="3755" max="3755" width="5" style="197" customWidth="1"/>
    <col min="3756" max="3757" width="5.42578125" style="197" customWidth="1"/>
    <col min="3758" max="3758" width="2.5703125" style="197" customWidth="1"/>
    <col min="3759" max="3759" width="1" style="197" customWidth="1"/>
    <col min="3760" max="3761" width="7.5703125" style="197" customWidth="1"/>
    <col min="3762" max="3762" width="1.85546875" style="197" customWidth="1"/>
    <col min="3763" max="3776" width="7.5703125" style="197" customWidth="1"/>
    <col min="3777" max="3991" width="9.140625" style="197"/>
    <col min="3992" max="3992" width="1" style="197" customWidth="1"/>
    <col min="3993" max="3993" width="2.5703125" style="197" customWidth="1"/>
    <col min="3994" max="3994" width="1" style="197" customWidth="1"/>
    <col min="3995" max="3995" width="20.42578125" style="197" customWidth="1"/>
    <col min="3996" max="3997" width="0.5703125" style="197" customWidth="1"/>
    <col min="3998" max="3998" width="5" style="197" customWidth="1"/>
    <col min="3999" max="3999" width="0.42578125" style="197" customWidth="1"/>
    <col min="4000" max="4000" width="5" style="197" customWidth="1"/>
    <col min="4001" max="4001" width="4.28515625" style="197" customWidth="1"/>
    <col min="4002" max="4002" width="5" style="197" customWidth="1"/>
    <col min="4003" max="4003" width="4.42578125" style="197" customWidth="1"/>
    <col min="4004" max="4005" width="5" style="197" customWidth="1"/>
    <col min="4006" max="4006" width="5.28515625" style="197" customWidth="1"/>
    <col min="4007" max="4007" width="4.85546875" style="197" customWidth="1"/>
    <col min="4008" max="4008" width="5" style="197" customWidth="1"/>
    <col min="4009" max="4009" width="5.28515625" style="197" customWidth="1"/>
    <col min="4010" max="4010" width="4.140625" style="197" customWidth="1"/>
    <col min="4011" max="4011" width="5" style="197" customWidth="1"/>
    <col min="4012" max="4013" width="5.42578125" style="197" customWidth="1"/>
    <col min="4014" max="4014" width="2.5703125" style="197" customWidth="1"/>
    <col min="4015" max="4015" width="1" style="197" customWidth="1"/>
    <col min="4016" max="4017" width="7.5703125" style="197" customWidth="1"/>
    <col min="4018" max="4018" width="1.85546875" style="197" customWidth="1"/>
    <col min="4019" max="4032" width="7.5703125" style="197" customWidth="1"/>
    <col min="4033" max="4247" width="9.140625" style="197"/>
    <col min="4248" max="4248" width="1" style="197" customWidth="1"/>
    <col min="4249" max="4249" width="2.5703125" style="197" customWidth="1"/>
    <col min="4250" max="4250" width="1" style="197" customWidth="1"/>
    <col min="4251" max="4251" width="20.42578125" style="197" customWidth="1"/>
    <col min="4252" max="4253" width="0.5703125" style="197" customWidth="1"/>
    <col min="4254" max="4254" width="5" style="197" customWidth="1"/>
    <col min="4255" max="4255" width="0.42578125" style="197" customWidth="1"/>
    <col min="4256" max="4256" width="5" style="197" customWidth="1"/>
    <col min="4257" max="4257" width="4.28515625" style="197" customWidth="1"/>
    <col min="4258" max="4258" width="5" style="197" customWidth="1"/>
    <col min="4259" max="4259" width="4.42578125" style="197" customWidth="1"/>
    <col min="4260" max="4261" width="5" style="197" customWidth="1"/>
    <col min="4262" max="4262" width="5.28515625" style="197" customWidth="1"/>
    <col min="4263" max="4263" width="4.85546875" style="197" customWidth="1"/>
    <col min="4264" max="4264" width="5" style="197" customWidth="1"/>
    <col min="4265" max="4265" width="5.28515625" style="197" customWidth="1"/>
    <col min="4266" max="4266" width="4.140625" style="197" customWidth="1"/>
    <col min="4267" max="4267" width="5" style="197" customWidth="1"/>
    <col min="4268" max="4269" width="5.42578125" style="197" customWidth="1"/>
    <col min="4270" max="4270" width="2.5703125" style="197" customWidth="1"/>
    <col min="4271" max="4271" width="1" style="197" customWidth="1"/>
    <col min="4272" max="4273" width="7.5703125" style="197" customWidth="1"/>
    <col min="4274" max="4274" width="1.85546875" style="197" customWidth="1"/>
    <col min="4275" max="4288" width="7.5703125" style="197" customWidth="1"/>
    <col min="4289" max="4503" width="9.140625" style="197"/>
    <col min="4504" max="4504" width="1" style="197" customWidth="1"/>
    <col min="4505" max="4505" width="2.5703125" style="197" customWidth="1"/>
    <col min="4506" max="4506" width="1" style="197" customWidth="1"/>
    <col min="4507" max="4507" width="20.42578125" style="197" customWidth="1"/>
    <col min="4508" max="4509" width="0.5703125" style="197" customWidth="1"/>
    <col min="4510" max="4510" width="5" style="197" customWidth="1"/>
    <col min="4511" max="4511" width="0.42578125" style="197" customWidth="1"/>
    <col min="4512" max="4512" width="5" style="197" customWidth="1"/>
    <col min="4513" max="4513" width="4.28515625" style="197" customWidth="1"/>
    <col min="4514" max="4514" width="5" style="197" customWidth="1"/>
    <col min="4515" max="4515" width="4.42578125" style="197" customWidth="1"/>
    <col min="4516" max="4517" width="5" style="197" customWidth="1"/>
    <col min="4518" max="4518" width="5.28515625" style="197" customWidth="1"/>
    <col min="4519" max="4519" width="4.85546875" style="197" customWidth="1"/>
    <col min="4520" max="4520" width="5" style="197" customWidth="1"/>
    <col min="4521" max="4521" width="5.28515625" style="197" customWidth="1"/>
    <col min="4522" max="4522" width="4.140625" style="197" customWidth="1"/>
    <col min="4523" max="4523" width="5" style="197" customWidth="1"/>
    <col min="4524" max="4525" width="5.42578125" style="197" customWidth="1"/>
    <col min="4526" max="4526" width="2.5703125" style="197" customWidth="1"/>
    <col min="4527" max="4527" width="1" style="197" customWidth="1"/>
    <col min="4528" max="4529" width="7.5703125" style="197" customWidth="1"/>
    <col min="4530" max="4530" width="1.85546875" style="197" customWidth="1"/>
    <col min="4531" max="4544" width="7.5703125" style="197" customWidth="1"/>
    <col min="4545" max="4759" width="9.140625" style="197"/>
    <col min="4760" max="4760" width="1" style="197" customWidth="1"/>
    <col min="4761" max="4761" width="2.5703125" style="197" customWidth="1"/>
    <col min="4762" max="4762" width="1" style="197" customWidth="1"/>
    <col min="4763" max="4763" width="20.42578125" style="197" customWidth="1"/>
    <col min="4764" max="4765" width="0.5703125" style="197" customWidth="1"/>
    <col min="4766" max="4766" width="5" style="197" customWidth="1"/>
    <col min="4767" max="4767" width="0.42578125" style="197" customWidth="1"/>
    <col min="4768" max="4768" width="5" style="197" customWidth="1"/>
    <col min="4769" max="4769" width="4.28515625" style="197" customWidth="1"/>
    <col min="4770" max="4770" width="5" style="197" customWidth="1"/>
    <col min="4771" max="4771" width="4.42578125" style="197" customWidth="1"/>
    <col min="4772" max="4773" width="5" style="197" customWidth="1"/>
    <col min="4774" max="4774" width="5.28515625" style="197" customWidth="1"/>
    <col min="4775" max="4775" width="4.85546875" style="197" customWidth="1"/>
    <col min="4776" max="4776" width="5" style="197" customWidth="1"/>
    <col min="4777" max="4777" width="5.28515625" style="197" customWidth="1"/>
    <col min="4778" max="4778" width="4.140625" style="197" customWidth="1"/>
    <col min="4779" max="4779" width="5" style="197" customWidth="1"/>
    <col min="4780" max="4781" width="5.42578125" style="197" customWidth="1"/>
    <col min="4782" max="4782" width="2.5703125" style="197" customWidth="1"/>
    <col min="4783" max="4783" width="1" style="197" customWidth="1"/>
    <col min="4784" max="4785" width="7.5703125" style="197" customWidth="1"/>
    <col min="4786" max="4786" width="1.85546875" style="197" customWidth="1"/>
    <col min="4787" max="4800" width="7.5703125" style="197" customWidth="1"/>
    <col min="4801" max="5015" width="9.140625" style="197"/>
    <col min="5016" max="5016" width="1" style="197" customWidth="1"/>
    <col min="5017" max="5017" width="2.5703125" style="197" customWidth="1"/>
    <col min="5018" max="5018" width="1" style="197" customWidth="1"/>
    <col min="5019" max="5019" width="20.42578125" style="197" customWidth="1"/>
    <col min="5020" max="5021" width="0.5703125" style="197" customWidth="1"/>
    <col min="5022" max="5022" width="5" style="197" customWidth="1"/>
    <col min="5023" max="5023" width="0.42578125" style="197" customWidth="1"/>
    <col min="5024" max="5024" width="5" style="197" customWidth="1"/>
    <col min="5025" max="5025" width="4.28515625" style="197" customWidth="1"/>
    <col min="5026" max="5026" width="5" style="197" customWidth="1"/>
    <col min="5027" max="5027" width="4.42578125" style="197" customWidth="1"/>
    <col min="5028" max="5029" width="5" style="197" customWidth="1"/>
    <col min="5030" max="5030" width="5.28515625" style="197" customWidth="1"/>
    <col min="5031" max="5031" width="4.85546875" style="197" customWidth="1"/>
    <col min="5032" max="5032" width="5" style="197" customWidth="1"/>
    <col min="5033" max="5033" width="5.28515625" style="197" customWidth="1"/>
    <col min="5034" max="5034" width="4.140625" style="197" customWidth="1"/>
    <col min="5035" max="5035" width="5" style="197" customWidth="1"/>
    <col min="5036" max="5037" width="5.42578125" style="197" customWidth="1"/>
    <col min="5038" max="5038" width="2.5703125" style="197" customWidth="1"/>
    <col min="5039" max="5039" width="1" style="197" customWidth="1"/>
    <col min="5040" max="5041" width="7.5703125" style="197" customWidth="1"/>
    <col min="5042" max="5042" width="1.85546875" style="197" customWidth="1"/>
    <col min="5043" max="5056" width="7.5703125" style="197" customWidth="1"/>
    <col min="5057" max="5271" width="9.140625" style="197"/>
    <col min="5272" max="5272" width="1" style="197" customWidth="1"/>
    <col min="5273" max="5273" width="2.5703125" style="197" customWidth="1"/>
    <col min="5274" max="5274" width="1" style="197" customWidth="1"/>
    <col min="5275" max="5275" width="20.42578125" style="197" customWidth="1"/>
    <col min="5276" max="5277" width="0.5703125" style="197" customWidth="1"/>
    <col min="5278" max="5278" width="5" style="197" customWidth="1"/>
    <col min="5279" max="5279" width="0.42578125" style="197" customWidth="1"/>
    <col min="5280" max="5280" width="5" style="197" customWidth="1"/>
    <col min="5281" max="5281" width="4.28515625" style="197" customWidth="1"/>
    <col min="5282" max="5282" width="5" style="197" customWidth="1"/>
    <col min="5283" max="5283" width="4.42578125" style="197" customWidth="1"/>
    <col min="5284" max="5285" width="5" style="197" customWidth="1"/>
    <col min="5286" max="5286" width="5.28515625" style="197" customWidth="1"/>
    <col min="5287" max="5287" width="4.85546875" style="197" customWidth="1"/>
    <col min="5288" max="5288" width="5" style="197" customWidth="1"/>
    <col min="5289" max="5289" width="5.28515625" style="197" customWidth="1"/>
    <col min="5290" max="5290" width="4.140625" style="197" customWidth="1"/>
    <col min="5291" max="5291" width="5" style="197" customWidth="1"/>
    <col min="5292" max="5293" width="5.42578125" style="197" customWidth="1"/>
    <col min="5294" max="5294" width="2.5703125" style="197" customWidth="1"/>
    <col min="5295" max="5295" width="1" style="197" customWidth="1"/>
    <col min="5296" max="5297" width="7.5703125" style="197" customWidth="1"/>
    <col min="5298" max="5298" width="1.85546875" style="197" customWidth="1"/>
    <col min="5299" max="5312" width="7.5703125" style="197" customWidth="1"/>
    <col min="5313" max="5527" width="9.140625" style="197"/>
    <col min="5528" max="5528" width="1" style="197" customWidth="1"/>
    <col min="5529" max="5529" width="2.5703125" style="197" customWidth="1"/>
    <col min="5530" max="5530" width="1" style="197" customWidth="1"/>
    <col min="5531" max="5531" width="20.42578125" style="197" customWidth="1"/>
    <col min="5532" max="5533" width="0.5703125" style="197" customWidth="1"/>
    <col min="5534" max="5534" width="5" style="197" customWidth="1"/>
    <col min="5535" max="5535" width="0.42578125" style="197" customWidth="1"/>
    <col min="5536" max="5536" width="5" style="197" customWidth="1"/>
    <col min="5537" max="5537" width="4.28515625" style="197" customWidth="1"/>
    <col min="5538" max="5538" width="5" style="197" customWidth="1"/>
    <col min="5539" max="5539" width="4.42578125" style="197" customWidth="1"/>
    <col min="5540" max="5541" width="5" style="197" customWidth="1"/>
    <col min="5542" max="5542" width="5.28515625" style="197" customWidth="1"/>
    <col min="5543" max="5543" width="4.85546875" style="197" customWidth="1"/>
    <col min="5544" max="5544" width="5" style="197" customWidth="1"/>
    <col min="5545" max="5545" width="5.28515625" style="197" customWidth="1"/>
    <col min="5546" max="5546" width="4.140625" style="197" customWidth="1"/>
    <col min="5547" max="5547" width="5" style="197" customWidth="1"/>
    <col min="5548" max="5549" width="5.42578125" style="197" customWidth="1"/>
    <col min="5550" max="5550" width="2.5703125" style="197" customWidth="1"/>
    <col min="5551" max="5551" width="1" style="197" customWidth="1"/>
    <col min="5552" max="5553" width="7.5703125" style="197" customWidth="1"/>
    <col min="5554" max="5554" width="1.85546875" style="197" customWidth="1"/>
    <col min="5555" max="5568" width="7.5703125" style="197" customWidth="1"/>
    <col min="5569" max="5783" width="9.140625" style="197"/>
    <col min="5784" max="5784" width="1" style="197" customWidth="1"/>
    <col min="5785" max="5785" width="2.5703125" style="197" customWidth="1"/>
    <col min="5786" max="5786" width="1" style="197" customWidth="1"/>
    <col min="5787" max="5787" width="20.42578125" style="197" customWidth="1"/>
    <col min="5788" max="5789" width="0.5703125" style="197" customWidth="1"/>
    <col min="5790" max="5790" width="5" style="197" customWidth="1"/>
    <col min="5791" max="5791" width="0.42578125" style="197" customWidth="1"/>
    <col min="5792" max="5792" width="5" style="197" customWidth="1"/>
    <col min="5793" max="5793" width="4.28515625" style="197" customWidth="1"/>
    <col min="5794" max="5794" width="5" style="197" customWidth="1"/>
    <col min="5795" max="5795" width="4.42578125" style="197" customWidth="1"/>
    <col min="5796" max="5797" width="5" style="197" customWidth="1"/>
    <col min="5798" max="5798" width="5.28515625" style="197" customWidth="1"/>
    <col min="5799" max="5799" width="4.85546875" style="197" customWidth="1"/>
    <col min="5800" max="5800" width="5" style="197" customWidth="1"/>
    <col min="5801" max="5801" width="5.28515625" style="197" customWidth="1"/>
    <col min="5802" max="5802" width="4.140625" style="197" customWidth="1"/>
    <col min="5803" max="5803" width="5" style="197" customWidth="1"/>
    <col min="5804" max="5805" width="5.42578125" style="197" customWidth="1"/>
    <col min="5806" max="5806" width="2.5703125" style="197" customWidth="1"/>
    <col min="5807" max="5807" width="1" style="197" customWidth="1"/>
    <col min="5808" max="5809" width="7.5703125" style="197" customWidth="1"/>
    <col min="5810" max="5810" width="1.85546875" style="197" customWidth="1"/>
    <col min="5811" max="5824" width="7.5703125" style="197" customWidth="1"/>
    <col min="5825" max="6039" width="9.140625" style="197"/>
    <col min="6040" max="6040" width="1" style="197" customWidth="1"/>
    <col min="6041" max="6041" width="2.5703125" style="197" customWidth="1"/>
    <col min="6042" max="6042" width="1" style="197" customWidth="1"/>
    <col min="6043" max="6043" width="20.42578125" style="197" customWidth="1"/>
    <col min="6044" max="6045" width="0.5703125" style="197" customWidth="1"/>
    <col min="6046" max="6046" width="5" style="197" customWidth="1"/>
    <col min="6047" max="6047" width="0.42578125" style="197" customWidth="1"/>
    <col min="6048" max="6048" width="5" style="197" customWidth="1"/>
    <col min="6049" max="6049" width="4.28515625" style="197" customWidth="1"/>
    <col min="6050" max="6050" width="5" style="197" customWidth="1"/>
    <col min="6051" max="6051" width="4.42578125" style="197" customWidth="1"/>
    <col min="6052" max="6053" width="5" style="197" customWidth="1"/>
    <col min="6054" max="6054" width="5.28515625" style="197" customWidth="1"/>
    <col min="6055" max="6055" width="4.85546875" style="197" customWidth="1"/>
    <col min="6056" max="6056" width="5" style="197" customWidth="1"/>
    <col min="6057" max="6057" width="5.28515625" style="197" customWidth="1"/>
    <col min="6058" max="6058" width="4.140625" style="197" customWidth="1"/>
    <col min="6059" max="6059" width="5" style="197" customWidth="1"/>
    <col min="6060" max="6061" width="5.42578125" style="197" customWidth="1"/>
    <col min="6062" max="6062" width="2.5703125" style="197" customWidth="1"/>
    <col min="6063" max="6063" width="1" style="197" customWidth="1"/>
    <col min="6064" max="6065" width="7.5703125" style="197" customWidth="1"/>
    <col min="6066" max="6066" width="1.85546875" style="197" customWidth="1"/>
    <col min="6067" max="6080" width="7.5703125" style="197" customWidth="1"/>
    <col min="6081" max="6295" width="9.140625" style="197"/>
    <col min="6296" max="6296" width="1" style="197" customWidth="1"/>
    <col min="6297" max="6297" width="2.5703125" style="197" customWidth="1"/>
    <col min="6298" max="6298" width="1" style="197" customWidth="1"/>
    <col min="6299" max="6299" width="20.42578125" style="197" customWidth="1"/>
    <col min="6300" max="6301" width="0.5703125" style="197" customWidth="1"/>
    <col min="6302" max="6302" width="5" style="197" customWidth="1"/>
    <col min="6303" max="6303" width="0.42578125" style="197" customWidth="1"/>
    <col min="6304" max="6304" width="5" style="197" customWidth="1"/>
    <col min="6305" max="6305" width="4.28515625" style="197" customWidth="1"/>
    <col min="6306" max="6306" width="5" style="197" customWidth="1"/>
    <col min="6307" max="6307" width="4.42578125" style="197" customWidth="1"/>
    <col min="6308" max="6309" width="5" style="197" customWidth="1"/>
    <col min="6310" max="6310" width="5.28515625" style="197" customWidth="1"/>
    <col min="6311" max="6311" width="4.85546875" style="197" customWidth="1"/>
    <col min="6312" max="6312" width="5" style="197" customWidth="1"/>
    <col min="6313" max="6313" width="5.28515625" style="197" customWidth="1"/>
    <col min="6314" max="6314" width="4.140625" style="197" customWidth="1"/>
    <col min="6315" max="6315" width="5" style="197" customWidth="1"/>
    <col min="6316" max="6317" width="5.42578125" style="197" customWidth="1"/>
    <col min="6318" max="6318" width="2.5703125" style="197" customWidth="1"/>
    <col min="6319" max="6319" width="1" style="197" customWidth="1"/>
    <col min="6320" max="6321" width="7.5703125" style="197" customWidth="1"/>
    <col min="6322" max="6322" width="1.85546875" style="197" customWidth="1"/>
    <col min="6323" max="6336" width="7.5703125" style="197" customWidth="1"/>
    <col min="6337" max="6551" width="9.140625" style="197"/>
    <col min="6552" max="6552" width="1" style="197" customWidth="1"/>
    <col min="6553" max="6553" width="2.5703125" style="197" customWidth="1"/>
    <col min="6554" max="6554" width="1" style="197" customWidth="1"/>
    <col min="6555" max="6555" width="20.42578125" style="197" customWidth="1"/>
    <col min="6556" max="6557" width="0.5703125" style="197" customWidth="1"/>
    <col min="6558" max="6558" width="5" style="197" customWidth="1"/>
    <col min="6559" max="6559" width="0.42578125" style="197" customWidth="1"/>
    <col min="6560" max="6560" width="5" style="197" customWidth="1"/>
    <col min="6561" max="6561" width="4.28515625" style="197" customWidth="1"/>
    <col min="6562" max="6562" width="5" style="197" customWidth="1"/>
    <col min="6563" max="6563" width="4.42578125" style="197" customWidth="1"/>
    <col min="6564" max="6565" width="5" style="197" customWidth="1"/>
    <col min="6566" max="6566" width="5.28515625" style="197" customWidth="1"/>
    <col min="6567" max="6567" width="4.85546875" style="197" customWidth="1"/>
    <col min="6568" max="6568" width="5" style="197" customWidth="1"/>
    <col min="6569" max="6569" width="5.28515625" style="197" customWidth="1"/>
    <col min="6570" max="6570" width="4.140625" style="197" customWidth="1"/>
    <col min="6571" max="6571" width="5" style="197" customWidth="1"/>
    <col min="6572" max="6573" width="5.42578125" style="197" customWidth="1"/>
    <col min="6574" max="6574" width="2.5703125" style="197" customWidth="1"/>
    <col min="6575" max="6575" width="1" style="197" customWidth="1"/>
    <col min="6576" max="6577" width="7.5703125" style="197" customWidth="1"/>
    <col min="6578" max="6578" width="1.85546875" style="197" customWidth="1"/>
    <col min="6579" max="6592" width="7.5703125" style="197" customWidth="1"/>
    <col min="6593" max="6807" width="9.140625" style="197"/>
    <col min="6808" max="6808" width="1" style="197" customWidth="1"/>
    <col min="6809" max="6809" width="2.5703125" style="197" customWidth="1"/>
    <col min="6810" max="6810" width="1" style="197" customWidth="1"/>
    <col min="6811" max="6811" width="20.42578125" style="197" customWidth="1"/>
    <col min="6812" max="6813" width="0.5703125" style="197" customWidth="1"/>
    <col min="6814" max="6814" width="5" style="197" customWidth="1"/>
    <col min="6815" max="6815" width="0.42578125" style="197" customWidth="1"/>
    <col min="6816" max="6816" width="5" style="197" customWidth="1"/>
    <col min="6817" max="6817" width="4.28515625" style="197" customWidth="1"/>
    <col min="6818" max="6818" width="5" style="197" customWidth="1"/>
    <col min="6819" max="6819" width="4.42578125" style="197" customWidth="1"/>
    <col min="6820" max="6821" width="5" style="197" customWidth="1"/>
    <col min="6822" max="6822" width="5.28515625" style="197" customWidth="1"/>
    <col min="6823" max="6823" width="4.85546875" style="197" customWidth="1"/>
    <col min="6824" max="6824" width="5" style="197" customWidth="1"/>
    <col min="6825" max="6825" width="5.28515625" style="197" customWidth="1"/>
    <col min="6826" max="6826" width="4.140625" style="197" customWidth="1"/>
    <col min="6827" max="6827" width="5" style="197" customWidth="1"/>
    <col min="6828" max="6829" width="5.42578125" style="197" customWidth="1"/>
    <col min="6830" max="6830" width="2.5703125" style="197" customWidth="1"/>
    <col min="6831" max="6831" width="1" style="197" customWidth="1"/>
    <col min="6832" max="6833" width="7.5703125" style="197" customWidth="1"/>
    <col min="6834" max="6834" width="1.85546875" style="197" customWidth="1"/>
    <col min="6835" max="6848" width="7.5703125" style="197" customWidth="1"/>
    <col min="6849" max="7063" width="9.140625" style="197"/>
    <col min="7064" max="7064" width="1" style="197" customWidth="1"/>
    <col min="7065" max="7065" width="2.5703125" style="197" customWidth="1"/>
    <col min="7066" max="7066" width="1" style="197" customWidth="1"/>
    <col min="7067" max="7067" width="20.42578125" style="197" customWidth="1"/>
    <col min="7068" max="7069" width="0.5703125" style="197" customWidth="1"/>
    <col min="7070" max="7070" width="5" style="197" customWidth="1"/>
    <col min="7071" max="7071" width="0.42578125" style="197" customWidth="1"/>
    <col min="7072" max="7072" width="5" style="197" customWidth="1"/>
    <col min="7073" max="7073" width="4.28515625" style="197" customWidth="1"/>
    <col min="7074" max="7074" width="5" style="197" customWidth="1"/>
    <col min="7075" max="7075" width="4.42578125" style="197" customWidth="1"/>
    <col min="7076" max="7077" width="5" style="197" customWidth="1"/>
    <col min="7078" max="7078" width="5.28515625" style="197" customWidth="1"/>
    <col min="7079" max="7079" width="4.85546875" style="197" customWidth="1"/>
    <col min="7080" max="7080" width="5" style="197" customWidth="1"/>
    <col min="7081" max="7081" width="5.28515625" style="197" customWidth="1"/>
    <col min="7082" max="7082" width="4.140625" style="197" customWidth="1"/>
    <col min="7083" max="7083" width="5" style="197" customWidth="1"/>
    <col min="7084" max="7085" width="5.42578125" style="197" customWidth="1"/>
    <col min="7086" max="7086" width="2.5703125" style="197" customWidth="1"/>
    <col min="7087" max="7087" width="1" style="197" customWidth="1"/>
    <col min="7088" max="7089" width="7.5703125" style="197" customWidth="1"/>
    <col min="7090" max="7090" width="1.85546875" style="197" customWidth="1"/>
    <col min="7091" max="7104" width="7.5703125" style="197" customWidth="1"/>
    <col min="7105" max="7319" width="9.140625" style="197"/>
    <col min="7320" max="7320" width="1" style="197" customWidth="1"/>
    <col min="7321" max="7321" width="2.5703125" style="197" customWidth="1"/>
    <col min="7322" max="7322" width="1" style="197" customWidth="1"/>
    <col min="7323" max="7323" width="20.42578125" style="197" customWidth="1"/>
    <col min="7324" max="7325" width="0.5703125" style="197" customWidth="1"/>
    <col min="7326" max="7326" width="5" style="197" customWidth="1"/>
    <col min="7327" max="7327" width="0.42578125" style="197" customWidth="1"/>
    <col min="7328" max="7328" width="5" style="197" customWidth="1"/>
    <col min="7329" max="7329" width="4.28515625" style="197" customWidth="1"/>
    <col min="7330" max="7330" width="5" style="197" customWidth="1"/>
    <col min="7331" max="7331" width="4.42578125" style="197" customWidth="1"/>
    <col min="7332" max="7333" width="5" style="197" customWidth="1"/>
    <col min="7334" max="7334" width="5.28515625" style="197" customWidth="1"/>
    <col min="7335" max="7335" width="4.85546875" style="197" customWidth="1"/>
    <col min="7336" max="7336" width="5" style="197" customWidth="1"/>
    <col min="7337" max="7337" width="5.28515625" style="197" customWidth="1"/>
    <col min="7338" max="7338" width="4.140625" style="197" customWidth="1"/>
    <col min="7339" max="7339" width="5" style="197" customWidth="1"/>
    <col min="7340" max="7341" width="5.42578125" style="197" customWidth="1"/>
    <col min="7342" max="7342" width="2.5703125" style="197" customWidth="1"/>
    <col min="7343" max="7343" width="1" style="197" customWidth="1"/>
    <col min="7344" max="7345" width="7.5703125" style="197" customWidth="1"/>
    <col min="7346" max="7346" width="1.85546875" style="197" customWidth="1"/>
    <col min="7347" max="7360" width="7.5703125" style="197" customWidth="1"/>
    <col min="7361" max="7575" width="9.140625" style="197"/>
    <col min="7576" max="7576" width="1" style="197" customWidth="1"/>
    <col min="7577" max="7577" width="2.5703125" style="197" customWidth="1"/>
    <col min="7578" max="7578" width="1" style="197" customWidth="1"/>
    <col min="7579" max="7579" width="20.42578125" style="197" customWidth="1"/>
    <col min="7580" max="7581" width="0.5703125" style="197" customWidth="1"/>
    <col min="7582" max="7582" width="5" style="197" customWidth="1"/>
    <col min="7583" max="7583" width="0.42578125" style="197" customWidth="1"/>
    <col min="7584" max="7584" width="5" style="197" customWidth="1"/>
    <col min="7585" max="7585" width="4.28515625" style="197" customWidth="1"/>
    <col min="7586" max="7586" width="5" style="197" customWidth="1"/>
    <col min="7587" max="7587" width="4.42578125" style="197" customWidth="1"/>
    <col min="7588" max="7589" width="5" style="197" customWidth="1"/>
    <col min="7590" max="7590" width="5.28515625" style="197" customWidth="1"/>
    <col min="7591" max="7591" width="4.85546875" style="197" customWidth="1"/>
    <col min="7592" max="7592" width="5" style="197" customWidth="1"/>
    <col min="7593" max="7593" width="5.28515625" style="197" customWidth="1"/>
    <col min="7594" max="7594" width="4.140625" style="197" customWidth="1"/>
    <col min="7595" max="7595" width="5" style="197" customWidth="1"/>
    <col min="7596" max="7597" width="5.42578125" style="197" customWidth="1"/>
    <col min="7598" max="7598" width="2.5703125" style="197" customWidth="1"/>
    <col min="7599" max="7599" width="1" style="197" customWidth="1"/>
    <col min="7600" max="7601" width="7.5703125" style="197" customWidth="1"/>
    <col min="7602" max="7602" width="1.85546875" style="197" customWidth="1"/>
    <col min="7603" max="7616" width="7.5703125" style="197" customWidth="1"/>
    <col min="7617" max="7831" width="9.140625" style="197"/>
    <col min="7832" max="7832" width="1" style="197" customWidth="1"/>
    <col min="7833" max="7833" width="2.5703125" style="197" customWidth="1"/>
    <col min="7834" max="7834" width="1" style="197" customWidth="1"/>
    <col min="7835" max="7835" width="20.42578125" style="197" customWidth="1"/>
    <col min="7836" max="7837" width="0.5703125" style="197" customWidth="1"/>
    <col min="7838" max="7838" width="5" style="197" customWidth="1"/>
    <col min="7839" max="7839" width="0.42578125" style="197" customWidth="1"/>
    <col min="7840" max="7840" width="5" style="197" customWidth="1"/>
    <col min="7841" max="7841" width="4.28515625" style="197" customWidth="1"/>
    <col min="7842" max="7842" width="5" style="197" customWidth="1"/>
    <col min="7843" max="7843" width="4.42578125" style="197" customWidth="1"/>
    <col min="7844" max="7845" width="5" style="197" customWidth="1"/>
    <col min="7846" max="7846" width="5.28515625" style="197" customWidth="1"/>
    <col min="7847" max="7847" width="4.85546875" style="197" customWidth="1"/>
    <col min="7848" max="7848" width="5" style="197" customWidth="1"/>
    <col min="7849" max="7849" width="5.28515625" style="197" customWidth="1"/>
    <col min="7850" max="7850" width="4.140625" style="197" customWidth="1"/>
    <col min="7851" max="7851" width="5" style="197" customWidth="1"/>
    <col min="7852" max="7853" width="5.42578125" style="197" customWidth="1"/>
    <col min="7854" max="7854" width="2.5703125" style="197" customWidth="1"/>
    <col min="7855" max="7855" width="1" style="197" customWidth="1"/>
    <col min="7856" max="7857" width="7.5703125" style="197" customWidth="1"/>
    <col min="7858" max="7858" width="1.85546875" style="197" customWidth="1"/>
    <col min="7859" max="7872" width="7.5703125" style="197" customWidth="1"/>
    <col min="7873" max="8087" width="9.140625" style="197"/>
    <col min="8088" max="8088" width="1" style="197" customWidth="1"/>
    <col min="8089" max="8089" width="2.5703125" style="197" customWidth="1"/>
    <col min="8090" max="8090" width="1" style="197" customWidth="1"/>
    <col min="8091" max="8091" width="20.42578125" style="197" customWidth="1"/>
    <col min="8092" max="8093" width="0.5703125" style="197" customWidth="1"/>
    <col min="8094" max="8094" width="5" style="197" customWidth="1"/>
    <col min="8095" max="8095" width="0.42578125" style="197" customWidth="1"/>
    <col min="8096" max="8096" width="5" style="197" customWidth="1"/>
    <col min="8097" max="8097" width="4.28515625" style="197" customWidth="1"/>
    <col min="8098" max="8098" width="5" style="197" customWidth="1"/>
    <col min="8099" max="8099" width="4.42578125" style="197" customWidth="1"/>
    <col min="8100" max="8101" width="5" style="197" customWidth="1"/>
    <col min="8102" max="8102" width="5.28515625" style="197" customWidth="1"/>
    <col min="8103" max="8103" width="4.85546875" style="197" customWidth="1"/>
    <col min="8104" max="8104" width="5" style="197" customWidth="1"/>
    <col min="8105" max="8105" width="5.28515625" style="197" customWidth="1"/>
    <col min="8106" max="8106" width="4.140625" style="197" customWidth="1"/>
    <col min="8107" max="8107" width="5" style="197" customWidth="1"/>
    <col min="8108" max="8109" width="5.42578125" style="197" customWidth="1"/>
    <col min="8110" max="8110" width="2.5703125" style="197" customWidth="1"/>
    <col min="8111" max="8111" width="1" style="197" customWidth="1"/>
    <col min="8112" max="8113" width="7.5703125" style="197" customWidth="1"/>
    <col min="8114" max="8114" width="1.85546875" style="197" customWidth="1"/>
    <col min="8115" max="8128" width="7.5703125" style="197" customWidth="1"/>
    <col min="8129" max="8343" width="9.140625" style="197"/>
    <col min="8344" max="8344" width="1" style="197" customWidth="1"/>
    <col min="8345" max="8345" width="2.5703125" style="197" customWidth="1"/>
    <col min="8346" max="8346" width="1" style="197" customWidth="1"/>
    <col min="8347" max="8347" width="20.42578125" style="197" customWidth="1"/>
    <col min="8348" max="8349" width="0.5703125" style="197" customWidth="1"/>
    <col min="8350" max="8350" width="5" style="197" customWidth="1"/>
    <col min="8351" max="8351" width="0.42578125" style="197" customWidth="1"/>
    <col min="8352" max="8352" width="5" style="197" customWidth="1"/>
    <col min="8353" max="8353" width="4.28515625" style="197" customWidth="1"/>
    <col min="8354" max="8354" width="5" style="197" customWidth="1"/>
    <col min="8355" max="8355" width="4.42578125" style="197" customWidth="1"/>
    <col min="8356" max="8357" width="5" style="197" customWidth="1"/>
    <col min="8358" max="8358" width="5.28515625" style="197" customWidth="1"/>
    <col min="8359" max="8359" width="4.85546875" style="197" customWidth="1"/>
    <col min="8360" max="8360" width="5" style="197" customWidth="1"/>
    <col min="8361" max="8361" width="5.28515625" style="197" customWidth="1"/>
    <col min="8362" max="8362" width="4.140625" style="197" customWidth="1"/>
    <col min="8363" max="8363" width="5" style="197" customWidth="1"/>
    <col min="8364" max="8365" width="5.42578125" style="197" customWidth="1"/>
    <col min="8366" max="8366" width="2.5703125" style="197" customWidth="1"/>
    <col min="8367" max="8367" width="1" style="197" customWidth="1"/>
    <col min="8368" max="8369" width="7.5703125" style="197" customWidth="1"/>
    <col min="8370" max="8370" width="1.85546875" style="197" customWidth="1"/>
    <col min="8371" max="8384" width="7.5703125" style="197" customWidth="1"/>
    <col min="8385" max="8599" width="9.140625" style="197"/>
    <col min="8600" max="8600" width="1" style="197" customWidth="1"/>
    <col min="8601" max="8601" width="2.5703125" style="197" customWidth="1"/>
    <col min="8602" max="8602" width="1" style="197" customWidth="1"/>
    <col min="8603" max="8603" width="20.42578125" style="197" customWidth="1"/>
    <col min="8604" max="8605" width="0.5703125" style="197" customWidth="1"/>
    <col min="8606" max="8606" width="5" style="197" customWidth="1"/>
    <col min="8607" max="8607" width="0.42578125" style="197" customWidth="1"/>
    <col min="8608" max="8608" width="5" style="197" customWidth="1"/>
    <col min="8609" max="8609" width="4.28515625" style="197" customWidth="1"/>
    <col min="8610" max="8610" width="5" style="197" customWidth="1"/>
    <col min="8611" max="8611" width="4.42578125" style="197" customWidth="1"/>
    <col min="8612" max="8613" width="5" style="197" customWidth="1"/>
    <col min="8614" max="8614" width="5.28515625" style="197" customWidth="1"/>
    <col min="8615" max="8615" width="4.85546875" style="197" customWidth="1"/>
    <col min="8616" max="8616" width="5" style="197" customWidth="1"/>
    <col min="8617" max="8617" width="5.28515625" style="197" customWidth="1"/>
    <col min="8618" max="8618" width="4.140625" style="197" customWidth="1"/>
    <col min="8619" max="8619" width="5" style="197" customWidth="1"/>
    <col min="8620" max="8621" width="5.42578125" style="197" customWidth="1"/>
    <col min="8622" max="8622" width="2.5703125" style="197" customWidth="1"/>
    <col min="8623" max="8623" width="1" style="197" customWidth="1"/>
    <col min="8624" max="8625" width="7.5703125" style="197" customWidth="1"/>
    <col min="8626" max="8626" width="1.85546875" style="197" customWidth="1"/>
    <col min="8627" max="8640" width="7.5703125" style="197" customWidth="1"/>
    <col min="8641" max="8855" width="9.140625" style="197"/>
    <col min="8856" max="8856" width="1" style="197" customWidth="1"/>
    <col min="8857" max="8857" width="2.5703125" style="197" customWidth="1"/>
    <col min="8858" max="8858" width="1" style="197" customWidth="1"/>
    <col min="8859" max="8859" width="20.42578125" style="197" customWidth="1"/>
    <col min="8860" max="8861" width="0.5703125" style="197" customWidth="1"/>
    <col min="8862" max="8862" width="5" style="197" customWidth="1"/>
    <col min="8863" max="8863" width="0.42578125" style="197" customWidth="1"/>
    <col min="8864" max="8864" width="5" style="197" customWidth="1"/>
    <col min="8865" max="8865" width="4.28515625" style="197" customWidth="1"/>
    <col min="8866" max="8866" width="5" style="197" customWidth="1"/>
    <col min="8867" max="8867" width="4.42578125" style="197" customWidth="1"/>
    <col min="8868" max="8869" width="5" style="197" customWidth="1"/>
    <col min="8870" max="8870" width="5.28515625" style="197" customWidth="1"/>
    <col min="8871" max="8871" width="4.85546875" style="197" customWidth="1"/>
    <col min="8872" max="8872" width="5" style="197" customWidth="1"/>
    <col min="8873" max="8873" width="5.28515625" style="197" customWidth="1"/>
    <col min="8874" max="8874" width="4.140625" style="197" customWidth="1"/>
    <col min="8875" max="8875" width="5" style="197" customWidth="1"/>
    <col min="8876" max="8877" width="5.42578125" style="197" customWidth="1"/>
    <col min="8878" max="8878" width="2.5703125" style="197" customWidth="1"/>
    <col min="8879" max="8879" width="1" style="197" customWidth="1"/>
    <col min="8880" max="8881" width="7.5703125" style="197" customWidth="1"/>
    <col min="8882" max="8882" width="1.85546875" style="197" customWidth="1"/>
    <col min="8883" max="8896" width="7.5703125" style="197" customWidth="1"/>
    <col min="8897" max="9111" width="9.140625" style="197"/>
    <col min="9112" max="9112" width="1" style="197" customWidth="1"/>
    <col min="9113" max="9113" width="2.5703125" style="197" customWidth="1"/>
    <col min="9114" max="9114" width="1" style="197" customWidth="1"/>
    <col min="9115" max="9115" width="20.42578125" style="197" customWidth="1"/>
    <col min="9116" max="9117" width="0.5703125" style="197" customWidth="1"/>
    <col min="9118" max="9118" width="5" style="197" customWidth="1"/>
    <col min="9119" max="9119" width="0.42578125" style="197" customWidth="1"/>
    <col min="9120" max="9120" width="5" style="197" customWidth="1"/>
    <col min="9121" max="9121" width="4.28515625" style="197" customWidth="1"/>
    <col min="9122" max="9122" width="5" style="197" customWidth="1"/>
    <col min="9123" max="9123" width="4.42578125" style="197" customWidth="1"/>
    <col min="9124" max="9125" width="5" style="197" customWidth="1"/>
    <col min="9126" max="9126" width="5.28515625" style="197" customWidth="1"/>
    <col min="9127" max="9127" width="4.85546875" style="197" customWidth="1"/>
    <col min="9128" max="9128" width="5" style="197" customWidth="1"/>
    <col min="9129" max="9129" width="5.28515625" style="197" customWidth="1"/>
    <col min="9130" max="9130" width="4.140625" style="197" customWidth="1"/>
    <col min="9131" max="9131" width="5" style="197" customWidth="1"/>
    <col min="9132" max="9133" width="5.42578125" style="197" customWidth="1"/>
    <col min="9134" max="9134" width="2.5703125" style="197" customWidth="1"/>
    <col min="9135" max="9135" width="1" style="197" customWidth="1"/>
    <col min="9136" max="9137" width="7.5703125" style="197" customWidth="1"/>
    <col min="9138" max="9138" width="1.85546875" style="197" customWidth="1"/>
    <col min="9139" max="9152" width="7.5703125" style="197" customWidth="1"/>
    <col min="9153" max="9367" width="9.140625" style="197"/>
    <col min="9368" max="9368" width="1" style="197" customWidth="1"/>
    <col min="9369" max="9369" width="2.5703125" style="197" customWidth="1"/>
    <col min="9370" max="9370" width="1" style="197" customWidth="1"/>
    <col min="9371" max="9371" width="20.42578125" style="197" customWidth="1"/>
    <col min="9372" max="9373" width="0.5703125" style="197" customWidth="1"/>
    <col min="9374" max="9374" width="5" style="197" customWidth="1"/>
    <col min="9375" max="9375" width="0.42578125" style="197" customWidth="1"/>
    <col min="9376" max="9376" width="5" style="197" customWidth="1"/>
    <col min="9377" max="9377" width="4.28515625" style="197" customWidth="1"/>
    <col min="9378" max="9378" width="5" style="197" customWidth="1"/>
    <col min="9379" max="9379" width="4.42578125" style="197" customWidth="1"/>
    <col min="9380" max="9381" width="5" style="197" customWidth="1"/>
    <col min="9382" max="9382" width="5.28515625" style="197" customWidth="1"/>
    <col min="9383" max="9383" width="4.85546875" style="197" customWidth="1"/>
    <col min="9384" max="9384" width="5" style="197" customWidth="1"/>
    <col min="9385" max="9385" width="5.28515625" style="197" customWidth="1"/>
    <col min="9386" max="9386" width="4.140625" style="197" customWidth="1"/>
    <col min="9387" max="9387" width="5" style="197" customWidth="1"/>
    <col min="9388" max="9389" width="5.42578125" style="197" customWidth="1"/>
    <col min="9390" max="9390" width="2.5703125" style="197" customWidth="1"/>
    <col min="9391" max="9391" width="1" style="197" customWidth="1"/>
    <col min="9392" max="9393" width="7.5703125" style="197" customWidth="1"/>
    <col min="9394" max="9394" width="1.85546875" style="197" customWidth="1"/>
    <col min="9395" max="9408" width="7.5703125" style="197" customWidth="1"/>
    <col min="9409" max="9623" width="9.140625" style="197"/>
    <col min="9624" max="9624" width="1" style="197" customWidth="1"/>
    <col min="9625" max="9625" width="2.5703125" style="197" customWidth="1"/>
    <col min="9626" max="9626" width="1" style="197" customWidth="1"/>
    <col min="9627" max="9627" width="20.42578125" style="197" customWidth="1"/>
    <col min="9628" max="9629" width="0.5703125" style="197" customWidth="1"/>
    <col min="9630" max="9630" width="5" style="197" customWidth="1"/>
    <col min="9631" max="9631" width="0.42578125" style="197" customWidth="1"/>
    <col min="9632" max="9632" width="5" style="197" customWidth="1"/>
    <col min="9633" max="9633" width="4.28515625" style="197" customWidth="1"/>
    <col min="9634" max="9634" width="5" style="197" customWidth="1"/>
    <col min="9635" max="9635" width="4.42578125" style="197" customWidth="1"/>
    <col min="9636" max="9637" width="5" style="197" customWidth="1"/>
    <col min="9638" max="9638" width="5.28515625" style="197" customWidth="1"/>
    <col min="9639" max="9639" width="4.85546875" style="197" customWidth="1"/>
    <col min="9640" max="9640" width="5" style="197" customWidth="1"/>
    <col min="9641" max="9641" width="5.28515625" style="197" customWidth="1"/>
    <col min="9642" max="9642" width="4.140625" style="197" customWidth="1"/>
    <col min="9643" max="9643" width="5" style="197" customWidth="1"/>
    <col min="9644" max="9645" width="5.42578125" style="197" customWidth="1"/>
    <col min="9646" max="9646" width="2.5703125" style="197" customWidth="1"/>
    <col min="9647" max="9647" width="1" style="197" customWidth="1"/>
    <col min="9648" max="9649" width="7.5703125" style="197" customWidth="1"/>
    <col min="9650" max="9650" width="1.85546875" style="197" customWidth="1"/>
    <col min="9651" max="9664" width="7.5703125" style="197" customWidth="1"/>
    <col min="9665" max="9879" width="9.140625" style="197"/>
    <col min="9880" max="9880" width="1" style="197" customWidth="1"/>
    <col min="9881" max="9881" width="2.5703125" style="197" customWidth="1"/>
    <col min="9882" max="9882" width="1" style="197" customWidth="1"/>
    <col min="9883" max="9883" width="20.42578125" style="197" customWidth="1"/>
    <col min="9884" max="9885" width="0.5703125" style="197" customWidth="1"/>
    <col min="9886" max="9886" width="5" style="197" customWidth="1"/>
    <col min="9887" max="9887" width="0.42578125" style="197" customWidth="1"/>
    <col min="9888" max="9888" width="5" style="197" customWidth="1"/>
    <col min="9889" max="9889" width="4.28515625" style="197" customWidth="1"/>
    <col min="9890" max="9890" width="5" style="197" customWidth="1"/>
    <col min="9891" max="9891" width="4.42578125" style="197" customWidth="1"/>
    <col min="9892" max="9893" width="5" style="197" customWidth="1"/>
    <col min="9894" max="9894" width="5.28515625" style="197" customWidth="1"/>
    <col min="9895" max="9895" width="4.85546875" style="197" customWidth="1"/>
    <col min="9896" max="9896" width="5" style="197" customWidth="1"/>
    <col min="9897" max="9897" width="5.28515625" style="197" customWidth="1"/>
    <col min="9898" max="9898" width="4.140625" style="197" customWidth="1"/>
    <col min="9899" max="9899" width="5" style="197" customWidth="1"/>
    <col min="9900" max="9901" width="5.42578125" style="197" customWidth="1"/>
    <col min="9902" max="9902" width="2.5703125" style="197" customWidth="1"/>
    <col min="9903" max="9903" width="1" style="197" customWidth="1"/>
    <col min="9904" max="9905" width="7.5703125" style="197" customWidth="1"/>
    <col min="9906" max="9906" width="1.85546875" style="197" customWidth="1"/>
    <col min="9907" max="9920" width="7.5703125" style="197" customWidth="1"/>
    <col min="9921" max="10135" width="9.140625" style="197"/>
    <col min="10136" max="10136" width="1" style="197" customWidth="1"/>
    <col min="10137" max="10137" width="2.5703125" style="197" customWidth="1"/>
    <col min="10138" max="10138" width="1" style="197" customWidth="1"/>
    <col min="10139" max="10139" width="20.42578125" style="197" customWidth="1"/>
    <col min="10140" max="10141" width="0.5703125" style="197" customWidth="1"/>
    <col min="10142" max="10142" width="5" style="197" customWidth="1"/>
    <col min="10143" max="10143" width="0.42578125" style="197" customWidth="1"/>
    <col min="10144" max="10144" width="5" style="197" customWidth="1"/>
    <col min="10145" max="10145" width="4.28515625" style="197" customWidth="1"/>
    <col min="10146" max="10146" width="5" style="197" customWidth="1"/>
    <col min="10147" max="10147" width="4.42578125" style="197" customWidth="1"/>
    <col min="10148" max="10149" width="5" style="197" customWidth="1"/>
    <col min="10150" max="10150" width="5.28515625" style="197" customWidth="1"/>
    <col min="10151" max="10151" width="4.85546875" style="197" customWidth="1"/>
    <col min="10152" max="10152" width="5" style="197" customWidth="1"/>
    <col min="10153" max="10153" width="5.28515625" style="197" customWidth="1"/>
    <col min="10154" max="10154" width="4.140625" style="197" customWidth="1"/>
    <col min="10155" max="10155" width="5" style="197" customWidth="1"/>
    <col min="10156" max="10157" width="5.42578125" style="197" customWidth="1"/>
    <col min="10158" max="10158" width="2.5703125" style="197" customWidth="1"/>
    <col min="10159" max="10159" width="1" style="197" customWidth="1"/>
    <col min="10160" max="10161" width="7.5703125" style="197" customWidth="1"/>
    <col min="10162" max="10162" width="1.85546875" style="197" customWidth="1"/>
    <col min="10163" max="10176" width="7.5703125" style="197" customWidth="1"/>
    <col min="10177" max="10391" width="9.140625" style="197"/>
    <col min="10392" max="10392" width="1" style="197" customWidth="1"/>
    <col min="10393" max="10393" width="2.5703125" style="197" customWidth="1"/>
    <col min="10394" max="10394" width="1" style="197" customWidth="1"/>
    <col min="10395" max="10395" width="20.42578125" style="197" customWidth="1"/>
    <col min="10396" max="10397" width="0.5703125" style="197" customWidth="1"/>
    <col min="10398" max="10398" width="5" style="197" customWidth="1"/>
    <col min="10399" max="10399" width="0.42578125" style="197" customWidth="1"/>
    <col min="10400" max="10400" width="5" style="197" customWidth="1"/>
    <col min="10401" max="10401" width="4.28515625" style="197" customWidth="1"/>
    <col min="10402" max="10402" width="5" style="197" customWidth="1"/>
    <col min="10403" max="10403" width="4.42578125" style="197" customWidth="1"/>
    <col min="10404" max="10405" width="5" style="197" customWidth="1"/>
    <col min="10406" max="10406" width="5.28515625" style="197" customWidth="1"/>
    <col min="10407" max="10407" width="4.85546875" style="197" customWidth="1"/>
    <col min="10408" max="10408" width="5" style="197" customWidth="1"/>
    <col min="10409" max="10409" width="5.28515625" style="197" customWidth="1"/>
    <col min="10410" max="10410" width="4.140625" style="197" customWidth="1"/>
    <col min="10411" max="10411" width="5" style="197" customWidth="1"/>
    <col min="10412" max="10413" width="5.42578125" style="197" customWidth="1"/>
    <col min="10414" max="10414" width="2.5703125" style="197" customWidth="1"/>
    <col min="10415" max="10415" width="1" style="197" customWidth="1"/>
    <col min="10416" max="10417" width="7.5703125" style="197" customWidth="1"/>
    <col min="10418" max="10418" width="1.85546875" style="197" customWidth="1"/>
    <col min="10419" max="10432" width="7.5703125" style="197" customWidth="1"/>
    <col min="10433" max="10647" width="9.140625" style="197"/>
    <col min="10648" max="10648" width="1" style="197" customWidth="1"/>
    <col min="10649" max="10649" width="2.5703125" style="197" customWidth="1"/>
    <col min="10650" max="10650" width="1" style="197" customWidth="1"/>
    <col min="10651" max="10651" width="20.42578125" style="197" customWidth="1"/>
    <col min="10652" max="10653" width="0.5703125" style="197" customWidth="1"/>
    <col min="10654" max="10654" width="5" style="197" customWidth="1"/>
    <col min="10655" max="10655" width="0.42578125" style="197" customWidth="1"/>
    <col min="10656" max="10656" width="5" style="197" customWidth="1"/>
    <col min="10657" max="10657" width="4.28515625" style="197" customWidth="1"/>
    <col min="10658" max="10658" width="5" style="197" customWidth="1"/>
    <col min="10659" max="10659" width="4.42578125" style="197" customWidth="1"/>
    <col min="10660" max="10661" width="5" style="197" customWidth="1"/>
    <col min="10662" max="10662" width="5.28515625" style="197" customWidth="1"/>
    <col min="10663" max="10663" width="4.85546875" style="197" customWidth="1"/>
    <col min="10664" max="10664" width="5" style="197" customWidth="1"/>
    <col min="10665" max="10665" width="5.28515625" style="197" customWidth="1"/>
    <col min="10666" max="10666" width="4.140625" style="197" customWidth="1"/>
    <col min="10667" max="10667" width="5" style="197" customWidth="1"/>
    <col min="10668" max="10669" width="5.42578125" style="197" customWidth="1"/>
    <col min="10670" max="10670" width="2.5703125" style="197" customWidth="1"/>
    <col min="10671" max="10671" width="1" style="197" customWidth="1"/>
    <col min="10672" max="10673" width="7.5703125" style="197" customWidth="1"/>
    <col min="10674" max="10674" width="1.85546875" style="197" customWidth="1"/>
    <col min="10675" max="10688" width="7.5703125" style="197" customWidth="1"/>
    <col min="10689" max="10903" width="9.140625" style="197"/>
    <col min="10904" max="10904" width="1" style="197" customWidth="1"/>
    <col min="10905" max="10905" width="2.5703125" style="197" customWidth="1"/>
    <col min="10906" max="10906" width="1" style="197" customWidth="1"/>
    <col min="10907" max="10907" width="20.42578125" style="197" customWidth="1"/>
    <col min="10908" max="10909" width="0.5703125" style="197" customWidth="1"/>
    <col min="10910" max="10910" width="5" style="197" customWidth="1"/>
    <col min="10911" max="10911" width="0.42578125" style="197" customWidth="1"/>
    <col min="10912" max="10912" width="5" style="197" customWidth="1"/>
    <col min="10913" max="10913" width="4.28515625" style="197" customWidth="1"/>
    <col min="10914" max="10914" width="5" style="197" customWidth="1"/>
    <col min="10915" max="10915" width="4.42578125" style="197" customWidth="1"/>
    <col min="10916" max="10917" width="5" style="197" customWidth="1"/>
    <col min="10918" max="10918" width="5.28515625" style="197" customWidth="1"/>
    <col min="10919" max="10919" width="4.85546875" style="197" customWidth="1"/>
    <col min="10920" max="10920" width="5" style="197" customWidth="1"/>
    <col min="10921" max="10921" width="5.28515625" style="197" customWidth="1"/>
    <col min="10922" max="10922" width="4.140625" style="197" customWidth="1"/>
    <col min="10923" max="10923" width="5" style="197" customWidth="1"/>
    <col min="10924" max="10925" width="5.42578125" style="197" customWidth="1"/>
    <col min="10926" max="10926" width="2.5703125" style="197" customWidth="1"/>
    <col min="10927" max="10927" width="1" style="197" customWidth="1"/>
    <col min="10928" max="10929" width="7.5703125" style="197" customWidth="1"/>
    <col min="10930" max="10930" width="1.85546875" style="197" customWidth="1"/>
    <col min="10931" max="10944" width="7.5703125" style="197" customWidth="1"/>
    <col min="10945" max="11159" width="9.140625" style="197"/>
    <col min="11160" max="11160" width="1" style="197" customWidth="1"/>
    <col min="11161" max="11161" width="2.5703125" style="197" customWidth="1"/>
    <col min="11162" max="11162" width="1" style="197" customWidth="1"/>
    <col min="11163" max="11163" width="20.42578125" style="197" customWidth="1"/>
    <col min="11164" max="11165" width="0.5703125" style="197" customWidth="1"/>
    <col min="11166" max="11166" width="5" style="197" customWidth="1"/>
    <col min="11167" max="11167" width="0.42578125" style="197" customWidth="1"/>
    <col min="11168" max="11168" width="5" style="197" customWidth="1"/>
    <col min="11169" max="11169" width="4.28515625" style="197" customWidth="1"/>
    <col min="11170" max="11170" width="5" style="197" customWidth="1"/>
    <col min="11171" max="11171" width="4.42578125" style="197" customWidth="1"/>
    <col min="11172" max="11173" width="5" style="197" customWidth="1"/>
    <col min="11174" max="11174" width="5.28515625" style="197" customWidth="1"/>
    <col min="11175" max="11175" width="4.85546875" style="197" customWidth="1"/>
    <col min="11176" max="11176" width="5" style="197" customWidth="1"/>
    <col min="11177" max="11177" width="5.28515625" style="197" customWidth="1"/>
    <col min="11178" max="11178" width="4.140625" style="197" customWidth="1"/>
    <col min="11179" max="11179" width="5" style="197" customWidth="1"/>
    <col min="11180" max="11181" width="5.42578125" style="197" customWidth="1"/>
    <col min="11182" max="11182" width="2.5703125" style="197" customWidth="1"/>
    <col min="11183" max="11183" width="1" style="197" customWidth="1"/>
    <col min="11184" max="11185" width="7.5703125" style="197" customWidth="1"/>
    <col min="11186" max="11186" width="1.85546875" style="197" customWidth="1"/>
    <col min="11187" max="11200" width="7.5703125" style="197" customWidth="1"/>
    <col min="11201" max="11415" width="9.140625" style="197"/>
    <col min="11416" max="11416" width="1" style="197" customWidth="1"/>
    <col min="11417" max="11417" width="2.5703125" style="197" customWidth="1"/>
    <col min="11418" max="11418" width="1" style="197" customWidth="1"/>
    <col min="11419" max="11419" width="20.42578125" style="197" customWidth="1"/>
    <col min="11420" max="11421" width="0.5703125" style="197" customWidth="1"/>
    <col min="11422" max="11422" width="5" style="197" customWidth="1"/>
    <col min="11423" max="11423" width="0.42578125" style="197" customWidth="1"/>
    <col min="11424" max="11424" width="5" style="197" customWidth="1"/>
    <col min="11425" max="11425" width="4.28515625" style="197" customWidth="1"/>
    <col min="11426" max="11426" width="5" style="197" customWidth="1"/>
    <col min="11427" max="11427" width="4.42578125" style="197" customWidth="1"/>
    <col min="11428" max="11429" width="5" style="197" customWidth="1"/>
    <col min="11430" max="11430" width="5.28515625" style="197" customWidth="1"/>
    <col min="11431" max="11431" width="4.85546875" style="197" customWidth="1"/>
    <col min="11432" max="11432" width="5" style="197" customWidth="1"/>
    <col min="11433" max="11433" width="5.28515625" style="197" customWidth="1"/>
    <col min="11434" max="11434" width="4.140625" style="197" customWidth="1"/>
    <col min="11435" max="11435" width="5" style="197" customWidth="1"/>
    <col min="11436" max="11437" width="5.42578125" style="197" customWidth="1"/>
    <col min="11438" max="11438" width="2.5703125" style="197" customWidth="1"/>
    <col min="11439" max="11439" width="1" style="197" customWidth="1"/>
    <col min="11440" max="11441" width="7.5703125" style="197" customWidth="1"/>
    <col min="11442" max="11442" width="1.85546875" style="197" customWidth="1"/>
    <col min="11443" max="11456" width="7.5703125" style="197" customWidth="1"/>
    <col min="11457" max="11671" width="9.140625" style="197"/>
    <col min="11672" max="11672" width="1" style="197" customWidth="1"/>
    <col min="11673" max="11673" width="2.5703125" style="197" customWidth="1"/>
    <col min="11674" max="11674" width="1" style="197" customWidth="1"/>
    <col min="11675" max="11675" width="20.42578125" style="197" customWidth="1"/>
    <col min="11676" max="11677" width="0.5703125" style="197" customWidth="1"/>
    <col min="11678" max="11678" width="5" style="197" customWidth="1"/>
    <col min="11679" max="11679" width="0.42578125" style="197" customWidth="1"/>
    <col min="11680" max="11680" width="5" style="197" customWidth="1"/>
    <col min="11681" max="11681" width="4.28515625" style="197" customWidth="1"/>
    <col min="11682" max="11682" width="5" style="197" customWidth="1"/>
    <col min="11683" max="11683" width="4.42578125" style="197" customWidth="1"/>
    <col min="11684" max="11685" width="5" style="197" customWidth="1"/>
    <col min="11686" max="11686" width="5.28515625" style="197" customWidth="1"/>
    <col min="11687" max="11687" width="4.85546875" style="197" customWidth="1"/>
    <col min="11688" max="11688" width="5" style="197" customWidth="1"/>
    <col min="11689" max="11689" width="5.28515625" style="197" customWidth="1"/>
    <col min="11690" max="11690" width="4.140625" style="197" customWidth="1"/>
    <col min="11691" max="11691" width="5" style="197" customWidth="1"/>
    <col min="11692" max="11693" width="5.42578125" style="197" customWidth="1"/>
    <col min="11694" max="11694" width="2.5703125" style="197" customWidth="1"/>
    <col min="11695" max="11695" width="1" style="197" customWidth="1"/>
    <col min="11696" max="11697" width="7.5703125" style="197" customWidth="1"/>
    <col min="11698" max="11698" width="1.85546875" style="197" customWidth="1"/>
    <col min="11699" max="11712" width="7.5703125" style="197" customWidth="1"/>
    <col min="11713" max="11927" width="9.140625" style="197"/>
    <col min="11928" max="11928" width="1" style="197" customWidth="1"/>
    <col min="11929" max="11929" width="2.5703125" style="197" customWidth="1"/>
    <col min="11930" max="11930" width="1" style="197" customWidth="1"/>
    <col min="11931" max="11931" width="20.42578125" style="197" customWidth="1"/>
    <col min="11932" max="11933" width="0.5703125" style="197" customWidth="1"/>
    <col min="11934" max="11934" width="5" style="197" customWidth="1"/>
    <col min="11935" max="11935" width="0.42578125" style="197" customWidth="1"/>
    <col min="11936" max="11936" width="5" style="197" customWidth="1"/>
    <col min="11937" max="11937" width="4.28515625" style="197" customWidth="1"/>
    <col min="11938" max="11938" width="5" style="197" customWidth="1"/>
    <col min="11939" max="11939" width="4.42578125" style="197" customWidth="1"/>
    <col min="11940" max="11941" width="5" style="197" customWidth="1"/>
    <col min="11942" max="11942" width="5.28515625" style="197" customWidth="1"/>
    <col min="11943" max="11943" width="4.85546875" style="197" customWidth="1"/>
    <col min="11944" max="11944" width="5" style="197" customWidth="1"/>
    <col min="11945" max="11945" width="5.28515625" style="197" customWidth="1"/>
    <col min="11946" max="11946" width="4.140625" style="197" customWidth="1"/>
    <col min="11947" max="11947" width="5" style="197" customWidth="1"/>
    <col min="11948" max="11949" width="5.42578125" style="197" customWidth="1"/>
    <col min="11950" max="11950" width="2.5703125" style="197" customWidth="1"/>
    <col min="11951" max="11951" width="1" style="197" customWidth="1"/>
    <col min="11952" max="11953" width="7.5703125" style="197" customWidth="1"/>
    <col min="11954" max="11954" width="1.85546875" style="197" customWidth="1"/>
    <col min="11955" max="11968" width="7.5703125" style="197" customWidth="1"/>
    <col min="11969" max="12183" width="9.140625" style="197"/>
    <col min="12184" max="12184" width="1" style="197" customWidth="1"/>
    <col min="12185" max="12185" width="2.5703125" style="197" customWidth="1"/>
    <col min="12186" max="12186" width="1" style="197" customWidth="1"/>
    <col min="12187" max="12187" width="20.42578125" style="197" customWidth="1"/>
    <col min="12188" max="12189" width="0.5703125" style="197" customWidth="1"/>
    <col min="12190" max="12190" width="5" style="197" customWidth="1"/>
    <col min="12191" max="12191" width="0.42578125" style="197" customWidth="1"/>
    <col min="12192" max="12192" width="5" style="197" customWidth="1"/>
    <col min="12193" max="12193" width="4.28515625" style="197" customWidth="1"/>
    <col min="12194" max="12194" width="5" style="197" customWidth="1"/>
    <col min="12195" max="12195" width="4.42578125" style="197" customWidth="1"/>
    <col min="12196" max="12197" width="5" style="197" customWidth="1"/>
    <col min="12198" max="12198" width="5.28515625" style="197" customWidth="1"/>
    <col min="12199" max="12199" width="4.85546875" style="197" customWidth="1"/>
    <col min="12200" max="12200" width="5" style="197" customWidth="1"/>
    <col min="12201" max="12201" width="5.28515625" style="197" customWidth="1"/>
    <col min="12202" max="12202" width="4.140625" style="197" customWidth="1"/>
    <col min="12203" max="12203" width="5" style="197" customWidth="1"/>
    <col min="12204" max="12205" width="5.42578125" style="197" customWidth="1"/>
    <col min="12206" max="12206" width="2.5703125" style="197" customWidth="1"/>
    <col min="12207" max="12207" width="1" style="197" customWidth="1"/>
    <col min="12208" max="12209" width="7.5703125" style="197" customWidth="1"/>
    <col min="12210" max="12210" width="1.85546875" style="197" customWidth="1"/>
    <col min="12211" max="12224" width="7.5703125" style="197" customWidth="1"/>
    <col min="12225" max="12439" width="9.140625" style="197"/>
    <col min="12440" max="12440" width="1" style="197" customWidth="1"/>
    <col min="12441" max="12441" width="2.5703125" style="197" customWidth="1"/>
    <col min="12442" max="12442" width="1" style="197" customWidth="1"/>
    <col min="12443" max="12443" width="20.42578125" style="197" customWidth="1"/>
    <col min="12444" max="12445" width="0.5703125" style="197" customWidth="1"/>
    <col min="12446" max="12446" width="5" style="197" customWidth="1"/>
    <col min="12447" max="12447" width="0.42578125" style="197" customWidth="1"/>
    <col min="12448" max="12448" width="5" style="197" customWidth="1"/>
    <col min="12449" max="12449" width="4.28515625" style="197" customWidth="1"/>
    <col min="12450" max="12450" width="5" style="197" customWidth="1"/>
    <col min="12451" max="12451" width="4.42578125" style="197" customWidth="1"/>
    <col min="12452" max="12453" width="5" style="197" customWidth="1"/>
    <col min="12454" max="12454" width="5.28515625" style="197" customWidth="1"/>
    <col min="12455" max="12455" width="4.85546875" style="197" customWidth="1"/>
    <col min="12456" max="12456" width="5" style="197" customWidth="1"/>
    <col min="12457" max="12457" width="5.28515625" style="197" customWidth="1"/>
    <col min="12458" max="12458" width="4.140625" style="197" customWidth="1"/>
    <col min="12459" max="12459" width="5" style="197" customWidth="1"/>
    <col min="12460" max="12461" width="5.42578125" style="197" customWidth="1"/>
    <col min="12462" max="12462" width="2.5703125" style="197" customWidth="1"/>
    <col min="12463" max="12463" width="1" style="197" customWidth="1"/>
    <col min="12464" max="12465" width="7.5703125" style="197" customWidth="1"/>
    <col min="12466" max="12466" width="1.85546875" style="197" customWidth="1"/>
    <col min="12467" max="12480" width="7.5703125" style="197" customWidth="1"/>
    <col min="12481" max="12695" width="9.140625" style="197"/>
    <col min="12696" max="12696" width="1" style="197" customWidth="1"/>
    <col min="12697" max="12697" width="2.5703125" style="197" customWidth="1"/>
    <col min="12698" max="12698" width="1" style="197" customWidth="1"/>
    <col min="12699" max="12699" width="20.42578125" style="197" customWidth="1"/>
    <col min="12700" max="12701" width="0.5703125" style="197" customWidth="1"/>
    <col min="12702" max="12702" width="5" style="197" customWidth="1"/>
    <col min="12703" max="12703" width="0.42578125" style="197" customWidth="1"/>
    <col min="12704" max="12704" width="5" style="197" customWidth="1"/>
    <col min="12705" max="12705" width="4.28515625" style="197" customWidth="1"/>
    <col min="12706" max="12706" width="5" style="197" customWidth="1"/>
    <col min="12707" max="12707" width="4.42578125" style="197" customWidth="1"/>
    <col min="12708" max="12709" width="5" style="197" customWidth="1"/>
    <col min="12710" max="12710" width="5.28515625" style="197" customWidth="1"/>
    <col min="12711" max="12711" width="4.85546875" style="197" customWidth="1"/>
    <col min="12712" max="12712" width="5" style="197" customWidth="1"/>
    <col min="12713" max="12713" width="5.28515625" style="197" customWidth="1"/>
    <col min="12714" max="12714" width="4.140625" style="197" customWidth="1"/>
    <col min="12715" max="12715" width="5" style="197" customWidth="1"/>
    <col min="12716" max="12717" width="5.42578125" style="197" customWidth="1"/>
    <col min="12718" max="12718" width="2.5703125" style="197" customWidth="1"/>
    <col min="12719" max="12719" width="1" style="197" customWidth="1"/>
    <col min="12720" max="12721" width="7.5703125" style="197" customWidth="1"/>
    <col min="12722" max="12722" width="1.85546875" style="197" customWidth="1"/>
    <col min="12723" max="12736" width="7.5703125" style="197" customWidth="1"/>
    <col min="12737" max="12951" width="9.140625" style="197"/>
    <col min="12952" max="12952" width="1" style="197" customWidth="1"/>
    <col min="12953" max="12953" width="2.5703125" style="197" customWidth="1"/>
    <col min="12954" max="12954" width="1" style="197" customWidth="1"/>
    <col min="12955" max="12955" width="20.42578125" style="197" customWidth="1"/>
    <col min="12956" max="12957" width="0.5703125" style="197" customWidth="1"/>
    <col min="12958" max="12958" width="5" style="197" customWidth="1"/>
    <col min="12959" max="12959" width="0.42578125" style="197" customWidth="1"/>
    <col min="12960" max="12960" width="5" style="197" customWidth="1"/>
    <col min="12961" max="12961" width="4.28515625" style="197" customWidth="1"/>
    <col min="12962" max="12962" width="5" style="197" customWidth="1"/>
    <col min="12963" max="12963" width="4.42578125" style="197" customWidth="1"/>
    <col min="12964" max="12965" width="5" style="197" customWidth="1"/>
    <col min="12966" max="12966" width="5.28515625" style="197" customWidth="1"/>
    <col min="12967" max="12967" width="4.85546875" style="197" customWidth="1"/>
    <col min="12968" max="12968" width="5" style="197" customWidth="1"/>
    <col min="12969" max="12969" width="5.28515625" style="197" customWidth="1"/>
    <col min="12970" max="12970" width="4.140625" style="197" customWidth="1"/>
    <col min="12971" max="12971" width="5" style="197" customWidth="1"/>
    <col min="12972" max="12973" width="5.42578125" style="197" customWidth="1"/>
    <col min="12974" max="12974" width="2.5703125" style="197" customWidth="1"/>
    <col min="12975" max="12975" width="1" style="197" customWidth="1"/>
    <col min="12976" max="12977" width="7.5703125" style="197" customWidth="1"/>
    <col min="12978" max="12978" width="1.85546875" style="197" customWidth="1"/>
    <col min="12979" max="12992" width="7.5703125" style="197" customWidth="1"/>
    <col min="12993" max="13207" width="9.140625" style="197"/>
    <col min="13208" max="13208" width="1" style="197" customWidth="1"/>
    <col min="13209" max="13209" width="2.5703125" style="197" customWidth="1"/>
    <col min="13210" max="13210" width="1" style="197" customWidth="1"/>
    <col min="13211" max="13211" width="20.42578125" style="197" customWidth="1"/>
    <col min="13212" max="13213" width="0.5703125" style="197" customWidth="1"/>
    <col min="13214" max="13214" width="5" style="197" customWidth="1"/>
    <col min="13215" max="13215" width="0.42578125" style="197" customWidth="1"/>
    <col min="13216" max="13216" width="5" style="197" customWidth="1"/>
    <col min="13217" max="13217" width="4.28515625" style="197" customWidth="1"/>
    <col min="13218" max="13218" width="5" style="197" customWidth="1"/>
    <col min="13219" max="13219" width="4.42578125" style="197" customWidth="1"/>
    <col min="13220" max="13221" width="5" style="197" customWidth="1"/>
    <col min="13222" max="13222" width="5.28515625" style="197" customWidth="1"/>
    <col min="13223" max="13223" width="4.85546875" style="197" customWidth="1"/>
    <col min="13224" max="13224" width="5" style="197" customWidth="1"/>
    <col min="13225" max="13225" width="5.28515625" style="197" customWidth="1"/>
    <col min="13226" max="13226" width="4.140625" style="197" customWidth="1"/>
    <col min="13227" max="13227" width="5" style="197" customWidth="1"/>
    <col min="13228" max="13229" width="5.42578125" style="197" customWidth="1"/>
    <col min="13230" max="13230" width="2.5703125" style="197" customWidth="1"/>
    <col min="13231" max="13231" width="1" style="197" customWidth="1"/>
    <col min="13232" max="13233" width="7.5703125" style="197" customWidth="1"/>
    <col min="13234" max="13234" width="1.85546875" style="197" customWidth="1"/>
    <col min="13235" max="13248" width="7.5703125" style="197" customWidth="1"/>
    <col min="13249" max="13463" width="9.140625" style="197"/>
    <col min="13464" max="13464" width="1" style="197" customWidth="1"/>
    <col min="13465" max="13465" width="2.5703125" style="197" customWidth="1"/>
    <col min="13466" max="13466" width="1" style="197" customWidth="1"/>
    <col min="13467" max="13467" width="20.42578125" style="197" customWidth="1"/>
    <col min="13468" max="13469" width="0.5703125" style="197" customWidth="1"/>
    <col min="13470" max="13470" width="5" style="197" customWidth="1"/>
    <col min="13471" max="13471" width="0.42578125" style="197" customWidth="1"/>
    <col min="13472" max="13472" width="5" style="197" customWidth="1"/>
    <col min="13473" max="13473" width="4.28515625" style="197" customWidth="1"/>
    <col min="13474" max="13474" width="5" style="197" customWidth="1"/>
    <col min="13475" max="13475" width="4.42578125" style="197" customWidth="1"/>
    <col min="13476" max="13477" width="5" style="197" customWidth="1"/>
    <col min="13478" max="13478" width="5.28515625" style="197" customWidth="1"/>
    <col min="13479" max="13479" width="4.85546875" style="197" customWidth="1"/>
    <col min="13480" max="13480" width="5" style="197" customWidth="1"/>
    <col min="13481" max="13481" width="5.28515625" style="197" customWidth="1"/>
    <col min="13482" max="13482" width="4.140625" style="197" customWidth="1"/>
    <col min="13483" max="13483" width="5" style="197" customWidth="1"/>
    <col min="13484" max="13485" width="5.42578125" style="197" customWidth="1"/>
    <col min="13486" max="13486" width="2.5703125" style="197" customWidth="1"/>
    <col min="13487" max="13487" width="1" style="197" customWidth="1"/>
    <col min="13488" max="13489" width="7.5703125" style="197" customWidth="1"/>
    <col min="13490" max="13490" width="1.85546875" style="197" customWidth="1"/>
    <col min="13491" max="13504" width="7.5703125" style="197" customWidth="1"/>
    <col min="13505" max="13719" width="9.140625" style="197"/>
    <col min="13720" max="13720" width="1" style="197" customWidth="1"/>
    <col min="13721" max="13721" width="2.5703125" style="197" customWidth="1"/>
    <col min="13722" max="13722" width="1" style="197" customWidth="1"/>
    <col min="13723" max="13723" width="20.42578125" style="197" customWidth="1"/>
    <col min="13724" max="13725" width="0.5703125" style="197" customWidth="1"/>
    <col min="13726" max="13726" width="5" style="197" customWidth="1"/>
    <col min="13727" max="13727" width="0.42578125" style="197" customWidth="1"/>
    <col min="13728" max="13728" width="5" style="197" customWidth="1"/>
    <col min="13729" max="13729" width="4.28515625" style="197" customWidth="1"/>
    <col min="13730" max="13730" width="5" style="197" customWidth="1"/>
    <col min="13731" max="13731" width="4.42578125" style="197" customWidth="1"/>
    <col min="13732" max="13733" width="5" style="197" customWidth="1"/>
    <col min="13734" max="13734" width="5.28515625" style="197" customWidth="1"/>
    <col min="13735" max="13735" width="4.85546875" style="197" customWidth="1"/>
    <col min="13736" max="13736" width="5" style="197" customWidth="1"/>
    <col min="13737" max="13737" width="5.28515625" style="197" customWidth="1"/>
    <col min="13738" max="13738" width="4.140625" style="197" customWidth="1"/>
    <col min="13739" max="13739" width="5" style="197" customWidth="1"/>
    <col min="13740" max="13741" width="5.42578125" style="197" customWidth="1"/>
    <col min="13742" max="13742" width="2.5703125" style="197" customWidth="1"/>
    <col min="13743" max="13743" width="1" style="197" customWidth="1"/>
    <col min="13744" max="13745" width="7.5703125" style="197" customWidth="1"/>
    <col min="13746" max="13746" width="1.85546875" style="197" customWidth="1"/>
    <col min="13747" max="13760" width="7.5703125" style="197" customWidth="1"/>
    <col min="13761" max="13975" width="9.140625" style="197"/>
    <col min="13976" max="13976" width="1" style="197" customWidth="1"/>
    <col min="13977" max="13977" width="2.5703125" style="197" customWidth="1"/>
    <col min="13978" max="13978" width="1" style="197" customWidth="1"/>
    <col min="13979" max="13979" width="20.42578125" style="197" customWidth="1"/>
    <col min="13980" max="13981" width="0.5703125" style="197" customWidth="1"/>
    <col min="13982" max="13982" width="5" style="197" customWidth="1"/>
    <col min="13983" max="13983" width="0.42578125" style="197" customWidth="1"/>
    <col min="13984" max="13984" width="5" style="197" customWidth="1"/>
    <col min="13985" max="13985" width="4.28515625" style="197" customWidth="1"/>
    <col min="13986" max="13986" width="5" style="197" customWidth="1"/>
    <col min="13987" max="13987" width="4.42578125" style="197" customWidth="1"/>
    <col min="13988" max="13989" width="5" style="197" customWidth="1"/>
    <col min="13990" max="13990" width="5.28515625" style="197" customWidth="1"/>
    <col min="13991" max="13991" width="4.85546875" style="197" customWidth="1"/>
    <col min="13992" max="13992" width="5" style="197" customWidth="1"/>
    <col min="13993" max="13993" width="5.28515625" style="197" customWidth="1"/>
    <col min="13994" max="13994" width="4.140625" style="197" customWidth="1"/>
    <col min="13995" max="13995" width="5" style="197" customWidth="1"/>
    <col min="13996" max="13997" width="5.42578125" style="197" customWidth="1"/>
    <col min="13998" max="13998" width="2.5703125" style="197" customWidth="1"/>
    <col min="13999" max="13999" width="1" style="197" customWidth="1"/>
    <col min="14000" max="14001" width="7.5703125" style="197" customWidth="1"/>
    <col min="14002" max="14002" width="1.85546875" style="197" customWidth="1"/>
    <col min="14003" max="14016" width="7.5703125" style="197" customWidth="1"/>
    <col min="14017" max="14231" width="9.140625" style="197"/>
    <col min="14232" max="14232" width="1" style="197" customWidth="1"/>
    <col min="14233" max="14233" width="2.5703125" style="197" customWidth="1"/>
    <col min="14234" max="14234" width="1" style="197" customWidth="1"/>
    <col min="14235" max="14235" width="20.42578125" style="197" customWidth="1"/>
    <col min="14236" max="14237" width="0.5703125" style="197" customWidth="1"/>
    <col min="14238" max="14238" width="5" style="197" customWidth="1"/>
    <col min="14239" max="14239" width="0.42578125" style="197" customWidth="1"/>
    <col min="14240" max="14240" width="5" style="197" customWidth="1"/>
    <col min="14241" max="14241" width="4.28515625" style="197" customWidth="1"/>
    <col min="14242" max="14242" width="5" style="197" customWidth="1"/>
    <col min="14243" max="14243" width="4.42578125" style="197" customWidth="1"/>
    <col min="14244" max="14245" width="5" style="197" customWidth="1"/>
    <col min="14246" max="14246" width="5.28515625" style="197" customWidth="1"/>
    <col min="14247" max="14247" width="4.85546875" style="197" customWidth="1"/>
    <col min="14248" max="14248" width="5" style="197" customWidth="1"/>
    <col min="14249" max="14249" width="5.28515625" style="197" customWidth="1"/>
    <col min="14250" max="14250" width="4.140625" style="197" customWidth="1"/>
    <col min="14251" max="14251" width="5" style="197" customWidth="1"/>
    <col min="14252" max="14253" width="5.42578125" style="197" customWidth="1"/>
    <col min="14254" max="14254" width="2.5703125" style="197" customWidth="1"/>
    <col min="14255" max="14255" width="1" style="197" customWidth="1"/>
    <col min="14256" max="14257" width="7.5703125" style="197" customWidth="1"/>
    <col min="14258" max="14258" width="1.85546875" style="197" customWidth="1"/>
    <col min="14259" max="14272" width="7.5703125" style="197" customWidth="1"/>
    <col min="14273" max="14487" width="9.140625" style="197"/>
    <col min="14488" max="14488" width="1" style="197" customWidth="1"/>
    <col min="14489" max="14489" width="2.5703125" style="197" customWidth="1"/>
    <col min="14490" max="14490" width="1" style="197" customWidth="1"/>
    <col min="14491" max="14491" width="20.42578125" style="197" customWidth="1"/>
    <col min="14492" max="14493" width="0.5703125" style="197" customWidth="1"/>
    <col min="14494" max="14494" width="5" style="197" customWidth="1"/>
    <col min="14495" max="14495" width="0.42578125" style="197" customWidth="1"/>
    <col min="14496" max="14496" width="5" style="197" customWidth="1"/>
    <col min="14497" max="14497" width="4.28515625" style="197" customWidth="1"/>
    <col min="14498" max="14498" width="5" style="197" customWidth="1"/>
    <col min="14499" max="14499" width="4.42578125" style="197" customWidth="1"/>
    <col min="14500" max="14501" width="5" style="197" customWidth="1"/>
    <col min="14502" max="14502" width="5.28515625" style="197" customWidth="1"/>
    <col min="14503" max="14503" width="4.85546875" style="197" customWidth="1"/>
    <col min="14504" max="14504" width="5" style="197" customWidth="1"/>
    <col min="14505" max="14505" width="5.28515625" style="197" customWidth="1"/>
    <col min="14506" max="14506" width="4.140625" style="197" customWidth="1"/>
    <col min="14507" max="14507" width="5" style="197" customWidth="1"/>
    <col min="14508" max="14509" width="5.42578125" style="197" customWidth="1"/>
    <col min="14510" max="14510" width="2.5703125" style="197" customWidth="1"/>
    <col min="14511" max="14511" width="1" style="197" customWidth="1"/>
    <col min="14512" max="14513" width="7.5703125" style="197" customWidth="1"/>
    <col min="14514" max="14514" width="1.85546875" style="197" customWidth="1"/>
    <col min="14515" max="14528" width="7.5703125" style="197" customWidth="1"/>
    <col min="14529" max="14743" width="9.140625" style="197"/>
    <col min="14744" max="14744" width="1" style="197" customWidth="1"/>
    <col min="14745" max="14745" width="2.5703125" style="197" customWidth="1"/>
    <col min="14746" max="14746" width="1" style="197" customWidth="1"/>
    <col min="14747" max="14747" width="20.42578125" style="197" customWidth="1"/>
    <col min="14748" max="14749" width="0.5703125" style="197" customWidth="1"/>
    <col min="14750" max="14750" width="5" style="197" customWidth="1"/>
    <col min="14751" max="14751" width="0.42578125" style="197" customWidth="1"/>
    <col min="14752" max="14752" width="5" style="197" customWidth="1"/>
    <col min="14753" max="14753" width="4.28515625" style="197" customWidth="1"/>
    <col min="14754" max="14754" width="5" style="197" customWidth="1"/>
    <col min="14755" max="14755" width="4.42578125" style="197" customWidth="1"/>
    <col min="14756" max="14757" width="5" style="197" customWidth="1"/>
    <col min="14758" max="14758" width="5.28515625" style="197" customWidth="1"/>
    <col min="14759" max="14759" width="4.85546875" style="197" customWidth="1"/>
    <col min="14760" max="14760" width="5" style="197" customWidth="1"/>
    <col min="14761" max="14761" width="5.28515625" style="197" customWidth="1"/>
    <col min="14762" max="14762" width="4.140625" style="197" customWidth="1"/>
    <col min="14763" max="14763" width="5" style="197" customWidth="1"/>
    <col min="14764" max="14765" width="5.42578125" style="197" customWidth="1"/>
    <col min="14766" max="14766" width="2.5703125" style="197" customWidth="1"/>
    <col min="14767" max="14767" width="1" style="197" customWidth="1"/>
    <col min="14768" max="14769" width="7.5703125" style="197" customWidth="1"/>
    <col min="14770" max="14770" width="1.85546875" style="197" customWidth="1"/>
    <col min="14771" max="14784" width="7.5703125" style="197" customWidth="1"/>
    <col min="14785" max="14999" width="9.140625" style="197"/>
    <col min="15000" max="15000" width="1" style="197" customWidth="1"/>
    <col min="15001" max="15001" width="2.5703125" style="197" customWidth="1"/>
    <col min="15002" max="15002" width="1" style="197" customWidth="1"/>
    <col min="15003" max="15003" width="20.42578125" style="197" customWidth="1"/>
    <col min="15004" max="15005" width="0.5703125" style="197" customWidth="1"/>
    <col min="15006" max="15006" width="5" style="197" customWidth="1"/>
    <col min="15007" max="15007" width="0.42578125" style="197" customWidth="1"/>
    <col min="15008" max="15008" width="5" style="197" customWidth="1"/>
    <col min="15009" max="15009" width="4.28515625" style="197" customWidth="1"/>
    <col min="15010" max="15010" width="5" style="197" customWidth="1"/>
    <col min="15011" max="15011" width="4.42578125" style="197" customWidth="1"/>
    <col min="15012" max="15013" width="5" style="197" customWidth="1"/>
    <col min="15014" max="15014" width="5.28515625" style="197" customWidth="1"/>
    <col min="15015" max="15015" width="4.85546875" style="197" customWidth="1"/>
    <col min="15016" max="15016" width="5" style="197" customWidth="1"/>
    <col min="15017" max="15017" width="5.28515625" style="197" customWidth="1"/>
    <col min="15018" max="15018" width="4.140625" style="197" customWidth="1"/>
    <col min="15019" max="15019" width="5" style="197" customWidth="1"/>
    <col min="15020" max="15021" width="5.42578125" style="197" customWidth="1"/>
    <col min="15022" max="15022" width="2.5703125" style="197" customWidth="1"/>
    <col min="15023" max="15023" width="1" style="197" customWidth="1"/>
    <col min="15024" max="15025" width="7.5703125" style="197" customWidth="1"/>
    <col min="15026" max="15026" width="1.85546875" style="197" customWidth="1"/>
    <col min="15027" max="15040" width="7.5703125" style="197" customWidth="1"/>
    <col min="15041" max="15255" width="9.140625" style="197"/>
    <col min="15256" max="15256" width="1" style="197" customWidth="1"/>
    <col min="15257" max="15257" width="2.5703125" style="197" customWidth="1"/>
    <col min="15258" max="15258" width="1" style="197" customWidth="1"/>
    <col min="15259" max="15259" width="20.42578125" style="197" customWidth="1"/>
    <col min="15260" max="15261" width="0.5703125" style="197" customWidth="1"/>
    <col min="15262" max="15262" width="5" style="197" customWidth="1"/>
    <col min="15263" max="15263" width="0.42578125" style="197" customWidth="1"/>
    <col min="15264" max="15264" width="5" style="197" customWidth="1"/>
    <col min="15265" max="15265" width="4.28515625" style="197" customWidth="1"/>
    <col min="15266" max="15266" width="5" style="197" customWidth="1"/>
    <col min="15267" max="15267" width="4.42578125" style="197" customWidth="1"/>
    <col min="15268" max="15269" width="5" style="197" customWidth="1"/>
    <col min="15270" max="15270" width="5.28515625" style="197" customWidth="1"/>
    <col min="15271" max="15271" width="4.85546875" style="197" customWidth="1"/>
    <col min="15272" max="15272" width="5" style="197" customWidth="1"/>
    <col min="15273" max="15273" width="5.28515625" style="197" customWidth="1"/>
    <col min="15274" max="15274" width="4.140625" style="197" customWidth="1"/>
    <col min="15275" max="15275" width="5" style="197" customWidth="1"/>
    <col min="15276" max="15277" width="5.42578125" style="197" customWidth="1"/>
    <col min="15278" max="15278" width="2.5703125" style="197" customWidth="1"/>
    <col min="15279" max="15279" width="1" style="197" customWidth="1"/>
    <col min="15280" max="15281" width="7.5703125" style="197" customWidth="1"/>
    <col min="15282" max="15282" width="1.85546875" style="197" customWidth="1"/>
    <col min="15283" max="15296" width="7.5703125" style="197" customWidth="1"/>
    <col min="15297" max="15511" width="9.140625" style="197"/>
    <col min="15512" max="15512" width="1" style="197" customWidth="1"/>
    <col min="15513" max="15513" width="2.5703125" style="197" customWidth="1"/>
    <col min="15514" max="15514" width="1" style="197" customWidth="1"/>
    <col min="15515" max="15515" width="20.42578125" style="197" customWidth="1"/>
    <col min="15516" max="15517" width="0.5703125" style="197" customWidth="1"/>
    <col min="15518" max="15518" width="5" style="197" customWidth="1"/>
    <col min="15519" max="15519" width="0.42578125" style="197" customWidth="1"/>
    <col min="15520" max="15520" width="5" style="197" customWidth="1"/>
    <col min="15521" max="15521" width="4.28515625" style="197" customWidth="1"/>
    <col min="15522" max="15522" width="5" style="197" customWidth="1"/>
    <col min="15523" max="15523" width="4.42578125" style="197" customWidth="1"/>
    <col min="15524" max="15525" width="5" style="197" customWidth="1"/>
    <col min="15526" max="15526" width="5.28515625" style="197" customWidth="1"/>
    <col min="15527" max="15527" width="4.85546875" style="197" customWidth="1"/>
    <col min="15528" max="15528" width="5" style="197" customWidth="1"/>
    <col min="15529" max="15529" width="5.28515625" style="197" customWidth="1"/>
    <col min="15530" max="15530" width="4.140625" style="197" customWidth="1"/>
    <col min="15531" max="15531" width="5" style="197" customWidth="1"/>
    <col min="15532" max="15533" width="5.42578125" style="197" customWidth="1"/>
    <col min="15534" max="15534" width="2.5703125" style="197" customWidth="1"/>
    <col min="15535" max="15535" width="1" style="197" customWidth="1"/>
    <col min="15536" max="15537" width="7.5703125" style="197" customWidth="1"/>
    <col min="15538" max="15538" width="1.85546875" style="197" customWidth="1"/>
    <col min="15539" max="15552" width="7.5703125" style="197" customWidth="1"/>
    <col min="15553" max="15767" width="9.140625" style="197"/>
    <col min="15768" max="15768" width="1" style="197" customWidth="1"/>
    <col min="15769" max="15769" width="2.5703125" style="197" customWidth="1"/>
    <col min="15770" max="15770" width="1" style="197" customWidth="1"/>
    <col min="15771" max="15771" width="20.42578125" style="197" customWidth="1"/>
    <col min="15772" max="15773" width="0.5703125" style="197" customWidth="1"/>
    <col min="15774" max="15774" width="5" style="197" customWidth="1"/>
    <col min="15775" max="15775" width="0.42578125" style="197" customWidth="1"/>
    <col min="15776" max="15776" width="5" style="197" customWidth="1"/>
    <col min="15777" max="15777" width="4.28515625" style="197" customWidth="1"/>
    <col min="15778" max="15778" width="5" style="197" customWidth="1"/>
    <col min="15779" max="15779" width="4.42578125" style="197" customWidth="1"/>
    <col min="15780" max="15781" width="5" style="197" customWidth="1"/>
    <col min="15782" max="15782" width="5.28515625" style="197" customWidth="1"/>
    <col min="15783" max="15783" width="4.85546875" style="197" customWidth="1"/>
    <col min="15784" max="15784" width="5" style="197" customWidth="1"/>
    <col min="15785" max="15785" width="5.28515625" style="197" customWidth="1"/>
    <col min="15786" max="15786" width="4.140625" style="197" customWidth="1"/>
    <col min="15787" max="15787" width="5" style="197" customWidth="1"/>
    <col min="15788" max="15789" width="5.42578125" style="197" customWidth="1"/>
    <col min="15790" max="15790" width="2.5703125" style="197" customWidth="1"/>
    <col min="15791" max="15791" width="1" style="197" customWidth="1"/>
    <col min="15792" max="15793" width="7.5703125" style="197" customWidth="1"/>
    <col min="15794" max="15794" width="1.85546875" style="197" customWidth="1"/>
    <col min="15795" max="15808" width="7.5703125" style="197" customWidth="1"/>
    <col min="15809" max="16023" width="9.140625" style="197"/>
    <col min="16024" max="16024" width="1" style="197" customWidth="1"/>
    <col min="16025" max="16025" width="2.5703125" style="197" customWidth="1"/>
    <col min="16026" max="16026" width="1" style="197" customWidth="1"/>
    <col min="16027" max="16027" width="20.42578125" style="197" customWidth="1"/>
    <col min="16028" max="16029" width="0.5703125" style="197" customWidth="1"/>
    <col min="16030" max="16030" width="5" style="197" customWidth="1"/>
    <col min="16031" max="16031" width="0.42578125" style="197" customWidth="1"/>
    <col min="16032" max="16032" width="5" style="197" customWidth="1"/>
    <col min="16033" max="16033" width="4.28515625" style="197" customWidth="1"/>
    <col min="16034" max="16034" width="5" style="197" customWidth="1"/>
    <col min="16035" max="16035" width="4.42578125" style="197" customWidth="1"/>
    <col min="16036" max="16037" width="5" style="197" customWidth="1"/>
    <col min="16038" max="16038" width="5.28515625" style="197" customWidth="1"/>
    <col min="16039" max="16039" width="4.85546875" style="197" customWidth="1"/>
    <col min="16040" max="16040" width="5" style="197" customWidth="1"/>
    <col min="16041" max="16041" width="5.28515625" style="197" customWidth="1"/>
    <col min="16042" max="16042" width="4.140625" style="197" customWidth="1"/>
    <col min="16043" max="16043" width="5" style="197" customWidth="1"/>
    <col min="16044" max="16045" width="5.42578125" style="197" customWidth="1"/>
    <col min="16046" max="16046" width="2.5703125" style="197" customWidth="1"/>
    <col min="16047" max="16047" width="1" style="197" customWidth="1"/>
    <col min="16048" max="16049" width="7.5703125" style="197" customWidth="1"/>
    <col min="16050" max="16050" width="1.85546875" style="197" customWidth="1"/>
    <col min="16051" max="16064" width="7.5703125" style="197" customWidth="1"/>
    <col min="16065" max="16384" width="9.140625" style="197"/>
  </cols>
  <sheetData>
    <row r="1" spans="1:24" ht="13.5" customHeight="1">
      <c r="A1" s="196"/>
      <c r="B1" s="1829" t="s">
        <v>564</v>
      </c>
      <c r="C1" s="1829"/>
      <c r="D1" s="1829"/>
      <c r="E1" s="975"/>
      <c r="F1" s="975"/>
      <c r="G1" s="975"/>
      <c r="H1" s="975"/>
      <c r="I1" s="975"/>
      <c r="J1" s="975"/>
      <c r="K1" s="975"/>
      <c r="L1" s="975"/>
      <c r="M1" s="975"/>
      <c r="N1" s="975"/>
      <c r="O1" s="975"/>
      <c r="P1" s="975"/>
      <c r="Q1" s="975"/>
      <c r="R1" s="975"/>
      <c r="S1" s="975"/>
      <c r="T1" s="975"/>
      <c r="U1" s="975"/>
      <c r="V1" s="975"/>
    </row>
    <row r="2" spans="1:24" ht="6" customHeight="1">
      <c r="A2" s="196"/>
      <c r="B2" s="1830"/>
      <c r="C2" s="1830"/>
      <c r="D2" s="1830"/>
      <c r="E2" s="1830"/>
      <c r="F2" s="1830"/>
      <c r="G2" s="1450"/>
      <c r="H2" s="1450"/>
      <c r="I2" s="1830"/>
      <c r="J2" s="1830"/>
      <c r="K2" s="1830"/>
      <c r="L2" s="1830"/>
      <c r="M2" s="1830"/>
      <c r="N2" s="1830"/>
      <c r="O2" s="1830"/>
      <c r="P2" s="1830"/>
      <c r="Q2" s="1830"/>
      <c r="R2" s="1830"/>
      <c r="S2" s="1830"/>
      <c r="T2" s="1450"/>
      <c r="U2" s="977"/>
      <c r="V2" s="978"/>
    </row>
    <row r="3" spans="1:24" ht="10.5" customHeight="1" thickBot="1">
      <c r="A3" s="196"/>
      <c r="B3" s="667"/>
      <c r="C3" s="198"/>
      <c r="D3" s="198"/>
      <c r="E3" s="198"/>
      <c r="F3" s="198"/>
      <c r="G3" s="198"/>
      <c r="H3" s="198"/>
      <c r="I3" s="198"/>
      <c r="J3" s="198"/>
      <c r="K3" s="198"/>
      <c r="L3" s="198"/>
      <c r="M3" s="198"/>
      <c r="N3" s="198"/>
      <c r="O3" s="198"/>
      <c r="P3" s="198"/>
      <c r="Q3" s="198"/>
      <c r="R3" s="198"/>
      <c r="S3" s="198"/>
      <c r="T3" s="1446" t="s">
        <v>82</v>
      </c>
      <c r="U3" s="979"/>
      <c r="V3" s="978"/>
    </row>
    <row r="4" spans="1:24" ht="13.5" customHeight="1" thickBot="1">
      <c r="A4" s="196"/>
      <c r="B4" s="667"/>
      <c r="C4" s="1814" t="s">
        <v>565</v>
      </c>
      <c r="D4" s="1815"/>
      <c r="E4" s="1815"/>
      <c r="F4" s="1815"/>
      <c r="G4" s="1815"/>
      <c r="H4" s="1815"/>
      <c r="I4" s="1815"/>
      <c r="J4" s="1815"/>
      <c r="K4" s="1815"/>
      <c r="L4" s="1815"/>
      <c r="M4" s="1815"/>
      <c r="N4" s="1815"/>
      <c r="O4" s="1815"/>
      <c r="P4" s="1815"/>
      <c r="Q4" s="1815"/>
      <c r="R4" s="1815"/>
      <c r="S4" s="1815"/>
      <c r="T4" s="1816"/>
      <c r="U4" s="979"/>
      <c r="V4" s="978"/>
    </row>
    <row r="5" spans="1:24" ht="4.5" customHeight="1">
      <c r="A5" s="196"/>
      <c r="B5" s="667"/>
      <c r="C5" s="1827" t="s">
        <v>87</v>
      </c>
      <c r="D5" s="1827"/>
      <c r="E5" s="667"/>
      <c r="F5" s="667"/>
      <c r="G5" s="667"/>
      <c r="H5" s="667"/>
      <c r="I5" s="667"/>
      <c r="J5" s="667"/>
      <c r="K5" s="667"/>
      <c r="L5" s="667"/>
      <c r="M5" s="667"/>
      <c r="N5" s="667"/>
      <c r="O5" s="667"/>
      <c r="P5" s="667"/>
      <c r="Q5" s="667"/>
      <c r="R5" s="667"/>
      <c r="S5" s="667"/>
      <c r="T5" s="667"/>
      <c r="U5" s="979"/>
      <c r="V5" s="978"/>
    </row>
    <row r="6" spans="1:24" ht="13.5" customHeight="1">
      <c r="A6" s="196"/>
      <c r="B6" s="667"/>
      <c r="C6" s="1828"/>
      <c r="D6" s="1828"/>
      <c r="E6" s="667"/>
      <c r="F6" s="1825">
        <v>2006</v>
      </c>
      <c r="G6" s="1825"/>
      <c r="H6" s="1487"/>
      <c r="I6" s="1825">
        <v>2007</v>
      </c>
      <c r="J6" s="1825"/>
      <c r="K6" s="1487"/>
      <c r="L6" s="1825">
        <v>2008</v>
      </c>
      <c r="M6" s="1825"/>
      <c r="N6" s="1487"/>
      <c r="O6" s="1825">
        <v>2009</v>
      </c>
      <c r="P6" s="1825"/>
      <c r="Q6" s="1825"/>
      <c r="R6" s="1487"/>
      <c r="S6" s="1825">
        <v>2010</v>
      </c>
      <c r="T6" s="1825"/>
      <c r="U6" s="979"/>
      <c r="V6" s="978"/>
    </row>
    <row r="7" spans="1:24" ht="4.5" customHeight="1">
      <c r="A7" s="196"/>
      <c r="B7" s="667"/>
      <c r="C7" s="667"/>
      <c r="D7" s="667"/>
      <c r="E7" s="667"/>
      <c r="F7" s="667"/>
      <c r="G7" s="667"/>
      <c r="H7" s="667"/>
      <c r="I7" s="667"/>
      <c r="J7" s="667"/>
      <c r="K7" s="667"/>
      <c r="L7" s="667"/>
      <c r="M7" s="667"/>
      <c r="N7" s="667"/>
      <c r="O7" s="667"/>
      <c r="P7" s="667"/>
      <c r="Q7" s="667"/>
      <c r="R7" s="667"/>
      <c r="S7" s="667"/>
      <c r="T7" s="667"/>
      <c r="U7" s="979"/>
      <c r="V7" s="978"/>
    </row>
    <row r="8" spans="1:24" s="202" customFormat="1" ht="15.75" customHeight="1">
      <c r="A8" s="200"/>
      <c r="B8" s="980"/>
      <c r="C8" s="1826" t="s">
        <v>566</v>
      </c>
      <c r="D8" s="1826"/>
      <c r="E8" s="981"/>
      <c r="F8" s="1820">
        <v>237392</v>
      </c>
      <c r="G8" s="1820"/>
      <c r="H8" s="1488"/>
      <c r="I8" s="1820">
        <v>237409</v>
      </c>
      <c r="J8" s="1822"/>
      <c r="K8" s="1488"/>
      <c r="L8" s="1820">
        <v>240018</v>
      </c>
      <c r="M8" s="1822"/>
      <c r="N8" s="1488"/>
      <c r="O8" s="1820">
        <v>217393</v>
      </c>
      <c r="P8" s="1820"/>
      <c r="Q8" s="1820"/>
      <c r="R8" s="1489"/>
      <c r="S8" s="1820">
        <v>215632</v>
      </c>
      <c r="T8" s="1820"/>
      <c r="U8" s="982"/>
      <c r="V8" s="983"/>
      <c r="W8" s="984"/>
    </row>
    <row r="9" spans="1:24" s="202" customFormat="1" ht="15.75" customHeight="1">
      <c r="A9" s="200"/>
      <c r="B9" s="980"/>
      <c r="C9" s="985"/>
      <c r="D9" s="986" t="s">
        <v>567</v>
      </c>
      <c r="E9" s="981"/>
      <c r="F9" s="1823">
        <v>237139</v>
      </c>
      <c r="G9" s="1823"/>
      <c r="H9" s="1490"/>
      <c r="I9" s="1823">
        <v>237133</v>
      </c>
      <c r="J9" s="1824"/>
      <c r="K9" s="1490"/>
      <c r="L9" s="1823">
        <v>239787</v>
      </c>
      <c r="M9" s="1824"/>
      <c r="N9" s="1490"/>
      <c r="O9" s="1823">
        <v>217176</v>
      </c>
      <c r="P9" s="1823"/>
      <c r="Q9" s="1823"/>
      <c r="R9" s="1491"/>
      <c r="S9" s="1823">
        <v>215424</v>
      </c>
      <c r="T9" s="1823"/>
      <c r="U9" s="982"/>
      <c r="V9" s="983"/>
      <c r="W9" s="984"/>
    </row>
    <row r="10" spans="1:24" s="202" customFormat="1" ht="15.75" customHeight="1">
      <c r="A10" s="200"/>
      <c r="B10" s="980"/>
      <c r="C10" s="985"/>
      <c r="D10" s="986" t="s">
        <v>568</v>
      </c>
      <c r="E10" s="981"/>
      <c r="F10" s="1823">
        <v>253</v>
      </c>
      <c r="G10" s="1823"/>
      <c r="H10" s="1490"/>
      <c r="I10" s="1823">
        <v>276</v>
      </c>
      <c r="J10" s="1824"/>
      <c r="K10" s="1490"/>
      <c r="L10" s="1823">
        <v>231</v>
      </c>
      <c r="M10" s="1824"/>
      <c r="N10" s="1490"/>
      <c r="O10" s="1823">
        <v>217</v>
      </c>
      <c r="P10" s="1823"/>
      <c r="Q10" s="1823"/>
      <c r="R10" s="1491"/>
      <c r="S10" s="1823">
        <v>208</v>
      </c>
      <c r="T10" s="1823"/>
      <c r="U10" s="982"/>
      <c r="V10" s="983"/>
      <c r="W10" s="984"/>
    </row>
    <row r="11" spans="1:24" s="202" customFormat="1" ht="24" customHeight="1">
      <c r="A11" s="200"/>
      <c r="B11" s="980"/>
      <c r="C11" s="1821" t="s">
        <v>569</v>
      </c>
      <c r="D11" s="1821"/>
      <c r="E11" s="981"/>
      <c r="F11" s="1820">
        <v>173274</v>
      </c>
      <c r="G11" s="1820"/>
      <c r="H11" s="1488"/>
      <c r="I11" s="1820">
        <v>173587</v>
      </c>
      <c r="J11" s="1822"/>
      <c r="K11" s="1488"/>
      <c r="L11" s="1820">
        <v>174916</v>
      </c>
      <c r="M11" s="1822"/>
      <c r="N11" s="1488"/>
      <c r="O11" s="1820">
        <v>160673</v>
      </c>
      <c r="P11" s="1820"/>
      <c r="Q11" s="1820"/>
      <c r="R11" s="1489"/>
      <c r="S11" s="1820">
        <v>150304</v>
      </c>
      <c r="T11" s="1820"/>
      <c r="U11" s="982"/>
      <c r="V11" s="983"/>
      <c r="W11" s="984"/>
    </row>
    <row r="12" spans="1:24" s="202" customFormat="1" ht="21" customHeight="1">
      <c r="A12" s="200"/>
      <c r="B12" s="980"/>
      <c r="C12" s="1821" t="s">
        <v>570</v>
      </c>
      <c r="D12" s="1821"/>
      <c r="E12" s="981"/>
      <c r="F12" s="1820">
        <v>7082066</v>
      </c>
      <c r="G12" s="1820"/>
      <c r="H12" s="1488"/>
      <c r="I12" s="1820">
        <v>7068416</v>
      </c>
      <c r="J12" s="1822"/>
      <c r="K12" s="1488"/>
      <c r="L12" s="1820">
        <v>7156003</v>
      </c>
      <c r="M12" s="1822"/>
      <c r="N12" s="1488"/>
      <c r="O12" s="1820">
        <v>6643227</v>
      </c>
      <c r="P12" s="1820"/>
      <c r="Q12" s="1820"/>
      <c r="R12" s="1489"/>
      <c r="S12" s="1820">
        <v>6088165</v>
      </c>
      <c r="T12" s="1820"/>
      <c r="U12" s="982"/>
      <c r="V12" s="983"/>
      <c r="W12" s="984"/>
      <c r="X12" s="1517"/>
    </row>
    <row r="13" spans="1:24" s="234" customFormat="1" ht="10.5" customHeight="1" thickBot="1">
      <c r="A13" s="232"/>
      <c r="B13" s="233"/>
      <c r="C13" s="120"/>
      <c r="D13" s="1499"/>
      <c r="E13" s="999"/>
      <c r="F13" s="996"/>
      <c r="G13" s="996"/>
      <c r="H13" s="996"/>
      <c r="I13" s="996"/>
      <c r="J13" s="996"/>
      <c r="K13" s="996"/>
      <c r="L13" s="996"/>
      <c r="M13" s="996"/>
      <c r="N13" s="996"/>
      <c r="O13" s="996"/>
      <c r="P13" s="996"/>
      <c r="Q13" s="996"/>
      <c r="R13" s="996"/>
      <c r="S13" s="996"/>
      <c r="T13" s="996"/>
      <c r="U13" s="987"/>
      <c r="V13" s="988"/>
      <c r="W13" s="995"/>
    </row>
    <row r="14" spans="1:24" s="202" customFormat="1" ht="13.5" customHeight="1" thickBot="1">
      <c r="A14" s="200"/>
      <c r="B14" s="201"/>
      <c r="C14" s="1814" t="s">
        <v>702</v>
      </c>
      <c r="D14" s="1815"/>
      <c r="E14" s="1815"/>
      <c r="F14" s="1815"/>
      <c r="G14" s="1815"/>
      <c r="H14" s="1815"/>
      <c r="I14" s="1815"/>
      <c r="J14" s="1815"/>
      <c r="K14" s="1815"/>
      <c r="L14" s="1815"/>
      <c r="M14" s="1815"/>
      <c r="N14" s="1815"/>
      <c r="O14" s="1815"/>
      <c r="P14" s="1815"/>
      <c r="Q14" s="1815"/>
      <c r="R14" s="1815"/>
      <c r="S14" s="1815"/>
      <c r="T14" s="1816"/>
      <c r="U14" s="979"/>
      <c r="V14" s="978"/>
      <c r="W14" s="984"/>
    </row>
    <row r="15" spans="1:24" ht="4.5" customHeight="1">
      <c r="A15" s="196"/>
      <c r="B15" s="198"/>
      <c r="C15" s="1817" t="s">
        <v>87</v>
      </c>
      <c r="D15" s="1817"/>
      <c r="E15" s="204"/>
      <c r="F15" s="766"/>
      <c r="G15" s="766"/>
      <c r="H15" s="766"/>
      <c r="I15" s="766"/>
      <c r="J15" s="766"/>
      <c r="K15" s="766"/>
      <c r="L15" s="766"/>
      <c r="M15" s="766"/>
      <c r="N15" s="766"/>
      <c r="O15" s="766"/>
      <c r="P15" s="766"/>
      <c r="Q15" s="766"/>
      <c r="R15" s="766"/>
      <c r="S15" s="766"/>
      <c r="T15" s="766"/>
      <c r="U15" s="979"/>
      <c r="V15" s="978"/>
    </row>
    <row r="16" spans="1:24" ht="13.5" customHeight="1">
      <c r="A16" s="196"/>
      <c r="B16" s="198"/>
      <c r="C16" s="1817"/>
      <c r="D16" s="1817"/>
      <c r="E16" s="1492"/>
      <c r="F16" s="1492"/>
      <c r="G16" s="1818">
        <v>2008</v>
      </c>
      <c r="H16" s="1818"/>
      <c r="I16" s="1818"/>
      <c r="J16" s="1818"/>
      <c r="K16" s="1583"/>
      <c r="L16" s="1818">
        <v>2009</v>
      </c>
      <c r="M16" s="1818"/>
      <c r="N16" s="1818"/>
      <c r="O16" s="1818"/>
      <c r="P16" s="1493"/>
      <c r="Q16" s="1818">
        <v>2010</v>
      </c>
      <c r="R16" s="1818"/>
      <c r="S16" s="1818"/>
      <c r="T16" s="1818"/>
      <c r="U16" s="987"/>
      <c r="V16" s="988"/>
    </row>
    <row r="17" spans="1:24" ht="22.5" customHeight="1">
      <c r="A17" s="196"/>
      <c r="B17" s="198"/>
      <c r="C17" s="1492"/>
      <c r="D17" s="1492"/>
      <c r="E17" s="1492"/>
      <c r="F17" s="1492"/>
      <c r="G17" s="1494" t="s">
        <v>77</v>
      </c>
      <c r="H17" s="1495"/>
      <c r="I17" s="1496" t="s">
        <v>653</v>
      </c>
      <c r="J17" s="1496" t="s">
        <v>568</v>
      </c>
      <c r="K17" s="1493" t="s">
        <v>568</v>
      </c>
      <c r="L17" s="1494" t="s">
        <v>77</v>
      </c>
      <c r="M17" s="1496" t="s">
        <v>653</v>
      </c>
      <c r="N17" s="1497"/>
      <c r="O17" s="1496" t="s">
        <v>568</v>
      </c>
      <c r="P17" s="1493"/>
      <c r="Q17" s="1494" t="s">
        <v>77</v>
      </c>
      <c r="R17" s="1497"/>
      <c r="S17" s="1496" t="s">
        <v>653</v>
      </c>
      <c r="T17" s="1496" t="s">
        <v>568</v>
      </c>
      <c r="U17" s="987"/>
      <c r="V17" s="988"/>
    </row>
    <row r="18" spans="1:24" s="994" customFormat="1" ht="16.5" customHeight="1">
      <c r="A18" s="989"/>
      <c r="B18" s="990"/>
      <c r="C18" s="1819" t="s">
        <v>77</v>
      </c>
      <c r="D18" s="1819"/>
      <c r="E18" s="991"/>
      <c r="F18" s="992"/>
      <c r="G18" s="992">
        <v>240018</v>
      </c>
      <c r="H18" s="992"/>
      <c r="I18" s="992">
        <v>239787</v>
      </c>
      <c r="J18" s="992">
        <v>231</v>
      </c>
      <c r="K18" s="992"/>
      <c r="L18" s="992">
        <v>217393.00000001336</v>
      </c>
      <c r="M18" s="992">
        <v>217176.00000001333</v>
      </c>
      <c r="N18" s="992"/>
      <c r="O18" s="992">
        <v>217</v>
      </c>
      <c r="P18" s="992"/>
      <c r="Q18" s="992">
        <v>215632.00000001481</v>
      </c>
      <c r="R18" s="992"/>
      <c r="S18" s="992">
        <v>215424.00000001473</v>
      </c>
      <c r="T18" s="992">
        <v>208</v>
      </c>
      <c r="U18" s="993"/>
      <c r="W18" s="976"/>
    </row>
    <row r="19" spans="1:24" ht="15.75" customHeight="1">
      <c r="A19" s="196"/>
      <c r="B19" s="198"/>
      <c r="C19" s="120"/>
      <c r="D19" s="1501" t="s">
        <v>695</v>
      </c>
      <c r="E19" s="242"/>
      <c r="F19" s="996"/>
      <c r="G19" s="996">
        <v>1445</v>
      </c>
      <c r="H19" s="996"/>
      <c r="I19" s="996">
        <v>1444</v>
      </c>
      <c r="J19" s="996">
        <v>1</v>
      </c>
      <c r="K19" s="996"/>
      <c r="L19" s="996">
        <v>820.549572112237</v>
      </c>
      <c r="M19" s="996">
        <v>820.549572112237</v>
      </c>
      <c r="N19" s="996"/>
      <c r="O19" s="996" t="s">
        <v>9</v>
      </c>
      <c r="P19" s="996"/>
      <c r="Q19" s="996">
        <v>729.6332194464535</v>
      </c>
      <c r="R19" s="996"/>
      <c r="S19" s="996">
        <v>729.6332194464535</v>
      </c>
      <c r="T19" s="996" t="s">
        <v>9</v>
      </c>
      <c r="U19" s="987"/>
      <c r="V19" s="988"/>
    </row>
    <row r="20" spans="1:24" ht="15.75" customHeight="1">
      <c r="A20" s="196"/>
      <c r="B20" s="198"/>
      <c r="C20" s="120"/>
      <c r="D20" s="1501" t="s">
        <v>696</v>
      </c>
      <c r="E20" s="242"/>
      <c r="F20" s="996"/>
      <c r="G20" s="996">
        <v>30296</v>
      </c>
      <c r="H20" s="996"/>
      <c r="I20" s="996">
        <v>30283</v>
      </c>
      <c r="J20" s="996">
        <v>13</v>
      </c>
      <c r="K20" s="996"/>
      <c r="L20" s="996">
        <v>23057.843444852933</v>
      </c>
      <c r="M20" s="996">
        <v>23047.84344485293</v>
      </c>
      <c r="N20" s="996"/>
      <c r="O20" s="996">
        <v>10</v>
      </c>
      <c r="P20" s="996"/>
      <c r="Q20" s="996">
        <v>21283.649959186281</v>
      </c>
      <c r="R20" s="996"/>
      <c r="S20" s="996">
        <v>21274.649959186285</v>
      </c>
      <c r="T20" s="996">
        <v>9</v>
      </c>
      <c r="U20" s="987"/>
      <c r="V20" s="997"/>
    </row>
    <row r="21" spans="1:24" ht="15.75" customHeight="1">
      <c r="A21" s="196"/>
      <c r="B21" s="198"/>
      <c r="C21" s="120"/>
      <c r="D21" s="1501" t="s">
        <v>697</v>
      </c>
      <c r="E21" s="313"/>
      <c r="F21" s="996"/>
      <c r="G21" s="996">
        <v>65230</v>
      </c>
      <c r="H21" s="996"/>
      <c r="I21" s="996">
        <v>65185</v>
      </c>
      <c r="J21" s="996">
        <v>45</v>
      </c>
      <c r="K21" s="996"/>
      <c r="L21" s="996">
        <v>56335.313641445733</v>
      </c>
      <c r="M21" s="996">
        <v>56294.313641445733</v>
      </c>
      <c r="N21" s="996"/>
      <c r="O21" s="996">
        <v>41</v>
      </c>
      <c r="P21" s="996"/>
      <c r="Q21" s="996">
        <v>54353.930195990826</v>
      </c>
      <c r="R21" s="996"/>
      <c r="S21" s="996">
        <v>54313.930195990826</v>
      </c>
      <c r="T21" s="996">
        <v>40</v>
      </c>
      <c r="U21" s="987"/>
      <c r="V21" s="998"/>
    </row>
    <row r="22" spans="1:24" s="234" customFormat="1" ht="15.75" customHeight="1">
      <c r="A22" s="232"/>
      <c r="B22" s="233"/>
      <c r="C22" s="120"/>
      <c r="D22" s="1501" t="s">
        <v>698</v>
      </c>
      <c r="E22" s="999"/>
      <c r="F22" s="996"/>
      <c r="G22" s="996">
        <v>65539</v>
      </c>
      <c r="H22" s="996"/>
      <c r="I22" s="996">
        <v>65483</v>
      </c>
      <c r="J22" s="996">
        <v>56</v>
      </c>
      <c r="K22" s="996"/>
      <c r="L22" s="996">
        <v>56542.8180156569</v>
      </c>
      <c r="M22" s="996">
        <v>56468.8180156569</v>
      </c>
      <c r="N22" s="996"/>
      <c r="O22" s="996">
        <v>74</v>
      </c>
      <c r="P22" s="996"/>
      <c r="Q22" s="996">
        <v>59318.615622001264</v>
      </c>
      <c r="R22" s="996"/>
      <c r="S22" s="996">
        <v>59265.615622001256</v>
      </c>
      <c r="T22" s="996">
        <v>53</v>
      </c>
      <c r="U22" s="987"/>
      <c r="V22" s="988"/>
      <c r="W22" s="976"/>
    </row>
    <row r="23" spans="1:24" s="234" customFormat="1" ht="15.75" customHeight="1">
      <c r="A23" s="232"/>
      <c r="B23" s="233"/>
      <c r="C23" s="120"/>
      <c r="D23" s="1501" t="s">
        <v>699</v>
      </c>
      <c r="E23" s="999"/>
      <c r="F23" s="996"/>
      <c r="G23" s="996">
        <v>51071</v>
      </c>
      <c r="H23" s="996"/>
      <c r="I23" s="996">
        <v>51002</v>
      </c>
      <c r="J23" s="996">
        <v>69</v>
      </c>
      <c r="K23" s="996"/>
      <c r="L23" s="996">
        <v>48528.524860584803</v>
      </c>
      <c r="M23" s="996">
        <v>48471.524860584796</v>
      </c>
      <c r="N23" s="996"/>
      <c r="O23" s="996">
        <v>57</v>
      </c>
      <c r="P23" s="996"/>
      <c r="Q23" s="996">
        <v>50050.189362433142</v>
      </c>
      <c r="R23" s="996"/>
      <c r="S23" s="996">
        <v>49994.189362433135</v>
      </c>
      <c r="T23" s="996">
        <v>56</v>
      </c>
      <c r="U23" s="987"/>
      <c r="V23" s="988"/>
      <c r="W23" s="976"/>
    </row>
    <row r="24" spans="1:24" s="234" customFormat="1" ht="15.75" customHeight="1">
      <c r="A24" s="232"/>
      <c r="B24" s="233"/>
      <c r="C24" s="120"/>
      <c r="D24" s="1501" t="s">
        <v>700</v>
      </c>
      <c r="E24" s="999"/>
      <c r="F24" s="996"/>
      <c r="G24" s="996">
        <v>22522</v>
      </c>
      <c r="H24" s="996"/>
      <c r="I24" s="996">
        <v>22490</v>
      </c>
      <c r="J24" s="996">
        <v>32</v>
      </c>
      <c r="K24" s="996"/>
      <c r="L24" s="996">
        <v>22564.624468313028</v>
      </c>
      <c r="M24" s="996">
        <v>22536.624468313028</v>
      </c>
      <c r="N24" s="996"/>
      <c r="O24" s="996">
        <v>28</v>
      </c>
      <c r="P24" s="996"/>
      <c r="Q24" s="996">
        <v>22630.894232990828</v>
      </c>
      <c r="R24" s="996"/>
      <c r="S24" s="996">
        <v>22589.894232990828</v>
      </c>
      <c r="T24" s="996">
        <v>41</v>
      </c>
      <c r="U24" s="987"/>
      <c r="V24" s="988"/>
      <c r="W24" s="995"/>
    </row>
    <row r="25" spans="1:24" s="234" customFormat="1" ht="15.75" customHeight="1">
      <c r="A25" s="232"/>
      <c r="B25" s="233"/>
      <c r="C25" s="120"/>
      <c r="D25" s="1501" t="s">
        <v>701</v>
      </c>
      <c r="E25" s="999"/>
      <c r="F25" s="996"/>
      <c r="G25" s="996">
        <v>2332</v>
      </c>
      <c r="H25" s="996"/>
      <c r="I25" s="996">
        <v>2321</v>
      </c>
      <c r="J25" s="996">
        <v>11</v>
      </c>
      <c r="K25" s="996"/>
      <c r="L25" s="996">
        <v>2528.2257805786548</v>
      </c>
      <c r="M25" s="996">
        <v>2521.2257805786548</v>
      </c>
      <c r="N25" s="996"/>
      <c r="O25" s="996">
        <v>7</v>
      </c>
      <c r="P25" s="996"/>
      <c r="Q25" s="996">
        <v>2512.9891635818917</v>
      </c>
      <c r="R25" s="996"/>
      <c r="S25" s="996">
        <v>2503.9891635818913</v>
      </c>
      <c r="T25" s="996">
        <v>9</v>
      </c>
      <c r="U25" s="987"/>
      <c r="V25" s="988"/>
      <c r="W25" s="995"/>
    </row>
    <row r="26" spans="1:24" ht="15.75" customHeight="1">
      <c r="A26" s="196"/>
      <c r="B26" s="198"/>
      <c r="C26" s="120"/>
      <c r="D26" s="1501" t="s">
        <v>571</v>
      </c>
      <c r="E26" s="242"/>
      <c r="F26" s="996"/>
      <c r="G26" s="996">
        <v>1583</v>
      </c>
      <c r="H26" s="996"/>
      <c r="I26" s="996">
        <v>1579</v>
      </c>
      <c r="J26" s="996">
        <v>4</v>
      </c>
      <c r="K26" s="996"/>
      <c r="L26" s="996">
        <v>7015.1002164532038</v>
      </c>
      <c r="M26" s="996">
        <v>7015.1002164532038</v>
      </c>
      <c r="N26" s="996"/>
      <c r="O26" s="996" t="s">
        <v>9</v>
      </c>
      <c r="P26" s="996"/>
      <c r="Q26" s="996">
        <v>4752.098244372628</v>
      </c>
      <c r="R26" s="996"/>
      <c r="S26" s="996">
        <v>4752.098244372628</v>
      </c>
      <c r="T26" s="996" t="s">
        <v>9</v>
      </c>
      <c r="U26" s="987"/>
      <c r="V26" s="988"/>
      <c r="W26" s="995"/>
      <c r="X26" s="212"/>
    </row>
    <row r="27" spans="1:24" ht="12.75" customHeight="1" thickBot="1">
      <c r="A27" s="196"/>
      <c r="B27" s="198"/>
      <c r="C27" s="198"/>
      <c r="D27" s="198"/>
      <c r="E27" s="198"/>
      <c r="F27" s="198"/>
      <c r="G27" s="198"/>
      <c r="H27" s="198"/>
      <c r="I27" s="198"/>
      <c r="J27" s="198"/>
      <c r="K27" s="198"/>
      <c r="L27" s="198"/>
      <c r="M27" s="198"/>
      <c r="N27" s="198"/>
      <c r="O27" s="198"/>
      <c r="P27" s="198"/>
      <c r="Q27" s="198"/>
      <c r="R27" s="198"/>
      <c r="S27" s="198"/>
      <c r="T27" s="1513"/>
      <c r="U27" s="979"/>
      <c r="V27" s="978"/>
    </row>
    <row r="28" spans="1:24" s="202" customFormat="1" ht="13.5" customHeight="1" thickBot="1">
      <c r="A28" s="200"/>
      <c r="B28" s="201"/>
      <c r="C28" s="1814" t="s">
        <v>652</v>
      </c>
      <c r="D28" s="1815"/>
      <c r="E28" s="1815"/>
      <c r="F28" s="1815"/>
      <c r="G28" s="1815"/>
      <c r="H28" s="1815"/>
      <c r="I28" s="1815"/>
      <c r="J28" s="1815"/>
      <c r="K28" s="1815"/>
      <c r="L28" s="1815"/>
      <c r="M28" s="1815"/>
      <c r="N28" s="1815"/>
      <c r="O28" s="1815"/>
      <c r="P28" s="1815"/>
      <c r="Q28" s="1815"/>
      <c r="R28" s="1815"/>
      <c r="S28" s="1815"/>
      <c r="T28" s="1816"/>
      <c r="U28" s="979"/>
      <c r="V28" s="978"/>
      <c r="W28" s="984"/>
    </row>
    <row r="29" spans="1:24" ht="4.5" customHeight="1">
      <c r="A29" s="196"/>
      <c r="B29" s="198"/>
      <c r="C29" s="1817" t="s">
        <v>87</v>
      </c>
      <c r="D29" s="1817"/>
      <c r="E29" s="204"/>
      <c r="F29" s="766"/>
      <c r="G29" s="766"/>
      <c r="H29" s="766"/>
      <c r="I29" s="766"/>
      <c r="J29" s="766"/>
      <c r="K29" s="766"/>
      <c r="L29" s="766"/>
      <c r="M29" s="766"/>
      <c r="N29" s="766"/>
      <c r="O29" s="766"/>
      <c r="P29" s="766"/>
      <c r="Q29" s="766"/>
      <c r="R29" s="766"/>
      <c r="S29" s="766"/>
      <c r="T29" s="766"/>
      <c r="U29" s="979"/>
      <c r="V29" s="978"/>
    </row>
    <row r="30" spans="1:24">
      <c r="A30" s="196"/>
      <c r="B30" s="198"/>
      <c r="C30" s="1817"/>
      <c r="D30" s="1817"/>
      <c r="E30" s="1492"/>
      <c r="F30" s="1492"/>
      <c r="G30" s="1818">
        <v>2008</v>
      </c>
      <c r="H30" s="1818"/>
      <c r="I30" s="1818"/>
      <c r="J30" s="1818"/>
      <c r="K30" s="1583"/>
      <c r="L30" s="1818">
        <v>2009</v>
      </c>
      <c r="M30" s="1818"/>
      <c r="N30" s="1818"/>
      <c r="O30" s="1818"/>
      <c r="P30" s="1493"/>
      <c r="Q30" s="1818">
        <v>2010</v>
      </c>
      <c r="R30" s="1818"/>
      <c r="S30" s="1818"/>
      <c r="T30" s="1818"/>
      <c r="U30" s="987"/>
      <c r="V30" s="988"/>
    </row>
    <row r="31" spans="1:24" ht="22.5" customHeight="1">
      <c r="A31" s="196"/>
      <c r="B31" s="198"/>
      <c r="C31" s="1492"/>
      <c r="D31" s="1492"/>
      <c r="E31" s="1492"/>
      <c r="F31" s="1492"/>
      <c r="G31" s="1494" t="s">
        <v>77</v>
      </c>
      <c r="H31" s="1495"/>
      <c r="I31" s="1496" t="s">
        <v>653</v>
      </c>
      <c r="J31" s="1496" t="s">
        <v>568</v>
      </c>
      <c r="K31" s="1493" t="s">
        <v>568</v>
      </c>
      <c r="L31" s="1494" t="s">
        <v>77</v>
      </c>
      <c r="M31" s="1496" t="s">
        <v>653</v>
      </c>
      <c r="N31" s="1497"/>
      <c r="O31" s="1496" t="s">
        <v>568</v>
      </c>
      <c r="P31" s="1493"/>
      <c r="Q31" s="1494" t="s">
        <v>77</v>
      </c>
      <c r="R31" s="1497"/>
      <c r="S31" s="1496" t="s">
        <v>653</v>
      </c>
      <c r="T31" s="1496" t="s">
        <v>568</v>
      </c>
      <c r="U31" s="987"/>
      <c r="V31" s="988"/>
    </row>
    <row r="32" spans="1:24" s="994" customFormat="1" ht="16.5" customHeight="1">
      <c r="A32" s="989"/>
      <c r="B32" s="990"/>
      <c r="C32" s="1819" t="s">
        <v>77</v>
      </c>
      <c r="D32" s="1819"/>
      <c r="E32" s="991"/>
      <c r="F32" s="992"/>
      <c r="G32" s="992">
        <v>240018</v>
      </c>
      <c r="H32" s="992"/>
      <c r="I32" s="992">
        <v>239787</v>
      </c>
      <c r="J32" s="992">
        <v>231</v>
      </c>
      <c r="K32" s="992"/>
      <c r="L32" s="992">
        <v>217393</v>
      </c>
      <c r="M32" s="992">
        <v>217176</v>
      </c>
      <c r="N32" s="992"/>
      <c r="O32" s="992">
        <v>217</v>
      </c>
      <c r="P32" s="992"/>
      <c r="Q32" s="992">
        <v>215632</v>
      </c>
      <c r="R32" s="992"/>
      <c r="S32" s="992">
        <v>215424</v>
      </c>
      <c r="T32" s="992">
        <v>208</v>
      </c>
      <c r="U32" s="993"/>
      <c r="W32" s="995"/>
    </row>
    <row r="33" spans="1:23" ht="15.75" customHeight="1">
      <c r="A33" s="196"/>
      <c r="B33" s="198"/>
      <c r="C33" s="668"/>
      <c r="D33" s="1498" t="s">
        <v>654</v>
      </c>
      <c r="E33" s="242"/>
      <c r="F33" s="996"/>
      <c r="G33" s="996">
        <v>220880</v>
      </c>
      <c r="H33" s="996"/>
      <c r="I33" s="996">
        <v>220680</v>
      </c>
      <c r="J33" s="996">
        <v>200</v>
      </c>
      <c r="K33" s="996"/>
      <c r="L33" s="996">
        <v>187928</v>
      </c>
      <c r="M33" s="996">
        <v>187737</v>
      </c>
      <c r="N33" s="996"/>
      <c r="O33" s="996">
        <v>191</v>
      </c>
      <c r="P33" s="996"/>
      <c r="Q33" s="996">
        <v>189409</v>
      </c>
      <c r="R33" s="996"/>
      <c r="S33" s="996">
        <v>189233</v>
      </c>
      <c r="T33" s="996">
        <v>176</v>
      </c>
      <c r="U33" s="987"/>
      <c r="V33" s="988"/>
      <c r="W33" s="995"/>
    </row>
    <row r="34" spans="1:23" ht="15.75" customHeight="1">
      <c r="A34" s="196"/>
      <c r="B34" s="198"/>
      <c r="C34" s="668"/>
      <c r="D34" s="1498" t="s">
        <v>655</v>
      </c>
      <c r="E34" s="242"/>
      <c r="F34" s="996"/>
      <c r="G34" s="996">
        <v>12199</v>
      </c>
      <c r="H34" s="996"/>
      <c r="I34" s="996">
        <v>12171</v>
      </c>
      <c r="J34" s="996">
        <v>28</v>
      </c>
      <c r="K34" s="996"/>
      <c r="L34" s="996">
        <v>23124</v>
      </c>
      <c r="M34" s="996">
        <v>23107</v>
      </c>
      <c r="N34" s="996"/>
      <c r="O34" s="996">
        <v>17</v>
      </c>
      <c r="P34" s="996"/>
      <c r="Q34" s="996">
        <v>22175</v>
      </c>
      <c r="R34" s="996"/>
      <c r="S34" s="996">
        <v>22144</v>
      </c>
      <c r="T34" s="996">
        <v>31</v>
      </c>
      <c r="U34" s="987"/>
      <c r="V34" s="997"/>
      <c r="W34" s="995"/>
    </row>
    <row r="35" spans="1:23" ht="15.75" customHeight="1">
      <c r="A35" s="196"/>
      <c r="B35" s="198"/>
      <c r="C35" s="668"/>
      <c r="D35" s="1498" t="s">
        <v>656</v>
      </c>
      <c r="E35" s="313"/>
      <c r="F35" s="996"/>
      <c r="G35" s="996">
        <v>10</v>
      </c>
      <c r="H35" s="996"/>
      <c r="I35" s="996">
        <v>10</v>
      </c>
      <c r="J35" s="996" t="s">
        <v>9</v>
      </c>
      <c r="K35" s="996"/>
      <c r="L35" s="996">
        <v>75</v>
      </c>
      <c r="M35" s="996">
        <v>75</v>
      </c>
      <c r="N35" s="996"/>
      <c r="O35" s="996" t="s">
        <v>9</v>
      </c>
      <c r="P35" s="996"/>
      <c r="Q35" s="996">
        <v>26</v>
      </c>
      <c r="R35" s="996"/>
      <c r="S35" s="996">
        <v>26</v>
      </c>
      <c r="T35" s="996" t="s">
        <v>9</v>
      </c>
      <c r="U35" s="987"/>
      <c r="V35" s="998"/>
      <c r="W35" s="995"/>
    </row>
    <row r="36" spans="1:23" s="234" customFormat="1" ht="15.75" customHeight="1">
      <c r="A36" s="232"/>
      <c r="B36" s="233"/>
      <c r="C36" s="1000"/>
      <c r="D36" s="1498" t="s">
        <v>657</v>
      </c>
      <c r="E36" s="999"/>
      <c r="F36" s="996"/>
      <c r="G36" s="996">
        <v>491</v>
      </c>
      <c r="H36" s="996"/>
      <c r="I36" s="996">
        <v>491</v>
      </c>
      <c r="J36" s="996" t="s">
        <v>9</v>
      </c>
      <c r="K36" s="996"/>
      <c r="L36" s="996">
        <v>297</v>
      </c>
      <c r="M36" s="996">
        <v>296</v>
      </c>
      <c r="N36" s="996"/>
      <c r="O36" s="996">
        <v>1</v>
      </c>
      <c r="P36" s="996"/>
      <c r="Q36" s="996">
        <v>457</v>
      </c>
      <c r="R36" s="996"/>
      <c r="S36" s="996">
        <v>456</v>
      </c>
      <c r="T36" s="996">
        <v>1</v>
      </c>
      <c r="U36" s="987"/>
      <c r="V36" s="988"/>
      <c r="W36" s="995"/>
    </row>
    <row r="37" spans="1:23" s="234" customFormat="1" ht="15.75" customHeight="1">
      <c r="A37" s="232"/>
      <c r="B37" s="233"/>
      <c r="C37" s="1000"/>
      <c r="D37" s="1498" t="s">
        <v>658</v>
      </c>
      <c r="E37" s="999"/>
      <c r="F37" s="996"/>
      <c r="G37" s="996">
        <v>3221</v>
      </c>
      <c r="H37" s="996"/>
      <c r="I37" s="996">
        <v>3221</v>
      </c>
      <c r="J37" s="996" t="s">
        <v>9</v>
      </c>
      <c r="K37" s="996"/>
      <c r="L37" s="996">
        <v>1618</v>
      </c>
      <c r="M37" s="996">
        <v>1616</v>
      </c>
      <c r="N37" s="996"/>
      <c r="O37" s="996">
        <v>2</v>
      </c>
      <c r="P37" s="996"/>
      <c r="Q37" s="996">
        <v>2865</v>
      </c>
      <c r="R37" s="996"/>
      <c r="S37" s="996">
        <v>2865</v>
      </c>
      <c r="T37" s="996" t="s">
        <v>9</v>
      </c>
      <c r="U37" s="987"/>
      <c r="V37" s="988"/>
      <c r="W37" s="995"/>
    </row>
    <row r="38" spans="1:23" s="234" customFormat="1" ht="15.75" customHeight="1">
      <c r="A38" s="232"/>
      <c r="B38" s="233"/>
      <c r="C38" s="1000"/>
      <c r="D38" s="1498" t="s">
        <v>165</v>
      </c>
      <c r="E38" s="999"/>
      <c r="F38" s="996"/>
      <c r="G38" s="996">
        <v>761</v>
      </c>
      <c r="H38" s="996"/>
      <c r="I38" s="996">
        <v>760</v>
      </c>
      <c r="J38" s="996">
        <v>1</v>
      </c>
      <c r="K38" s="996"/>
      <c r="L38" s="996">
        <v>396</v>
      </c>
      <c r="M38" s="996">
        <v>395</v>
      </c>
      <c r="N38" s="996"/>
      <c r="O38" s="996">
        <v>1</v>
      </c>
      <c r="P38" s="996"/>
      <c r="Q38" s="996">
        <v>286</v>
      </c>
      <c r="R38" s="996"/>
      <c r="S38" s="996">
        <v>286</v>
      </c>
      <c r="T38" s="996" t="s">
        <v>9</v>
      </c>
      <c r="U38" s="987"/>
      <c r="V38" s="988"/>
      <c r="W38" s="995"/>
    </row>
    <row r="39" spans="1:23" s="234" customFormat="1" ht="15.75" customHeight="1">
      <c r="A39" s="232"/>
      <c r="B39" s="233"/>
      <c r="C39" s="1000"/>
      <c r="D39" s="1498" t="s">
        <v>571</v>
      </c>
      <c r="E39" s="999"/>
      <c r="F39" s="996"/>
      <c r="G39" s="996">
        <v>2456</v>
      </c>
      <c r="H39" s="996"/>
      <c r="I39" s="996">
        <v>2454</v>
      </c>
      <c r="J39" s="996">
        <v>2</v>
      </c>
      <c r="K39" s="996"/>
      <c r="L39" s="996">
        <v>3956</v>
      </c>
      <c r="M39" s="996">
        <v>3951</v>
      </c>
      <c r="N39" s="996"/>
      <c r="O39" s="996">
        <v>5</v>
      </c>
      <c r="P39" s="996"/>
      <c r="Q39" s="996">
        <v>413</v>
      </c>
      <c r="R39" s="996"/>
      <c r="S39" s="996">
        <v>413</v>
      </c>
      <c r="T39" s="996" t="s">
        <v>9</v>
      </c>
      <c r="U39" s="987"/>
      <c r="V39" s="988"/>
      <c r="W39" s="995"/>
    </row>
    <row r="40" spans="1:23" s="234" customFormat="1" ht="12.75" customHeight="1" thickBot="1">
      <c r="A40" s="232"/>
      <c r="B40" s="233"/>
      <c r="C40" s="120"/>
      <c r="D40" s="1499"/>
      <c r="E40" s="999"/>
      <c r="F40" s="996"/>
      <c r="G40" s="996"/>
      <c r="H40" s="996"/>
      <c r="I40" s="996"/>
      <c r="J40" s="996"/>
      <c r="K40" s="996"/>
      <c r="L40" s="996"/>
      <c r="M40" s="996"/>
      <c r="N40" s="996"/>
      <c r="O40" s="996"/>
      <c r="P40" s="996"/>
      <c r="Q40" s="996"/>
      <c r="R40" s="996"/>
      <c r="S40" s="996"/>
      <c r="T40" s="996"/>
      <c r="U40" s="987"/>
      <c r="V40" s="988"/>
      <c r="W40" s="995"/>
    </row>
    <row r="41" spans="1:23" s="202" customFormat="1" ht="13.5" customHeight="1" thickBot="1">
      <c r="A41" s="200"/>
      <c r="B41" s="201"/>
      <c r="C41" s="1814" t="s">
        <v>659</v>
      </c>
      <c r="D41" s="1815"/>
      <c r="E41" s="1815"/>
      <c r="F41" s="1815"/>
      <c r="G41" s="1815"/>
      <c r="H41" s="1815"/>
      <c r="I41" s="1815"/>
      <c r="J41" s="1815"/>
      <c r="K41" s="1815"/>
      <c r="L41" s="1815"/>
      <c r="M41" s="1815"/>
      <c r="N41" s="1815"/>
      <c r="O41" s="1815"/>
      <c r="P41" s="1815"/>
      <c r="Q41" s="1815"/>
      <c r="R41" s="1815"/>
      <c r="S41" s="1815"/>
      <c r="T41" s="1816"/>
      <c r="U41" s="979"/>
      <c r="V41" s="978"/>
      <c r="W41" s="984"/>
    </row>
    <row r="42" spans="1:23" ht="4.5" customHeight="1">
      <c r="A42" s="196"/>
      <c r="B42" s="198"/>
      <c r="C42" s="1817" t="s">
        <v>87</v>
      </c>
      <c r="D42" s="1817"/>
      <c r="E42" s="204"/>
      <c r="F42" s="766"/>
      <c r="G42" s="766"/>
      <c r="H42" s="766"/>
      <c r="I42" s="766"/>
      <c r="J42" s="766"/>
      <c r="K42" s="766"/>
      <c r="L42" s="766"/>
      <c r="M42" s="766"/>
      <c r="N42" s="766"/>
      <c r="O42" s="766"/>
      <c r="P42" s="766"/>
      <c r="Q42" s="766"/>
      <c r="R42" s="766"/>
      <c r="S42" s="766"/>
      <c r="T42" s="766"/>
      <c r="U42" s="979"/>
      <c r="V42" s="978"/>
    </row>
    <row r="43" spans="1:23">
      <c r="A43" s="196"/>
      <c r="B43" s="198"/>
      <c r="C43" s="1817"/>
      <c r="D43" s="1817"/>
      <c r="E43" s="1492"/>
      <c r="F43" s="1492"/>
      <c r="G43" s="1818">
        <v>2008</v>
      </c>
      <c r="H43" s="1818"/>
      <c r="I43" s="1818"/>
      <c r="J43" s="1818"/>
      <c r="K43" s="1583"/>
      <c r="L43" s="1818">
        <v>2009</v>
      </c>
      <c r="M43" s="1818"/>
      <c r="N43" s="1818"/>
      <c r="O43" s="1818"/>
      <c r="P43" s="1493"/>
      <c r="Q43" s="1818">
        <v>2010</v>
      </c>
      <c r="R43" s="1818"/>
      <c r="S43" s="1818"/>
      <c r="T43" s="1818"/>
      <c r="U43" s="987"/>
      <c r="V43" s="988"/>
    </row>
    <row r="44" spans="1:23" ht="22.5" customHeight="1">
      <c r="A44" s="196"/>
      <c r="B44" s="198"/>
      <c r="C44" s="1492"/>
      <c r="D44" s="1492"/>
      <c r="E44" s="1492"/>
      <c r="F44" s="1492"/>
      <c r="G44" s="1494" t="s">
        <v>77</v>
      </c>
      <c r="H44" s="1495"/>
      <c r="I44" s="1496" t="s">
        <v>653</v>
      </c>
      <c r="J44" s="1496" t="s">
        <v>568</v>
      </c>
      <c r="K44" s="1493" t="s">
        <v>568</v>
      </c>
      <c r="L44" s="1494" t="s">
        <v>77</v>
      </c>
      <c r="M44" s="1496" t="s">
        <v>653</v>
      </c>
      <c r="N44" s="1497"/>
      <c r="O44" s="1496" t="s">
        <v>568</v>
      </c>
      <c r="P44" s="1493"/>
      <c r="Q44" s="1494" t="s">
        <v>77</v>
      </c>
      <c r="R44" s="1497"/>
      <c r="S44" s="1496" t="s">
        <v>653</v>
      </c>
      <c r="T44" s="1496" t="s">
        <v>568</v>
      </c>
      <c r="U44" s="987"/>
      <c r="V44" s="988"/>
    </row>
    <row r="45" spans="1:23" s="994" customFormat="1" ht="16.5" customHeight="1">
      <c r="A45" s="989"/>
      <c r="B45" s="990"/>
      <c r="C45" s="1819" t="s">
        <v>77</v>
      </c>
      <c r="D45" s="1819"/>
      <c r="E45" s="991"/>
      <c r="F45" s="992"/>
      <c r="G45" s="992">
        <v>240018</v>
      </c>
      <c r="H45" s="992"/>
      <c r="I45" s="992">
        <v>239787</v>
      </c>
      <c r="J45" s="992">
        <v>231</v>
      </c>
      <c r="K45" s="992"/>
      <c r="L45" s="992">
        <v>217393</v>
      </c>
      <c r="M45" s="992">
        <v>217176</v>
      </c>
      <c r="N45" s="992"/>
      <c r="O45" s="992">
        <v>217</v>
      </c>
      <c r="P45" s="992"/>
      <c r="Q45" s="992">
        <v>215632</v>
      </c>
      <c r="R45" s="992"/>
      <c r="S45" s="992">
        <v>215424</v>
      </c>
      <c r="T45" s="992">
        <v>208</v>
      </c>
      <c r="U45" s="993"/>
      <c r="W45" s="995"/>
    </row>
    <row r="46" spans="1:23" ht="15.75" customHeight="1">
      <c r="A46" s="196"/>
      <c r="B46" s="198"/>
      <c r="C46" s="120"/>
      <c r="D46" s="1500" t="s">
        <v>660</v>
      </c>
      <c r="E46" s="242"/>
      <c r="F46" s="996"/>
      <c r="G46" s="996">
        <v>9792</v>
      </c>
      <c r="H46" s="996"/>
      <c r="I46" s="996">
        <v>9783</v>
      </c>
      <c r="J46" s="996">
        <v>9</v>
      </c>
      <c r="K46" s="996"/>
      <c r="L46" s="996">
        <v>9582</v>
      </c>
      <c r="M46" s="996">
        <v>9565</v>
      </c>
      <c r="N46" s="996"/>
      <c r="O46" s="996">
        <v>17</v>
      </c>
      <c r="P46" s="996"/>
      <c r="Q46" s="996">
        <v>7480</v>
      </c>
      <c r="R46" s="996"/>
      <c r="S46" s="996">
        <v>7460</v>
      </c>
      <c r="T46" s="996">
        <v>20</v>
      </c>
      <c r="U46" s="987"/>
      <c r="V46" s="988"/>
      <c r="W46" s="995"/>
    </row>
    <row r="47" spans="1:23" ht="15.75" customHeight="1">
      <c r="A47" s="196"/>
      <c r="B47" s="198"/>
      <c r="C47" s="120"/>
      <c r="D47" s="1500" t="s">
        <v>661</v>
      </c>
      <c r="E47" s="242"/>
      <c r="F47" s="996"/>
      <c r="G47" s="996">
        <v>3455</v>
      </c>
      <c r="H47" s="996"/>
      <c r="I47" s="996">
        <v>3447</v>
      </c>
      <c r="J47" s="996">
        <v>8</v>
      </c>
      <c r="K47" s="996"/>
      <c r="L47" s="996">
        <v>3980</v>
      </c>
      <c r="M47" s="996">
        <v>3975</v>
      </c>
      <c r="N47" s="996"/>
      <c r="O47" s="996">
        <v>5</v>
      </c>
      <c r="P47" s="996"/>
      <c r="Q47" s="996">
        <v>4004</v>
      </c>
      <c r="R47" s="996"/>
      <c r="S47" s="996">
        <v>4001</v>
      </c>
      <c r="T47" s="996">
        <v>3</v>
      </c>
      <c r="U47" s="987"/>
      <c r="V47" s="997"/>
      <c r="W47" s="995"/>
    </row>
    <row r="48" spans="1:23" ht="15.75" customHeight="1">
      <c r="A48" s="196"/>
      <c r="B48" s="198"/>
      <c r="C48" s="120"/>
      <c r="D48" s="1500" t="s">
        <v>662</v>
      </c>
      <c r="E48" s="313"/>
      <c r="F48" s="996"/>
      <c r="G48" s="996">
        <v>8827</v>
      </c>
      <c r="H48" s="996"/>
      <c r="I48" s="996">
        <v>8821</v>
      </c>
      <c r="J48" s="996">
        <v>6</v>
      </c>
      <c r="K48" s="996"/>
      <c r="L48" s="996">
        <v>8385</v>
      </c>
      <c r="M48" s="996">
        <v>8380</v>
      </c>
      <c r="N48" s="996"/>
      <c r="O48" s="996">
        <v>5</v>
      </c>
      <c r="P48" s="996"/>
      <c r="Q48" s="996">
        <v>7600</v>
      </c>
      <c r="R48" s="996"/>
      <c r="S48" s="996">
        <v>7590</v>
      </c>
      <c r="T48" s="996">
        <v>10</v>
      </c>
      <c r="U48" s="987"/>
      <c r="V48" s="998"/>
      <c r="W48" s="995"/>
    </row>
    <row r="49" spans="1:23" s="234" customFormat="1" ht="15.75" customHeight="1">
      <c r="A49" s="232"/>
      <c r="B49" s="233"/>
      <c r="C49" s="120"/>
      <c r="D49" s="1500" t="s">
        <v>663</v>
      </c>
      <c r="E49" s="999"/>
      <c r="F49" s="996"/>
      <c r="G49" s="996">
        <v>9470</v>
      </c>
      <c r="H49" s="996"/>
      <c r="I49" s="996">
        <v>9464</v>
      </c>
      <c r="J49" s="996">
        <v>6</v>
      </c>
      <c r="K49" s="996"/>
      <c r="L49" s="996">
        <v>8034</v>
      </c>
      <c r="M49" s="996">
        <v>8028</v>
      </c>
      <c r="N49" s="996"/>
      <c r="O49" s="996">
        <v>6</v>
      </c>
      <c r="P49" s="996"/>
      <c r="Q49" s="996">
        <v>9279</v>
      </c>
      <c r="R49" s="996"/>
      <c r="S49" s="996">
        <v>9278</v>
      </c>
      <c r="T49" s="996">
        <v>1</v>
      </c>
      <c r="U49" s="987"/>
      <c r="V49" s="988"/>
      <c r="W49" s="995"/>
    </row>
    <row r="50" spans="1:23" s="234" customFormat="1" ht="15.75" customHeight="1">
      <c r="A50" s="232"/>
      <c r="B50" s="233"/>
      <c r="C50" s="120"/>
      <c r="D50" s="1500" t="s">
        <v>664</v>
      </c>
      <c r="E50" s="999"/>
      <c r="F50" s="996"/>
      <c r="G50" s="996">
        <v>29539</v>
      </c>
      <c r="H50" s="996"/>
      <c r="I50" s="996">
        <v>29532</v>
      </c>
      <c r="J50" s="996">
        <v>7</v>
      </c>
      <c r="K50" s="996"/>
      <c r="L50" s="996">
        <v>28291</v>
      </c>
      <c r="M50" s="996">
        <v>28287</v>
      </c>
      <c r="N50" s="996"/>
      <c r="O50" s="996">
        <v>4</v>
      </c>
      <c r="P50" s="996"/>
      <c r="Q50" s="996">
        <v>32477</v>
      </c>
      <c r="R50" s="996"/>
      <c r="S50" s="996">
        <v>32474</v>
      </c>
      <c r="T50" s="996">
        <v>3</v>
      </c>
      <c r="U50" s="987"/>
      <c r="V50" s="988"/>
      <c r="W50" s="995"/>
    </row>
    <row r="51" spans="1:23" s="234" customFormat="1" ht="15.75" customHeight="1">
      <c r="A51" s="232"/>
      <c r="B51" s="233"/>
      <c r="C51" s="120"/>
      <c r="D51" s="1500" t="s">
        <v>665</v>
      </c>
      <c r="E51" s="999"/>
      <c r="F51" s="996"/>
      <c r="G51" s="996">
        <v>5830</v>
      </c>
      <c r="H51" s="996"/>
      <c r="I51" s="996">
        <v>5808</v>
      </c>
      <c r="J51" s="996">
        <v>22</v>
      </c>
      <c r="K51" s="996"/>
      <c r="L51" s="996">
        <v>7780</v>
      </c>
      <c r="M51" s="996">
        <v>7765</v>
      </c>
      <c r="N51" s="996"/>
      <c r="O51" s="996">
        <v>15</v>
      </c>
      <c r="P51" s="996"/>
      <c r="Q51" s="996">
        <v>8539</v>
      </c>
      <c r="R51" s="996"/>
      <c r="S51" s="996">
        <v>8514</v>
      </c>
      <c r="T51" s="996">
        <v>25</v>
      </c>
      <c r="U51" s="987"/>
      <c r="V51" s="988"/>
      <c r="W51" s="995"/>
    </row>
    <row r="52" spans="1:23" s="234" customFormat="1" ht="15.75" customHeight="1">
      <c r="A52" s="232"/>
      <c r="B52" s="233"/>
      <c r="C52" s="120"/>
      <c r="D52" s="1500" t="s">
        <v>666</v>
      </c>
      <c r="E52" s="999"/>
      <c r="F52" s="996"/>
      <c r="G52" s="996">
        <v>85553</v>
      </c>
      <c r="H52" s="996"/>
      <c r="I52" s="996">
        <v>85473</v>
      </c>
      <c r="J52" s="996">
        <v>80</v>
      </c>
      <c r="K52" s="996"/>
      <c r="L52" s="996">
        <v>76307</v>
      </c>
      <c r="M52" s="996">
        <v>76226</v>
      </c>
      <c r="N52" s="996"/>
      <c r="O52" s="996">
        <v>81</v>
      </c>
      <c r="P52" s="996"/>
      <c r="Q52" s="996">
        <v>82835</v>
      </c>
      <c r="R52" s="996"/>
      <c r="S52" s="996">
        <v>82769</v>
      </c>
      <c r="T52" s="996">
        <v>66</v>
      </c>
      <c r="U52" s="987"/>
      <c r="V52" s="988"/>
      <c r="W52" s="995"/>
    </row>
    <row r="53" spans="1:23" ht="15.75" customHeight="1">
      <c r="A53" s="196"/>
      <c r="B53" s="198"/>
      <c r="C53" s="120"/>
      <c r="D53" s="1500" t="s">
        <v>667</v>
      </c>
      <c r="E53" s="242"/>
      <c r="F53" s="996"/>
      <c r="G53" s="996">
        <v>34644</v>
      </c>
      <c r="H53" s="996"/>
      <c r="I53" s="996">
        <v>34591</v>
      </c>
      <c r="J53" s="996">
        <v>53</v>
      </c>
      <c r="K53" s="996"/>
      <c r="L53" s="996">
        <v>23690</v>
      </c>
      <c r="M53" s="996">
        <v>23635</v>
      </c>
      <c r="N53" s="996"/>
      <c r="O53" s="996">
        <v>55</v>
      </c>
      <c r="P53" s="996"/>
      <c r="Q53" s="996">
        <v>26072</v>
      </c>
      <c r="R53" s="996"/>
      <c r="S53" s="996">
        <v>26021</v>
      </c>
      <c r="T53" s="996">
        <v>51</v>
      </c>
      <c r="U53" s="987"/>
      <c r="V53" s="988"/>
      <c r="W53" s="995"/>
    </row>
    <row r="54" spans="1:23" ht="15.75" customHeight="1">
      <c r="A54" s="196"/>
      <c r="B54" s="198"/>
      <c r="C54" s="120"/>
      <c r="D54" s="1500" t="s">
        <v>668</v>
      </c>
      <c r="E54" s="242"/>
      <c r="F54" s="996"/>
      <c r="G54" s="996">
        <v>38048</v>
      </c>
      <c r="H54" s="996"/>
      <c r="I54" s="996">
        <v>38008</v>
      </c>
      <c r="J54" s="996">
        <v>40</v>
      </c>
      <c r="K54" s="996"/>
      <c r="L54" s="996">
        <v>30809</v>
      </c>
      <c r="M54" s="996">
        <v>30781</v>
      </c>
      <c r="N54" s="996"/>
      <c r="O54" s="996">
        <v>28</v>
      </c>
      <c r="P54" s="996"/>
      <c r="Q54" s="996">
        <v>32885</v>
      </c>
      <c r="R54" s="996"/>
      <c r="S54" s="996">
        <v>32856</v>
      </c>
      <c r="T54" s="996">
        <v>29</v>
      </c>
      <c r="U54" s="987"/>
      <c r="V54" s="988"/>
      <c r="W54" s="995"/>
    </row>
    <row r="55" spans="1:23" ht="15.75" customHeight="1">
      <c r="A55" s="196"/>
      <c r="B55" s="198"/>
      <c r="D55" s="1500" t="s">
        <v>571</v>
      </c>
      <c r="E55" s="313"/>
      <c r="F55" s="996"/>
      <c r="G55" s="996">
        <v>14860</v>
      </c>
      <c r="H55" s="996"/>
      <c r="I55" s="996">
        <v>14860</v>
      </c>
      <c r="J55" s="996" t="s">
        <v>9</v>
      </c>
      <c r="K55" s="996"/>
      <c r="L55" s="996">
        <v>20535</v>
      </c>
      <c r="M55" s="996">
        <v>20534</v>
      </c>
      <c r="N55" s="996"/>
      <c r="O55" s="996">
        <v>1</v>
      </c>
      <c r="P55" s="996"/>
      <c r="Q55" s="996">
        <v>4462</v>
      </c>
      <c r="R55" s="996"/>
      <c r="S55" s="996">
        <v>4462</v>
      </c>
      <c r="T55" s="996" t="s">
        <v>9</v>
      </c>
      <c r="U55" s="987"/>
      <c r="V55" s="988"/>
      <c r="W55" s="995"/>
    </row>
    <row r="56" spans="1:23" s="239" customFormat="1" ht="14.25" customHeight="1">
      <c r="A56" s="237"/>
      <c r="B56" s="1001"/>
      <c r="C56" s="1813" t="s">
        <v>572</v>
      </c>
      <c r="D56" s="1813"/>
      <c r="E56" s="1813"/>
      <c r="F56" s="1813"/>
      <c r="G56" s="1813"/>
      <c r="H56" s="1813"/>
      <c r="I56" s="1813"/>
      <c r="J56" s="1813"/>
      <c r="K56" s="1813"/>
      <c r="L56" s="1813"/>
      <c r="M56" s="1813"/>
      <c r="N56" s="1813"/>
      <c r="O56" s="1813"/>
      <c r="P56" s="1449"/>
      <c r="Q56" s="1002"/>
      <c r="R56" s="1002"/>
      <c r="S56" s="1002"/>
      <c r="T56" s="1448"/>
      <c r="U56" s="1003"/>
      <c r="V56" s="1004"/>
      <c r="W56" s="1005"/>
    </row>
    <row r="57" spans="1:23" ht="13.5" customHeight="1">
      <c r="A57" s="198"/>
      <c r="B57" s="233"/>
      <c r="C57" s="340" t="s">
        <v>573</v>
      </c>
      <c r="D57" s="216"/>
      <c r="E57" s="216"/>
      <c r="F57" s="216"/>
      <c r="G57" s="216"/>
      <c r="H57" s="216"/>
      <c r="I57" s="1006" t="s">
        <v>574</v>
      </c>
      <c r="J57" s="216"/>
      <c r="K57" s="216"/>
      <c r="L57" s="216"/>
      <c r="M57" s="216"/>
      <c r="N57" s="216"/>
      <c r="O57" s="216"/>
      <c r="P57" s="216"/>
      <c r="Q57" s="216"/>
      <c r="R57" s="216"/>
      <c r="S57" s="216"/>
      <c r="T57" s="341"/>
      <c r="U57" s="987"/>
      <c r="V57" s="988"/>
      <c r="W57" s="197"/>
    </row>
    <row r="58" spans="1:23" ht="13.5" customHeight="1">
      <c r="A58" s="196"/>
      <c r="B58" s="198"/>
      <c r="C58" s="198"/>
      <c r="D58" s="198"/>
      <c r="E58" s="198"/>
      <c r="F58" s="198"/>
      <c r="G58" s="198"/>
      <c r="H58" s="198"/>
      <c r="I58" s="198"/>
      <c r="J58" s="198"/>
      <c r="K58" s="198"/>
      <c r="L58" s="198"/>
      <c r="M58" s="198"/>
      <c r="N58" s="198"/>
      <c r="O58" s="198"/>
      <c r="P58" s="198"/>
      <c r="Q58" s="198"/>
      <c r="R58" s="198"/>
      <c r="S58" s="198"/>
      <c r="T58" s="843" t="s">
        <v>585</v>
      </c>
      <c r="U58" s="429">
        <v>17</v>
      </c>
      <c r="V58" s="1007"/>
      <c r="W58" s="197"/>
    </row>
    <row r="60" spans="1:23" ht="4.5" customHeight="1">
      <c r="U60" s="1008"/>
      <c r="V60" s="1008"/>
      <c r="W60" s="197"/>
    </row>
    <row r="61" spans="1:23">
      <c r="U61" s="1009"/>
      <c r="V61" s="1009"/>
      <c r="W61" s="197"/>
    </row>
  </sheetData>
  <mergeCells count="58">
    <mergeCell ref="B1:D1"/>
    <mergeCell ref="B2:D2"/>
    <mergeCell ref="E2:F2"/>
    <mergeCell ref="I2:S2"/>
    <mergeCell ref="C4:T4"/>
    <mergeCell ref="S6:T6"/>
    <mergeCell ref="C8:D8"/>
    <mergeCell ref="F8:G8"/>
    <mergeCell ref="I8:J8"/>
    <mergeCell ref="L8:M8"/>
    <mergeCell ref="O8:Q8"/>
    <mergeCell ref="S8:T8"/>
    <mergeCell ref="C5:D6"/>
    <mergeCell ref="F6:G6"/>
    <mergeCell ref="I6:J6"/>
    <mergeCell ref="L6:M6"/>
    <mergeCell ref="O6:Q6"/>
    <mergeCell ref="F10:G10"/>
    <mergeCell ref="I10:J10"/>
    <mergeCell ref="L10:M10"/>
    <mergeCell ref="O10:Q10"/>
    <mergeCell ref="S10:T10"/>
    <mergeCell ref="F9:G9"/>
    <mergeCell ref="I9:J9"/>
    <mergeCell ref="L9:M9"/>
    <mergeCell ref="O9:Q9"/>
    <mergeCell ref="S9:T9"/>
    <mergeCell ref="C42:D43"/>
    <mergeCell ref="L43:O43"/>
    <mergeCell ref="Q43:T43"/>
    <mergeCell ref="S12:T12"/>
    <mergeCell ref="C11:D11"/>
    <mergeCell ref="F11:G11"/>
    <mergeCell ref="I11:J11"/>
    <mergeCell ref="L11:M11"/>
    <mergeCell ref="O11:Q11"/>
    <mergeCell ref="S11:T11"/>
    <mergeCell ref="C12:D12"/>
    <mergeCell ref="F12:G12"/>
    <mergeCell ref="I12:J12"/>
    <mergeCell ref="L12:M12"/>
    <mergeCell ref="O12:Q12"/>
    <mergeCell ref="C56:O56"/>
    <mergeCell ref="C14:T14"/>
    <mergeCell ref="C15:D16"/>
    <mergeCell ref="L16:O16"/>
    <mergeCell ref="Q16:T16"/>
    <mergeCell ref="C18:D18"/>
    <mergeCell ref="G43:J43"/>
    <mergeCell ref="G30:J30"/>
    <mergeCell ref="G16:J16"/>
    <mergeCell ref="C45:D45"/>
    <mergeCell ref="C28:T28"/>
    <mergeCell ref="C29:D30"/>
    <mergeCell ref="L30:O30"/>
    <mergeCell ref="Q30:T30"/>
    <mergeCell ref="C32:D32"/>
    <mergeCell ref="C41:T41"/>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theme="3"/>
  </sheetPr>
  <dimension ref="A1:BJ86"/>
  <sheetViews>
    <sheetView zoomScaleNormal="100" workbookViewId="0"/>
  </sheetViews>
  <sheetFormatPr defaultRowHeight="12.75"/>
  <cols>
    <col min="1" max="1" width="1" style="125" customWidth="1"/>
    <col min="2" max="2" width="2.5703125" style="125" customWidth="1"/>
    <col min="3" max="3" width="2" style="125" customWidth="1"/>
    <col min="4" max="4" width="13.28515625" style="125" customWidth="1"/>
    <col min="5" max="5" width="6.28515625" style="125" customWidth="1"/>
    <col min="6" max="6" width="0.28515625" style="125" customWidth="1"/>
    <col min="7" max="7" width="7.140625" style="125" customWidth="1"/>
    <col min="8" max="8" width="0.42578125" style="125" customWidth="1"/>
    <col min="9" max="9" width="7.140625" style="125" customWidth="1"/>
    <col min="10" max="10" width="0.42578125" style="125" customWidth="1"/>
    <col min="11" max="11" width="7.140625" style="125" customWidth="1"/>
    <col min="12" max="12" width="0.42578125" style="125" customWidth="1"/>
    <col min="13" max="13" width="7.140625" style="125" customWidth="1"/>
    <col min="14" max="14" width="0.28515625" style="125" customWidth="1"/>
    <col min="15" max="15" width="7.140625" style="125" customWidth="1"/>
    <col min="16" max="16" width="0.28515625" style="125" customWidth="1"/>
    <col min="17" max="17" width="6.85546875" style="125" customWidth="1"/>
    <col min="18" max="18" width="0.28515625" style="125" customWidth="1"/>
    <col min="19" max="19" width="28.42578125" style="125" customWidth="1"/>
    <col min="20" max="20" width="2.5703125" style="125" customWidth="1"/>
    <col min="21" max="21" width="1" style="125" customWidth="1"/>
    <col min="22" max="16384" width="9.140625" style="125"/>
  </cols>
  <sheetData>
    <row r="1" spans="1:62" ht="13.5" customHeight="1">
      <c r="A1" s="4"/>
      <c r="B1" s="353"/>
      <c r="C1" s="353"/>
      <c r="D1" s="353"/>
      <c r="E1" s="353"/>
      <c r="F1" s="354"/>
      <c r="G1" s="354"/>
      <c r="H1" s="354"/>
      <c r="I1" s="354"/>
      <c r="J1" s="354"/>
      <c r="K1" s="354"/>
      <c r="L1" s="354"/>
      <c r="M1" s="354"/>
      <c r="N1" s="354"/>
      <c r="O1" s="354"/>
      <c r="P1" s="354"/>
      <c r="Q1" s="354"/>
      <c r="R1" s="354"/>
      <c r="S1" s="1663" t="s">
        <v>619</v>
      </c>
      <c r="T1" s="1663"/>
      <c r="U1" s="4"/>
    </row>
    <row r="2" spans="1:62" ht="6" customHeight="1">
      <c r="A2" s="4"/>
      <c r="B2" s="1694"/>
      <c r="C2" s="1695"/>
      <c r="D2" s="1695"/>
      <c r="E2" s="767"/>
      <c r="F2" s="767"/>
      <c r="G2" s="767"/>
      <c r="H2" s="767"/>
      <c r="I2" s="767"/>
      <c r="J2" s="767"/>
      <c r="K2" s="767"/>
      <c r="L2" s="767"/>
      <c r="M2" s="767"/>
      <c r="N2" s="767"/>
      <c r="O2" s="767"/>
      <c r="P2" s="767"/>
      <c r="Q2" s="767"/>
      <c r="R2" s="767"/>
      <c r="S2" s="1226"/>
      <c r="T2" s="8"/>
      <c r="U2" s="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11.25" customHeight="1" thickBot="1">
      <c r="A3" s="4"/>
      <c r="B3" s="367"/>
      <c r="C3" s="8"/>
      <c r="D3" s="8"/>
      <c r="E3" s="8"/>
      <c r="F3" s="8"/>
      <c r="G3" s="8"/>
      <c r="H3" s="8"/>
      <c r="I3" s="8"/>
      <c r="J3" s="8"/>
      <c r="K3" s="8"/>
      <c r="L3" s="8"/>
      <c r="M3" s="8"/>
      <c r="N3" s="8"/>
      <c r="O3" s="8"/>
      <c r="P3" s="8"/>
      <c r="Q3" s="8"/>
      <c r="R3" s="8"/>
      <c r="S3" s="1330" t="s">
        <v>82</v>
      </c>
      <c r="T3" s="8"/>
      <c r="U3" s="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62" s="12" customFormat="1" ht="13.5" customHeight="1" thickBot="1">
      <c r="A4" s="11"/>
      <c r="B4" s="366"/>
      <c r="C4" s="1838" t="s">
        <v>168</v>
      </c>
      <c r="D4" s="1839"/>
      <c r="E4" s="1839"/>
      <c r="F4" s="1839"/>
      <c r="G4" s="1839"/>
      <c r="H4" s="1839"/>
      <c r="I4" s="1839"/>
      <c r="J4" s="1839"/>
      <c r="K4" s="1839"/>
      <c r="L4" s="1839"/>
      <c r="M4" s="1839"/>
      <c r="N4" s="1839"/>
      <c r="O4" s="1839"/>
      <c r="P4" s="1839"/>
      <c r="Q4" s="1839"/>
      <c r="R4" s="1839"/>
      <c r="S4" s="1840"/>
      <c r="T4" s="8"/>
      <c r="U4" s="11"/>
      <c r="V4" s="1338"/>
      <c r="W4" s="1338"/>
      <c r="X4" s="1338"/>
      <c r="Y4" s="1338"/>
      <c r="Z4" s="1338"/>
      <c r="AA4" s="1338"/>
      <c r="AB4" s="1338"/>
      <c r="AC4" s="1338"/>
      <c r="AD4" s="1338"/>
      <c r="AE4" s="1338"/>
      <c r="AF4" s="1338"/>
      <c r="AG4" s="1338"/>
      <c r="AH4" s="1338"/>
      <c r="AI4" s="1338"/>
      <c r="AJ4" s="1338"/>
      <c r="AK4" s="1338"/>
      <c r="AL4" s="1338"/>
      <c r="AM4" s="1338"/>
      <c r="AN4" s="1338"/>
      <c r="AO4" s="1338"/>
      <c r="AP4" s="1338"/>
      <c r="AQ4" s="1338"/>
      <c r="AR4" s="1338"/>
      <c r="AS4" s="1338"/>
      <c r="AT4" s="1338"/>
      <c r="AU4" s="1338"/>
      <c r="AV4" s="1338"/>
      <c r="AW4" s="1338"/>
      <c r="AX4" s="1338"/>
      <c r="AY4" s="1338"/>
      <c r="AZ4" s="1338"/>
      <c r="BA4" s="1338"/>
      <c r="BB4" s="1338"/>
      <c r="BC4" s="1338"/>
      <c r="BD4" s="1338"/>
      <c r="BE4" s="1338"/>
      <c r="BF4" s="1338"/>
      <c r="BG4" s="1338"/>
      <c r="BH4" s="1338"/>
      <c r="BI4" s="1338"/>
      <c r="BJ4" s="1338"/>
    </row>
    <row r="5" spans="1:62" s="11" customFormat="1" ht="6.75" customHeight="1">
      <c r="B5" s="366"/>
      <c r="C5" s="1697" t="s">
        <v>169</v>
      </c>
      <c r="D5" s="1697"/>
      <c r="E5" s="19"/>
      <c r="F5" s="1333"/>
      <c r="G5" s="1333"/>
      <c r="H5" s="1333"/>
      <c r="I5" s="1333"/>
      <c r="J5" s="1333"/>
      <c r="K5" s="1333"/>
      <c r="L5" s="1333"/>
      <c r="M5" s="1333"/>
      <c r="N5" s="1333"/>
      <c r="O5" s="1333"/>
      <c r="P5" s="1333"/>
      <c r="Q5" s="1333"/>
      <c r="R5" s="1333"/>
      <c r="S5" s="1"/>
      <c r="T5" s="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row>
    <row r="6" spans="1:62" ht="15" customHeight="1">
      <c r="A6" s="4"/>
      <c r="B6" s="367"/>
      <c r="C6" s="1697"/>
      <c r="D6" s="1697"/>
      <c r="E6" s="1834">
        <v>2012</v>
      </c>
      <c r="F6" s="1834"/>
      <c r="G6" s="1834"/>
      <c r="H6" s="1335"/>
      <c r="I6" s="1834">
        <v>2013</v>
      </c>
      <c r="J6" s="1834"/>
      <c r="K6" s="1834"/>
      <c r="L6" s="1834"/>
      <c r="M6" s="1834"/>
      <c r="N6" s="1834"/>
      <c r="O6" s="1834"/>
      <c r="P6" s="766"/>
      <c r="Q6" s="1835" t="s">
        <v>648</v>
      </c>
      <c r="R6" s="1327"/>
      <c r="S6" s="1339"/>
      <c r="T6" s="1181"/>
      <c r="U6" s="4"/>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ht="20.25" customHeight="1">
      <c r="A7" s="4"/>
      <c r="B7" s="367"/>
      <c r="C7" s="1334"/>
      <c r="D7" s="1334"/>
      <c r="E7" s="665" t="s">
        <v>119</v>
      </c>
      <c r="F7" s="214"/>
      <c r="G7" s="665" t="s">
        <v>118</v>
      </c>
      <c r="H7" s="214"/>
      <c r="I7" s="665" t="s">
        <v>117</v>
      </c>
      <c r="J7" s="214"/>
      <c r="K7" s="665" t="s">
        <v>128</v>
      </c>
      <c r="L7" s="214"/>
      <c r="M7" s="665" t="s">
        <v>127</v>
      </c>
      <c r="N7" s="1"/>
      <c r="O7" s="665" t="s">
        <v>126</v>
      </c>
      <c r="P7" s="766"/>
      <c r="Q7" s="1836"/>
      <c r="R7" s="1333"/>
      <c r="S7" s="1181"/>
      <c r="T7" s="1340"/>
      <c r="U7" s="4"/>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row>
    <row r="8" spans="1:62" s="78" customFormat="1" ht="14.25" customHeight="1">
      <c r="A8" s="74"/>
      <c r="B8" s="527"/>
      <c r="C8" s="1332" t="s">
        <v>77</v>
      </c>
      <c r="D8" s="1341"/>
      <c r="E8" s="595">
        <v>111932</v>
      </c>
      <c r="F8" s="595">
        <v>0</v>
      </c>
      <c r="G8" s="595">
        <v>111980</v>
      </c>
      <c r="H8" s="595">
        <v>0</v>
      </c>
      <c r="I8" s="595">
        <v>112236</v>
      </c>
      <c r="J8" s="595">
        <v>0</v>
      </c>
      <c r="K8" s="595">
        <v>109949</v>
      </c>
      <c r="L8" s="595">
        <v>0</v>
      </c>
      <c r="M8" s="595">
        <v>110534</v>
      </c>
      <c r="O8" s="595">
        <v>110297</v>
      </c>
      <c r="P8" s="596"/>
      <c r="Q8" s="666">
        <v>205.1</v>
      </c>
      <c r="R8" s="529"/>
      <c r="S8" s="1342"/>
      <c r="T8" s="1343"/>
      <c r="U8" s="74"/>
      <c r="V8" s="1344"/>
      <c r="W8" s="1344"/>
      <c r="X8" s="1344"/>
      <c r="Y8" s="1344"/>
      <c r="Z8" s="1344"/>
      <c r="AA8" s="1344"/>
      <c r="AB8" s="1344"/>
      <c r="AC8" s="1344"/>
      <c r="AD8" s="1344"/>
      <c r="AE8" s="1344"/>
      <c r="AF8" s="1344"/>
      <c r="AG8" s="1344"/>
      <c r="AH8" s="1344"/>
      <c r="AI8" s="1344"/>
      <c r="AJ8" s="1344"/>
      <c r="AK8" s="1344"/>
      <c r="AL8" s="1344"/>
      <c r="AM8" s="1344"/>
      <c r="AN8" s="1344"/>
      <c r="AO8" s="1344"/>
      <c r="AP8" s="1344"/>
      <c r="AQ8" s="1344"/>
      <c r="AR8" s="1344"/>
      <c r="AS8" s="1344"/>
      <c r="AT8" s="1344"/>
      <c r="AU8" s="1344"/>
      <c r="AV8" s="1344"/>
      <c r="AW8" s="1344"/>
      <c r="AX8" s="1344"/>
      <c r="AY8" s="1344"/>
      <c r="AZ8" s="1344"/>
      <c r="BA8" s="1344"/>
      <c r="BB8" s="1344"/>
      <c r="BC8" s="1344"/>
      <c r="BD8" s="1344"/>
      <c r="BE8" s="1344"/>
      <c r="BF8" s="1344"/>
      <c r="BG8" s="1344"/>
      <c r="BH8" s="1344"/>
      <c r="BI8" s="1344"/>
      <c r="BJ8" s="1344"/>
    </row>
    <row r="9" spans="1:62" ht="14.25" customHeight="1">
      <c r="A9" s="4"/>
      <c r="B9" s="367"/>
      <c r="C9" s="143" t="s">
        <v>71</v>
      </c>
      <c r="D9" s="18"/>
      <c r="E9" s="528">
        <v>4549</v>
      </c>
      <c r="F9" s="528">
        <v>0</v>
      </c>
      <c r="G9" s="528">
        <v>4633</v>
      </c>
      <c r="H9" s="528">
        <v>0</v>
      </c>
      <c r="I9" s="528">
        <v>4718</v>
      </c>
      <c r="J9" s="528">
        <v>0</v>
      </c>
      <c r="K9" s="528">
        <v>4714</v>
      </c>
      <c r="L9" s="528">
        <v>0</v>
      </c>
      <c r="M9" s="528">
        <v>4726</v>
      </c>
      <c r="N9" s="528">
        <v>0</v>
      </c>
      <c r="O9" s="528">
        <v>4744</v>
      </c>
      <c r="P9" s="528"/>
      <c r="Q9" s="529">
        <v>207.7</v>
      </c>
      <c r="R9" s="529"/>
      <c r="S9" s="1181"/>
      <c r="T9" s="1340"/>
      <c r="U9" s="4"/>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ht="11.25" customHeight="1">
      <c r="A10" s="4"/>
      <c r="B10" s="367"/>
      <c r="C10" s="143" t="s">
        <v>64</v>
      </c>
      <c r="D10" s="18"/>
      <c r="E10" s="528">
        <v>1853</v>
      </c>
      <c r="F10" s="528">
        <v>0</v>
      </c>
      <c r="G10" s="528">
        <v>1852</v>
      </c>
      <c r="H10" s="528">
        <v>0</v>
      </c>
      <c r="I10" s="528">
        <v>1887</v>
      </c>
      <c r="J10" s="528">
        <v>0</v>
      </c>
      <c r="K10" s="528">
        <v>1906</v>
      </c>
      <c r="L10" s="528">
        <v>0</v>
      </c>
      <c r="M10" s="528">
        <v>1885</v>
      </c>
      <c r="N10" s="528">
        <v>0</v>
      </c>
      <c r="O10" s="528">
        <v>1833</v>
      </c>
      <c r="P10" s="528"/>
      <c r="Q10" s="529">
        <v>238.6</v>
      </c>
      <c r="R10" s="529"/>
      <c r="S10" s="1181"/>
      <c r="T10" s="1340"/>
      <c r="U10" s="4"/>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2" ht="11.65" customHeight="1">
      <c r="A11" s="4"/>
      <c r="B11" s="367"/>
      <c r="C11" s="143" t="s">
        <v>73</v>
      </c>
      <c r="D11" s="18"/>
      <c r="E11" s="528">
        <v>5042</v>
      </c>
      <c r="F11" s="528">
        <v>0</v>
      </c>
      <c r="G11" s="528">
        <v>4952</v>
      </c>
      <c r="H11" s="528">
        <v>0</v>
      </c>
      <c r="I11" s="528">
        <v>4888</v>
      </c>
      <c r="J11" s="528">
        <v>0</v>
      </c>
      <c r="K11" s="528">
        <v>4712</v>
      </c>
      <c r="L11" s="528">
        <v>0</v>
      </c>
      <c r="M11" s="528">
        <v>4663</v>
      </c>
      <c r="N11" s="528">
        <v>0</v>
      </c>
      <c r="O11" s="528">
        <v>4503</v>
      </c>
      <c r="P11" s="528"/>
      <c r="Q11" s="529">
        <v>196.4</v>
      </c>
      <c r="R11" s="529"/>
      <c r="S11" s="1181"/>
      <c r="T11" s="1340"/>
      <c r="U11" s="4"/>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row>
    <row r="12" spans="1:62" ht="11.65" customHeight="1">
      <c r="A12" s="4"/>
      <c r="B12" s="367"/>
      <c r="C12" s="143" t="s">
        <v>75</v>
      </c>
      <c r="D12" s="18"/>
      <c r="E12" s="528">
        <v>847</v>
      </c>
      <c r="F12" s="528">
        <v>0</v>
      </c>
      <c r="G12" s="528">
        <v>854</v>
      </c>
      <c r="H12" s="528">
        <v>0</v>
      </c>
      <c r="I12" s="528">
        <v>861</v>
      </c>
      <c r="J12" s="528">
        <v>0</v>
      </c>
      <c r="K12" s="528">
        <v>854</v>
      </c>
      <c r="L12" s="528">
        <v>0</v>
      </c>
      <c r="M12" s="528">
        <v>863</v>
      </c>
      <c r="N12" s="528">
        <v>0</v>
      </c>
      <c r="O12" s="528">
        <v>850</v>
      </c>
      <c r="P12" s="528"/>
      <c r="Q12" s="529">
        <v>204.5</v>
      </c>
      <c r="R12" s="529"/>
      <c r="S12" s="1181"/>
      <c r="T12" s="1340"/>
      <c r="U12" s="4"/>
    </row>
    <row r="13" spans="1:62" ht="11.65" customHeight="1">
      <c r="A13" s="4"/>
      <c r="B13" s="367"/>
      <c r="C13" s="143" t="s">
        <v>84</v>
      </c>
      <c r="D13" s="18"/>
      <c r="E13" s="528">
        <v>1427</v>
      </c>
      <c r="F13" s="528">
        <v>0</v>
      </c>
      <c r="G13" s="528">
        <v>1465</v>
      </c>
      <c r="H13" s="528">
        <v>0</v>
      </c>
      <c r="I13" s="528">
        <v>1489</v>
      </c>
      <c r="J13" s="528">
        <v>0</v>
      </c>
      <c r="K13" s="528">
        <v>1528</v>
      </c>
      <c r="L13" s="528">
        <v>0</v>
      </c>
      <c r="M13" s="528">
        <v>1548</v>
      </c>
      <c r="N13" s="528">
        <v>0</v>
      </c>
      <c r="O13" s="528">
        <v>1573</v>
      </c>
      <c r="P13" s="528"/>
      <c r="Q13" s="529">
        <v>188.4</v>
      </c>
      <c r="R13" s="529"/>
      <c r="S13" s="1181"/>
      <c r="T13" s="1340"/>
      <c r="U13" s="4"/>
    </row>
    <row r="14" spans="1:62" ht="11.65" customHeight="1">
      <c r="A14" s="4"/>
      <c r="B14" s="367"/>
      <c r="C14" s="143" t="s">
        <v>70</v>
      </c>
      <c r="D14" s="18"/>
      <c r="E14" s="528">
        <v>3848</v>
      </c>
      <c r="F14" s="528">
        <v>0</v>
      </c>
      <c r="G14" s="528">
        <v>3855</v>
      </c>
      <c r="H14" s="528">
        <v>0</v>
      </c>
      <c r="I14" s="528">
        <v>3914</v>
      </c>
      <c r="J14" s="528">
        <v>0</v>
      </c>
      <c r="K14" s="528">
        <v>3857</v>
      </c>
      <c r="L14" s="528">
        <v>0</v>
      </c>
      <c r="M14" s="528">
        <v>3923</v>
      </c>
      <c r="N14" s="528">
        <v>0</v>
      </c>
      <c r="O14" s="528">
        <v>3724</v>
      </c>
      <c r="P14" s="528"/>
      <c r="Q14" s="529">
        <v>190.8</v>
      </c>
      <c r="R14" s="529"/>
      <c r="S14" s="1181"/>
      <c r="T14" s="1340"/>
      <c r="U14" s="4"/>
    </row>
    <row r="15" spans="1:62" ht="11.65" customHeight="1">
      <c r="A15" s="4"/>
      <c r="B15" s="367"/>
      <c r="C15" s="143" t="s">
        <v>65</v>
      </c>
      <c r="D15" s="18"/>
      <c r="E15" s="528">
        <v>1396</v>
      </c>
      <c r="F15" s="528">
        <v>0</v>
      </c>
      <c r="G15" s="528">
        <v>1420</v>
      </c>
      <c r="H15" s="528">
        <v>0</v>
      </c>
      <c r="I15" s="528">
        <v>1427</v>
      </c>
      <c r="J15" s="528">
        <v>0</v>
      </c>
      <c r="K15" s="528">
        <v>1381</v>
      </c>
      <c r="L15" s="528">
        <v>0</v>
      </c>
      <c r="M15" s="528">
        <v>1443</v>
      </c>
      <c r="N15" s="528">
        <v>0</v>
      </c>
      <c r="O15" s="528">
        <v>1453</v>
      </c>
      <c r="P15" s="528"/>
      <c r="Q15" s="529">
        <v>219.1</v>
      </c>
      <c r="R15" s="529"/>
      <c r="S15" s="1181"/>
      <c r="T15" s="1340"/>
      <c r="U15" s="4"/>
    </row>
    <row r="16" spans="1:62" ht="11.65" customHeight="1">
      <c r="A16" s="4"/>
      <c r="B16" s="367"/>
      <c r="C16" s="143" t="s">
        <v>83</v>
      </c>
      <c r="D16" s="18"/>
      <c r="E16" s="528">
        <v>3795</v>
      </c>
      <c r="F16" s="528">
        <v>0</v>
      </c>
      <c r="G16" s="528">
        <v>3996</v>
      </c>
      <c r="H16" s="528">
        <v>0</v>
      </c>
      <c r="I16" s="528">
        <v>4026</v>
      </c>
      <c r="J16" s="528">
        <v>0</v>
      </c>
      <c r="K16" s="528">
        <v>4003</v>
      </c>
      <c r="L16" s="528">
        <v>0</v>
      </c>
      <c r="M16" s="528">
        <v>4159</v>
      </c>
      <c r="N16" s="528">
        <v>0</v>
      </c>
      <c r="O16" s="528">
        <v>4165</v>
      </c>
      <c r="P16" s="528"/>
      <c r="Q16" s="529">
        <v>200.3</v>
      </c>
      <c r="R16" s="529"/>
      <c r="S16" s="1181"/>
      <c r="T16" s="1340"/>
      <c r="U16" s="4"/>
    </row>
    <row r="17" spans="1:21" ht="11.65" customHeight="1">
      <c r="A17" s="4"/>
      <c r="B17" s="367"/>
      <c r="C17" s="143" t="s">
        <v>85</v>
      </c>
      <c r="D17" s="18"/>
      <c r="E17" s="528">
        <v>1385</v>
      </c>
      <c r="F17" s="528">
        <v>0</v>
      </c>
      <c r="G17" s="528">
        <v>1395</v>
      </c>
      <c r="H17" s="528">
        <v>0</v>
      </c>
      <c r="I17" s="528">
        <v>1420</v>
      </c>
      <c r="J17" s="528">
        <v>0</v>
      </c>
      <c r="K17" s="528">
        <v>1396</v>
      </c>
      <c r="L17" s="528">
        <v>0</v>
      </c>
      <c r="M17" s="528">
        <v>1412</v>
      </c>
      <c r="N17" s="528">
        <v>0</v>
      </c>
      <c r="O17" s="528">
        <v>1434</v>
      </c>
      <c r="P17" s="528"/>
      <c r="Q17" s="529">
        <v>194</v>
      </c>
      <c r="R17" s="529"/>
      <c r="S17" s="1181"/>
      <c r="T17" s="1340"/>
      <c r="U17" s="4"/>
    </row>
    <row r="18" spans="1:21" ht="11.65" customHeight="1">
      <c r="A18" s="4"/>
      <c r="B18" s="367"/>
      <c r="C18" s="143" t="s">
        <v>69</v>
      </c>
      <c r="D18" s="18"/>
      <c r="E18" s="528">
        <v>2569</v>
      </c>
      <c r="F18" s="528">
        <v>0</v>
      </c>
      <c r="G18" s="528">
        <v>2541</v>
      </c>
      <c r="H18" s="528">
        <v>0</v>
      </c>
      <c r="I18" s="528">
        <v>2647</v>
      </c>
      <c r="J18" s="528">
        <v>0</v>
      </c>
      <c r="K18" s="528">
        <v>2640</v>
      </c>
      <c r="L18" s="528">
        <v>0</v>
      </c>
      <c r="M18" s="528">
        <v>2724</v>
      </c>
      <c r="N18" s="528">
        <v>0</v>
      </c>
      <c r="O18" s="528">
        <v>2743</v>
      </c>
      <c r="P18" s="528"/>
      <c r="Q18" s="529">
        <v>197.4</v>
      </c>
      <c r="R18" s="529"/>
      <c r="S18" s="1181"/>
      <c r="T18" s="1340"/>
      <c r="U18" s="4"/>
    </row>
    <row r="19" spans="1:21" ht="11.65" customHeight="1">
      <c r="A19" s="4"/>
      <c r="B19" s="367"/>
      <c r="C19" s="143" t="s">
        <v>68</v>
      </c>
      <c r="D19" s="18"/>
      <c r="E19" s="528">
        <v>24068</v>
      </c>
      <c r="F19" s="528">
        <v>0</v>
      </c>
      <c r="G19" s="528">
        <v>23818</v>
      </c>
      <c r="H19" s="528">
        <v>0</v>
      </c>
      <c r="I19" s="528">
        <v>23432</v>
      </c>
      <c r="J19" s="528">
        <v>0</v>
      </c>
      <c r="K19" s="528">
        <v>22890</v>
      </c>
      <c r="L19" s="528">
        <v>0</v>
      </c>
      <c r="M19" s="528">
        <v>22693</v>
      </c>
      <c r="N19" s="528">
        <v>0</v>
      </c>
      <c r="O19" s="528">
        <v>22273</v>
      </c>
      <c r="P19" s="528"/>
      <c r="Q19" s="529">
        <v>206</v>
      </c>
      <c r="R19" s="529"/>
      <c r="S19" s="1181"/>
      <c r="T19" s="1340"/>
      <c r="U19" s="4"/>
    </row>
    <row r="20" spans="1:21" ht="11.65" customHeight="1">
      <c r="A20" s="4"/>
      <c r="B20" s="367"/>
      <c r="C20" s="143" t="s">
        <v>66</v>
      </c>
      <c r="D20" s="18"/>
      <c r="E20" s="528">
        <v>1460</v>
      </c>
      <c r="F20" s="528">
        <v>0</v>
      </c>
      <c r="G20" s="528">
        <v>1487</v>
      </c>
      <c r="H20" s="528">
        <v>0</v>
      </c>
      <c r="I20" s="528">
        <v>1500</v>
      </c>
      <c r="J20" s="528">
        <v>0</v>
      </c>
      <c r="K20" s="528">
        <v>1466</v>
      </c>
      <c r="L20" s="528">
        <v>0</v>
      </c>
      <c r="M20" s="528">
        <v>1468</v>
      </c>
      <c r="N20" s="528">
        <v>0</v>
      </c>
      <c r="O20" s="528">
        <v>1467</v>
      </c>
      <c r="P20" s="528"/>
      <c r="Q20" s="529">
        <v>235.6</v>
      </c>
      <c r="R20" s="529"/>
      <c r="S20" s="1181"/>
      <c r="T20" s="1340"/>
      <c r="U20" s="4"/>
    </row>
    <row r="21" spans="1:21" ht="11.65" customHeight="1">
      <c r="A21" s="4"/>
      <c r="B21" s="367"/>
      <c r="C21" s="143" t="s">
        <v>72</v>
      </c>
      <c r="D21" s="18"/>
      <c r="E21" s="528">
        <v>33265</v>
      </c>
      <c r="F21" s="528">
        <v>0</v>
      </c>
      <c r="G21" s="528">
        <v>32986</v>
      </c>
      <c r="H21" s="528">
        <v>0</v>
      </c>
      <c r="I21" s="528">
        <v>33226</v>
      </c>
      <c r="J21" s="528">
        <v>0</v>
      </c>
      <c r="K21" s="528">
        <v>32348</v>
      </c>
      <c r="L21" s="528">
        <v>0</v>
      </c>
      <c r="M21" s="528">
        <v>32394</v>
      </c>
      <c r="N21" s="528">
        <v>0</v>
      </c>
      <c r="O21" s="528">
        <v>32355</v>
      </c>
      <c r="P21" s="528"/>
      <c r="Q21" s="529">
        <v>202.7</v>
      </c>
      <c r="R21" s="529"/>
      <c r="S21" s="1181"/>
      <c r="T21" s="1340"/>
      <c r="U21" s="4"/>
    </row>
    <row r="22" spans="1:21" ht="11.65" customHeight="1">
      <c r="A22" s="4"/>
      <c r="B22" s="367"/>
      <c r="C22" s="143" t="s">
        <v>90</v>
      </c>
      <c r="D22" s="18"/>
      <c r="E22" s="528">
        <v>2474</v>
      </c>
      <c r="F22" s="528">
        <v>0</v>
      </c>
      <c r="G22" s="528">
        <v>2729</v>
      </c>
      <c r="H22" s="528">
        <v>0</v>
      </c>
      <c r="I22" s="528">
        <v>2700</v>
      </c>
      <c r="J22" s="528">
        <v>0</v>
      </c>
      <c r="K22" s="528">
        <v>2696</v>
      </c>
      <c r="L22" s="528">
        <v>0</v>
      </c>
      <c r="M22" s="528">
        <v>2698</v>
      </c>
      <c r="N22" s="528">
        <v>0</v>
      </c>
      <c r="O22" s="528">
        <v>2732</v>
      </c>
      <c r="P22" s="528"/>
      <c r="Q22" s="529">
        <v>208.3</v>
      </c>
      <c r="R22" s="529"/>
      <c r="S22" s="1181"/>
      <c r="T22" s="1340"/>
      <c r="U22" s="4"/>
    </row>
    <row r="23" spans="1:21" ht="11.65" customHeight="1">
      <c r="A23" s="4"/>
      <c r="B23" s="367"/>
      <c r="C23" s="143" t="s">
        <v>67</v>
      </c>
      <c r="D23" s="18"/>
      <c r="E23" s="528">
        <v>8943</v>
      </c>
      <c r="F23" s="528">
        <v>0</v>
      </c>
      <c r="G23" s="528">
        <v>8750</v>
      </c>
      <c r="H23" s="528">
        <v>0</v>
      </c>
      <c r="I23" s="528">
        <v>8640</v>
      </c>
      <c r="J23" s="528">
        <v>0</v>
      </c>
      <c r="K23" s="528">
        <v>8476</v>
      </c>
      <c r="L23" s="528">
        <v>0</v>
      </c>
      <c r="M23" s="528">
        <v>8625</v>
      </c>
      <c r="N23" s="528">
        <v>0</v>
      </c>
      <c r="O23" s="528">
        <v>8907</v>
      </c>
      <c r="P23" s="528"/>
      <c r="Q23" s="529">
        <v>215.2</v>
      </c>
      <c r="R23" s="529"/>
      <c r="S23" s="1181"/>
      <c r="T23" s="1340"/>
      <c r="U23" s="4"/>
    </row>
    <row r="24" spans="1:21" ht="11.65" customHeight="1">
      <c r="A24" s="4"/>
      <c r="B24" s="367"/>
      <c r="C24" s="143" t="s">
        <v>74</v>
      </c>
      <c r="D24" s="18"/>
      <c r="E24" s="528">
        <v>1337</v>
      </c>
      <c r="F24" s="528">
        <v>0</v>
      </c>
      <c r="G24" s="528">
        <v>1344</v>
      </c>
      <c r="H24" s="528">
        <v>0</v>
      </c>
      <c r="I24" s="528">
        <v>1363</v>
      </c>
      <c r="J24" s="528">
        <v>0</v>
      </c>
      <c r="K24" s="528">
        <v>1334</v>
      </c>
      <c r="L24" s="528">
        <v>0</v>
      </c>
      <c r="M24" s="528">
        <v>1374</v>
      </c>
      <c r="N24" s="528">
        <v>0</v>
      </c>
      <c r="O24" s="528">
        <v>1388</v>
      </c>
      <c r="P24" s="528"/>
      <c r="Q24" s="529">
        <v>184.3</v>
      </c>
      <c r="R24" s="529"/>
      <c r="S24" s="1181"/>
      <c r="T24" s="1340"/>
      <c r="U24" s="4"/>
    </row>
    <row r="25" spans="1:21" ht="11.65" customHeight="1">
      <c r="A25" s="4"/>
      <c r="B25" s="367"/>
      <c r="C25" s="143" t="s">
        <v>76</v>
      </c>
      <c r="D25" s="18"/>
      <c r="E25" s="528">
        <v>2572</v>
      </c>
      <c r="F25" s="528">
        <v>0</v>
      </c>
      <c r="G25" s="528">
        <v>2553</v>
      </c>
      <c r="H25" s="528">
        <v>0</v>
      </c>
      <c r="I25" s="528">
        <v>2589</v>
      </c>
      <c r="J25" s="528">
        <v>0</v>
      </c>
      <c r="K25" s="528">
        <v>2518</v>
      </c>
      <c r="L25" s="528">
        <v>0</v>
      </c>
      <c r="M25" s="528">
        <v>2524</v>
      </c>
      <c r="N25" s="528">
        <v>0</v>
      </c>
      <c r="O25" s="528">
        <v>2549</v>
      </c>
      <c r="P25" s="528"/>
      <c r="Q25" s="529">
        <v>194</v>
      </c>
      <c r="R25" s="529"/>
      <c r="S25" s="1181"/>
      <c r="T25" s="1340"/>
      <c r="U25" s="4"/>
    </row>
    <row r="26" spans="1:21" ht="11.65" customHeight="1">
      <c r="A26" s="4"/>
      <c r="B26" s="367"/>
      <c r="C26" s="143" t="s">
        <v>86</v>
      </c>
      <c r="D26" s="18"/>
      <c r="E26" s="528">
        <v>3804</v>
      </c>
      <c r="F26" s="528">
        <v>0</v>
      </c>
      <c r="G26" s="528">
        <v>3916</v>
      </c>
      <c r="H26" s="528">
        <v>0</v>
      </c>
      <c r="I26" s="528">
        <v>3958</v>
      </c>
      <c r="J26" s="528">
        <v>0</v>
      </c>
      <c r="K26" s="528">
        <v>3845</v>
      </c>
      <c r="L26" s="528">
        <v>0</v>
      </c>
      <c r="M26" s="528">
        <v>3902</v>
      </c>
      <c r="N26" s="528">
        <v>0</v>
      </c>
      <c r="O26" s="528">
        <v>3909</v>
      </c>
      <c r="P26" s="528"/>
      <c r="Q26" s="529">
        <v>191.3</v>
      </c>
      <c r="R26" s="529"/>
      <c r="S26" s="1181"/>
      <c r="T26" s="1340"/>
      <c r="U26" s="4"/>
    </row>
    <row r="27" spans="1:21" ht="11.65" customHeight="1">
      <c r="A27" s="4"/>
      <c r="B27" s="367"/>
      <c r="C27" s="143" t="s">
        <v>166</v>
      </c>
      <c r="D27" s="18"/>
      <c r="E27" s="528">
        <v>5414</v>
      </c>
      <c r="F27" s="528">
        <v>0</v>
      </c>
      <c r="G27" s="528">
        <v>5479</v>
      </c>
      <c r="H27" s="528">
        <v>0</v>
      </c>
      <c r="I27" s="528">
        <v>5581</v>
      </c>
      <c r="J27" s="528">
        <v>0</v>
      </c>
      <c r="K27" s="528">
        <v>5429</v>
      </c>
      <c r="L27" s="528">
        <v>0</v>
      </c>
      <c r="M27" s="528">
        <v>5521</v>
      </c>
      <c r="N27" s="528">
        <v>0</v>
      </c>
      <c r="O27" s="528">
        <v>5665</v>
      </c>
      <c r="P27" s="528"/>
      <c r="Q27" s="529">
        <v>221.6</v>
      </c>
      <c r="R27" s="529"/>
      <c r="S27" s="1181"/>
      <c r="T27" s="1340"/>
      <c r="U27" s="4"/>
    </row>
    <row r="28" spans="1:21" ht="11.65" customHeight="1">
      <c r="A28" s="4"/>
      <c r="B28" s="367"/>
      <c r="C28" s="143" t="s">
        <v>167</v>
      </c>
      <c r="D28" s="18"/>
      <c r="E28" s="528">
        <v>1884</v>
      </c>
      <c r="F28" s="528">
        <v>0</v>
      </c>
      <c r="G28" s="528">
        <v>1955</v>
      </c>
      <c r="H28" s="528">
        <v>0</v>
      </c>
      <c r="I28" s="528">
        <v>1970</v>
      </c>
      <c r="J28" s="528">
        <v>0</v>
      </c>
      <c r="K28" s="528">
        <v>1956</v>
      </c>
      <c r="L28" s="528">
        <v>0</v>
      </c>
      <c r="M28" s="528">
        <v>1989</v>
      </c>
      <c r="N28" s="528">
        <v>0</v>
      </c>
      <c r="O28" s="528">
        <v>2030</v>
      </c>
      <c r="P28" s="528"/>
      <c r="Q28" s="529">
        <v>212.8</v>
      </c>
      <c r="R28" s="529"/>
      <c r="S28" s="1181"/>
      <c r="T28" s="1340"/>
      <c r="U28" s="4"/>
    </row>
    <row r="29" spans="1:21" ht="7.5" customHeight="1">
      <c r="A29" s="4"/>
      <c r="B29" s="367"/>
      <c r="C29" s="1181"/>
      <c r="D29" s="1181"/>
      <c r="E29" s="1181"/>
      <c r="F29" s="1181"/>
      <c r="G29" s="1181"/>
      <c r="H29" s="1181"/>
      <c r="I29" s="1181"/>
      <c r="J29" s="1181"/>
      <c r="K29" s="1181"/>
      <c r="L29" s="1345"/>
      <c r="M29" s="1345"/>
      <c r="N29" s="1345"/>
      <c r="O29" s="1345"/>
      <c r="P29" s="1345"/>
      <c r="Q29" s="530"/>
      <c r="R29" s="1331"/>
      <c r="S29" s="114"/>
      <c r="T29" s="1340"/>
      <c r="U29" s="4"/>
    </row>
    <row r="30" spans="1:21" ht="12" customHeight="1">
      <c r="A30" s="4"/>
      <c r="B30" s="367"/>
      <c r="C30" s="1181"/>
      <c r="D30" s="1181"/>
      <c r="E30" s="1181"/>
      <c r="F30" s="1181"/>
      <c r="G30" s="1181"/>
      <c r="H30" s="1181"/>
      <c r="I30" s="1181"/>
      <c r="J30" s="1181"/>
      <c r="K30" s="1181"/>
      <c r="L30" s="1346"/>
      <c r="M30" s="1346"/>
      <c r="N30" s="1346"/>
      <c r="O30" s="1346"/>
      <c r="P30" s="1346"/>
      <c r="Q30" s="1331"/>
      <c r="R30" s="1"/>
      <c r="S30" s="1331"/>
      <c r="T30" s="1340"/>
      <c r="U30" s="4"/>
    </row>
    <row r="31" spans="1:21" ht="12" customHeight="1">
      <c r="A31" s="4"/>
      <c r="B31" s="367"/>
      <c r="C31" s="1181"/>
      <c r="D31" s="1181"/>
      <c r="E31" s="1181"/>
      <c r="F31" s="1181"/>
      <c r="G31" s="1181"/>
      <c r="H31" s="1181"/>
      <c r="I31" s="1181"/>
      <c r="J31" s="1181"/>
      <c r="K31" s="1181"/>
      <c r="L31" s="1346"/>
      <c r="M31" s="1346"/>
      <c r="N31" s="1346"/>
      <c r="O31" s="1346"/>
      <c r="P31" s="1346"/>
      <c r="Q31" s="1331"/>
      <c r="R31" s="1181"/>
      <c r="S31" s="1331"/>
      <c r="T31" s="1340"/>
      <c r="U31" s="4"/>
    </row>
    <row r="32" spans="1:21" ht="12" customHeight="1">
      <c r="A32" s="4"/>
      <c r="B32" s="367"/>
      <c r="C32" s="1181"/>
      <c r="D32" s="1181"/>
      <c r="E32" s="1181"/>
      <c r="F32" s="1181"/>
      <c r="G32" s="1181"/>
      <c r="H32" s="1181"/>
      <c r="I32" s="1181"/>
      <c r="J32" s="1181"/>
      <c r="K32" s="1181"/>
      <c r="L32" s="1346"/>
      <c r="M32" s="1346"/>
      <c r="N32" s="1346"/>
      <c r="O32" s="1346"/>
      <c r="P32" s="1346"/>
      <c r="Q32" s="1331"/>
      <c r="R32" s="1181"/>
      <c r="S32" s="1331"/>
      <c r="T32" s="1340"/>
      <c r="U32" s="4"/>
    </row>
    <row r="33" spans="1:21" ht="12" customHeight="1">
      <c r="A33" s="4"/>
      <c r="B33" s="367"/>
      <c r="C33" s="1181"/>
      <c r="D33" s="1181"/>
      <c r="E33" s="1181"/>
      <c r="F33" s="1181"/>
      <c r="G33" s="1181"/>
      <c r="H33" s="1181"/>
      <c r="I33" s="1181"/>
      <c r="J33" s="1181"/>
      <c r="K33" s="1181"/>
      <c r="L33" s="1346"/>
      <c r="M33" s="1346"/>
      <c r="N33" s="1346"/>
      <c r="O33" s="1346"/>
      <c r="P33" s="1346"/>
      <c r="Q33" s="1331"/>
      <c r="R33" s="1181"/>
      <c r="S33" s="1331"/>
      <c r="T33" s="1340"/>
      <c r="U33" s="4"/>
    </row>
    <row r="34" spans="1:21" ht="12" customHeight="1">
      <c r="A34" s="4"/>
      <c r="B34" s="367"/>
      <c r="C34" s="1181"/>
      <c r="D34" s="1181"/>
      <c r="E34" s="1181"/>
      <c r="F34" s="1181"/>
      <c r="G34" s="1181"/>
      <c r="H34" s="1181"/>
      <c r="I34" s="1181"/>
      <c r="J34" s="1181"/>
      <c r="K34" s="1181"/>
      <c r="L34" s="1346"/>
      <c r="M34" s="1346"/>
      <c r="N34" s="1346"/>
      <c r="O34" s="1346"/>
      <c r="P34" s="1346"/>
      <c r="Q34" s="1331"/>
      <c r="R34" s="1181"/>
      <c r="S34" s="1331"/>
      <c r="T34" s="1340"/>
      <c r="U34" s="4"/>
    </row>
    <row r="35" spans="1:21" ht="12" customHeight="1">
      <c r="A35" s="4"/>
      <c r="B35" s="367"/>
      <c r="C35" s="1181"/>
      <c r="D35" s="1181"/>
      <c r="E35" s="1181"/>
      <c r="F35" s="1181"/>
      <c r="G35" s="1181"/>
      <c r="H35" s="1181"/>
      <c r="I35" s="1181"/>
      <c r="J35" s="1181"/>
      <c r="K35" s="1181"/>
      <c r="L35" s="1346"/>
      <c r="M35" s="1346"/>
      <c r="N35" s="1346"/>
      <c r="O35" s="1346"/>
      <c r="P35" s="1346"/>
      <c r="Q35" s="1331"/>
      <c r="R35" s="1331"/>
      <c r="S35" s="1331"/>
      <c r="T35" s="1340"/>
      <c r="U35" s="4"/>
    </row>
    <row r="36" spans="1:21" ht="12" customHeight="1">
      <c r="A36" s="4"/>
      <c r="B36" s="367"/>
      <c r="C36" s="1181"/>
      <c r="D36" s="1181"/>
      <c r="E36" s="1181"/>
      <c r="F36" s="1181"/>
      <c r="G36" s="1181"/>
      <c r="H36" s="1181"/>
      <c r="I36" s="1181"/>
      <c r="J36" s="1181"/>
      <c r="K36" s="1181"/>
      <c r="L36" s="1346"/>
      <c r="M36" s="1346"/>
      <c r="N36" s="1346"/>
      <c r="O36" s="1346"/>
      <c r="P36" s="1346"/>
      <c r="Q36" s="1331"/>
      <c r="R36" s="1331"/>
      <c r="S36" s="1331"/>
      <c r="T36" s="1340"/>
      <c r="U36" s="4"/>
    </row>
    <row r="37" spans="1:21" ht="12" customHeight="1">
      <c r="A37" s="4"/>
      <c r="B37" s="367"/>
      <c r="C37" s="1181"/>
      <c r="D37" s="1181"/>
      <c r="E37" s="1181"/>
      <c r="F37" s="1181"/>
      <c r="G37" s="1181"/>
      <c r="H37" s="1181"/>
      <c r="I37" s="1181"/>
      <c r="J37" s="1181"/>
      <c r="K37" s="1181"/>
      <c r="L37" s="1346"/>
      <c r="M37" s="1346"/>
      <c r="N37" s="1346"/>
      <c r="O37" s="1346"/>
      <c r="P37" s="1346"/>
      <c r="Q37" s="1331"/>
      <c r="R37" s="1331"/>
      <c r="S37" s="1331"/>
      <c r="T37" s="1340"/>
      <c r="U37" s="4"/>
    </row>
    <row r="38" spans="1:21" ht="12" customHeight="1">
      <c r="A38" s="4"/>
      <c r="B38" s="367"/>
      <c r="C38" s="1181"/>
      <c r="D38" s="1181"/>
      <c r="E38" s="1181"/>
      <c r="F38" s="1181"/>
      <c r="G38" s="1181"/>
      <c r="H38" s="1181"/>
      <c r="I38" s="1181"/>
      <c r="J38" s="1181"/>
      <c r="K38" s="1181"/>
      <c r="L38" s="1346"/>
      <c r="M38" s="1346"/>
      <c r="N38" s="1346"/>
      <c r="O38" s="1346"/>
      <c r="P38" s="1346"/>
      <c r="Q38" s="1331"/>
      <c r="R38" s="1331"/>
      <c r="S38" s="1331"/>
      <c r="T38" s="1340"/>
      <c r="U38" s="4"/>
    </row>
    <row r="39" spans="1:21" ht="12" customHeight="1">
      <c r="A39" s="4"/>
      <c r="B39" s="367"/>
      <c r="C39" s="1181"/>
      <c r="D39" s="1181"/>
      <c r="E39" s="1181"/>
      <c r="F39" s="1181"/>
      <c r="G39" s="1181"/>
      <c r="H39" s="1181"/>
      <c r="I39" s="1181"/>
      <c r="J39" s="1181"/>
      <c r="K39" s="1181"/>
      <c r="L39" s="1346"/>
      <c r="M39" s="1346"/>
      <c r="N39" s="1346"/>
      <c r="O39" s="1346"/>
      <c r="P39" s="1346"/>
      <c r="Q39" s="1331"/>
      <c r="R39" s="1331"/>
      <c r="S39" s="1331"/>
      <c r="T39" s="1340"/>
      <c r="U39" s="4"/>
    </row>
    <row r="40" spans="1:21" ht="12" customHeight="1">
      <c r="A40" s="4"/>
      <c r="B40" s="367"/>
      <c r="C40" s="1181"/>
      <c r="D40" s="1181"/>
      <c r="E40" s="1181"/>
      <c r="F40" s="1181"/>
      <c r="G40" s="1181"/>
      <c r="H40" s="1181"/>
      <c r="I40" s="1181"/>
      <c r="J40" s="1181"/>
      <c r="K40" s="1181"/>
      <c r="L40" s="1346"/>
      <c r="M40" s="1346"/>
      <c r="N40" s="1346"/>
      <c r="O40" s="1346"/>
      <c r="P40" s="1346"/>
      <c r="Q40" s="1331"/>
      <c r="R40" s="1331"/>
      <c r="S40" s="1331"/>
      <c r="T40" s="1340"/>
      <c r="U40" s="4"/>
    </row>
    <row r="41" spans="1:21" ht="12" customHeight="1">
      <c r="A41" s="4"/>
      <c r="B41" s="367"/>
      <c r="C41" s="1181"/>
      <c r="D41" s="1181"/>
      <c r="E41" s="1181"/>
      <c r="F41" s="1181"/>
      <c r="G41" s="1181"/>
      <c r="H41" s="1181"/>
      <c r="I41" s="1181"/>
      <c r="J41" s="1181"/>
      <c r="K41" s="1181"/>
      <c r="L41" s="1181"/>
      <c r="M41" s="1181"/>
      <c r="N41" s="1181"/>
      <c r="O41" s="1181"/>
      <c r="P41" s="1181"/>
      <c r="Q41" s="1347"/>
      <c r="R41" s="1347"/>
      <c r="S41" s="1348"/>
      <c r="T41" s="1340"/>
      <c r="U41" s="4"/>
    </row>
    <row r="42" spans="1:21" ht="3.75" customHeight="1" thickBot="1">
      <c r="A42" s="4"/>
      <c r="B42" s="367"/>
      <c r="C42" s="1181"/>
      <c r="D42" s="1181"/>
      <c r="E42" s="1181"/>
      <c r="F42" s="1181"/>
      <c r="G42" s="1181"/>
      <c r="H42" s="1181"/>
      <c r="I42" s="1181"/>
      <c r="J42" s="1181"/>
      <c r="K42" s="1181"/>
      <c r="L42" s="1181"/>
      <c r="M42" s="1181"/>
      <c r="N42" s="1181"/>
      <c r="O42" s="1181"/>
      <c r="P42" s="1181"/>
      <c r="Q42" s="1347"/>
      <c r="R42" s="1347"/>
      <c r="S42" s="1348"/>
      <c r="T42" s="839"/>
      <c r="U42" s="4"/>
    </row>
    <row r="43" spans="1:21" ht="13.5" customHeight="1" thickBot="1">
      <c r="A43" s="4"/>
      <c r="B43" s="367"/>
      <c r="C43" s="1831" t="s">
        <v>489</v>
      </c>
      <c r="D43" s="1832"/>
      <c r="E43" s="1832"/>
      <c r="F43" s="1832"/>
      <c r="G43" s="1832"/>
      <c r="H43" s="1832"/>
      <c r="I43" s="1832"/>
      <c r="J43" s="1832"/>
      <c r="K43" s="1832"/>
      <c r="L43" s="1832"/>
      <c r="M43" s="1832"/>
      <c r="N43" s="1832"/>
      <c r="O43" s="1832"/>
      <c r="P43" s="1832"/>
      <c r="Q43" s="1832"/>
      <c r="R43" s="1832"/>
      <c r="S43" s="1833"/>
      <c r="T43" s="839"/>
      <c r="U43" s="4"/>
    </row>
    <row r="44" spans="1:21" s="4" customFormat="1" ht="6.75" customHeight="1">
      <c r="B44" s="367"/>
      <c r="C44" s="1697" t="s">
        <v>169</v>
      </c>
      <c r="D44" s="1697"/>
      <c r="E44" s="89"/>
      <c r="F44" s="89"/>
      <c r="G44" s="89"/>
      <c r="H44" s="89"/>
      <c r="I44" s="89"/>
      <c r="J44" s="89"/>
      <c r="K44" s="89"/>
      <c r="L44" s="89"/>
      <c r="M44" s="89"/>
      <c r="N44" s="89"/>
      <c r="O44" s="89"/>
      <c r="P44" s="89"/>
      <c r="Q44" s="97"/>
      <c r="R44" s="97"/>
      <c r="S44" s="97"/>
      <c r="T44" s="839"/>
    </row>
    <row r="45" spans="1:21" ht="15" customHeight="1">
      <c r="A45" s="4"/>
      <c r="B45" s="367"/>
      <c r="C45" s="1697"/>
      <c r="D45" s="1697"/>
      <c r="E45" s="1834">
        <v>2012</v>
      </c>
      <c r="F45" s="1834"/>
      <c r="G45" s="1834"/>
      <c r="H45" s="1335"/>
      <c r="I45" s="1834">
        <v>2013</v>
      </c>
      <c r="J45" s="1834"/>
      <c r="K45" s="1834"/>
      <c r="L45" s="1834"/>
      <c r="M45" s="1834"/>
      <c r="N45" s="1834"/>
      <c r="O45" s="1834"/>
      <c r="P45" s="766"/>
      <c r="Q45" s="1835" t="s">
        <v>649</v>
      </c>
      <c r="R45" s="1327"/>
      <c r="S45" s="1333"/>
      <c r="T45" s="8"/>
      <c r="U45" s="4"/>
    </row>
    <row r="46" spans="1:21" ht="20.25" customHeight="1">
      <c r="A46" s="4"/>
      <c r="B46" s="367"/>
      <c r="C46" s="1334"/>
      <c r="D46" s="1334"/>
      <c r="E46" s="665" t="s">
        <v>119</v>
      </c>
      <c r="F46" s="214"/>
      <c r="G46" s="665" t="s">
        <v>118</v>
      </c>
      <c r="H46" s="214"/>
      <c r="I46" s="665" t="s">
        <v>117</v>
      </c>
      <c r="J46" s="214"/>
      <c r="K46" s="665" t="s">
        <v>128</v>
      </c>
      <c r="L46" s="214"/>
      <c r="M46" s="665" t="s">
        <v>127</v>
      </c>
      <c r="N46" s="1"/>
      <c r="O46" s="665" t="s">
        <v>126</v>
      </c>
      <c r="P46" s="766"/>
      <c r="Q46" s="1836"/>
      <c r="R46" s="1333"/>
      <c r="S46" s="1333"/>
      <c r="T46" s="839"/>
      <c r="U46" s="4"/>
    </row>
    <row r="47" spans="1:21" s="62" customFormat="1" ht="14.25" customHeight="1">
      <c r="A47" s="59"/>
      <c r="B47" s="531"/>
      <c r="C47" s="1329" t="s">
        <v>77</v>
      </c>
      <c r="D47" s="1349"/>
      <c r="E47" s="595">
        <v>282877</v>
      </c>
      <c r="F47" s="595"/>
      <c r="G47" s="595">
        <v>282471</v>
      </c>
      <c r="H47" s="595"/>
      <c r="I47" s="595">
        <v>282511</v>
      </c>
      <c r="J47" s="595"/>
      <c r="K47" s="595">
        <v>274188</v>
      </c>
      <c r="L47" s="595"/>
      <c r="M47" s="595">
        <v>274910</v>
      </c>
      <c r="N47" s="595"/>
      <c r="O47" s="595">
        <v>272977</v>
      </c>
      <c r="P47" s="597"/>
      <c r="Q47" s="1336">
        <v>81.900000000000006</v>
      </c>
      <c r="R47" s="532"/>
      <c r="S47" s="532"/>
      <c r="T47" s="80"/>
      <c r="U47" s="59"/>
    </row>
    <row r="48" spans="1:21" ht="15" customHeight="1">
      <c r="A48" s="4"/>
      <c r="B48" s="367"/>
      <c r="C48" s="143" t="s">
        <v>71</v>
      </c>
      <c r="D48" s="18"/>
      <c r="E48" s="528">
        <v>11598</v>
      </c>
      <c r="F48" s="528">
        <v>0</v>
      </c>
      <c r="G48" s="528">
        <v>11673</v>
      </c>
      <c r="H48" s="528">
        <v>0</v>
      </c>
      <c r="I48" s="528">
        <v>11861</v>
      </c>
      <c r="J48" s="528">
        <v>0</v>
      </c>
      <c r="K48" s="528">
        <v>11779</v>
      </c>
      <c r="L48" s="528">
        <v>0</v>
      </c>
      <c r="M48" s="528">
        <v>11820</v>
      </c>
      <c r="N48" s="528">
        <v>0</v>
      </c>
      <c r="O48" s="528">
        <v>11589</v>
      </c>
      <c r="P48" s="532"/>
      <c r="Q48" s="1337">
        <v>83.5</v>
      </c>
      <c r="R48" s="532"/>
      <c r="S48" s="532"/>
      <c r="T48" s="839"/>
      <c r="U48" s="4"/>
    </row>
    <row r="49" spans="1:21" ht="11.65" customHeight="1">
      <c r="A49" s="4"/>
      <c r="B49" s="367"/>
      <c r="C49" s="143" t="s">
        <v>64</v>
      </c>
      <c r="D49" s="18"/>
      <c r="E49" s="528">
        <v>5356</v>
      </c>
      <c r="F49" s="528">
        <v>0</v>
      </c>
      <c r="G49" s="528">
        <v>5363</v>
      </c>
      <c r="H49" s="528">
        <v>0</v>
      </c>
      <c r="I49" s="528">
        <v>5395</v>
      </c>
      <c r="J49" s="528">
        <v>0</v>
      </c>
      <c r="K49" s="528">
        <v>5415</v>
      </c>
      <c r="L49" s="528">
        <v>0</v>
      </c>
      <c r="M49" s="528">
        <v>5322</v>
      </c>
      <c r="N49" s="528">
        <v>0</v>
      </c>
      <c r="O49" s="528">
        <v>5150</v>
      </c>
      <c r="P49" s="532"/>
      <c r="Q49" s="1337">
        <v>83.4</v>
      </c>
      <c r="R49" s="532"/>
      <c r="S49" s="532"/>
      <c r="T49" s="839"/>
      <c r="U49" s="4"/>
    </row>
    <row r="50" spans="1:21" ht="11.65" customHeight="1">
      <c r="A50" s="4"/>
      <c r="B50" s="367"/>
      <c r="C50" s="143" t="s">
        <v>73</v>
      </c>
      <c r="D50" s="18"/>
      <c r="E50" s="528">
        <v>12459</v>
      </c>
      <c r="F50" s="528">
        <v>0</v>
      </c>
      <c r="G50" s="528">
        <v>12214</v>
      </c>
      <c r="H50" s="528">
        <v>0</v>
      </c>
      <c r="I50" s="528">
        <v>12018</v>
      </c>
      <c r="J50" s="528">
        <v>0</v>
      </c>
      <c r="K50" s="528">
        <v>11408</v>
      </c>
      <c r="L50" s="528">
        <v>0</v>
      </c>
      <c r="M50" s="528">
        <v>11308</v>
      </c>
      <c r="N50" s="528">
        <v>0</v>
      </c>
      <c r="O50" s="528">
        <v>10802</v>
      </c>
      <c r="P50" s="532"/>
      <c r="Q50" s="1337">
        <v>81.599999999999994</v>
      </c>
      <c r="R50" s="532"/>
      <c r="S50" s="532"/>
      <c r="T50" s="839"/>
      <c r="U50" s="4"/>
    </row>
    <row r="51" spans="1:21" ht="11.65" customHeight="1">
      <c r="A51" s="4"/>
      <c r="B51" s="367"/>
      <c r="C51" s="143" t="s">
        <v>75</v>
      </c>
      <c r="D51" s="18"/>
      <c r="E51" s="528">
        <v>2008</v>
      </c>
      <c r="F51" s="528">
        <v>0</v>
      </c>
      <c r="G51" s="528">
        <v>2006</v>
      </c>
      <c r="H51" s="528">
        <v>0</v>
      </c>
      <c r="I51" s="528">
        <v>2031</v>
      </c>
      <c r="J51" s="528">
        <v>0</v>
      </c>
      <c r="K51" s="528">
        <v>1991</v>
      </c>
      <c r="L51" s="528">
        <v>0</v>
      </c>
      <c r="M51" s="528">
        <v>1990</v>
      </c>
      <c r="N51" s="528">
        <v>0</v>
      </c>
      <c r="O51" s="528">
        <v>1952</v>
      </c>
      <c r="P51" s="532"/>
      <c r="Q51" s="1337">
        <v>88.6</v>
      </c>
      <c r="R51" s="532"/>
      <c r="S51" s="93"/>
      <c r="T51" s="4"/>
      <c r="U51" s="4"/>
    </row>
    <row r="52" spans="1:21" ht="11.65" customHeight="1">
      <c r="A52" s="4"/>
      <c r="B52" s="367"/>
      <c r="C52" s="143" t="s">
        <v>84</v>
      </c>
      <c r="D52" s="18"/>
      <c r="E52" s="528">
        <v>3584</v>
      </c>
      <c r="F52" s="528">
        <v>0</v>
      </c>
      <c r="G52" s="528">
        <v>3637</v>
      </c>
      <c r="H52" s="528">
        <v>0</v>
      </c>
      <c r="I52" s="528">
        <v>3702</v>
      </c>
      <c r="J52" s="528">
        <v>0</v>
      </c>
      <c r="K52" s="528">
        <v>3754</v>
      </c>
      <c r="L52" s="528">
        <v>0</v>
      </c>
      <c r="M52" s="528">
        <v>3814</v>
      </c>
      <c r="N52" s="528">
        <v>0</v>
      </c>
      <c r="O52" s="528">
        <v>3876</v>
      </c>
      <c r="P52" s="532"/>
      <c r="Q52" s="1337">
        <v>76</v>
      </c>
      <c r="R52" s="532"/>
      <c r="S52" s="93"/>
      <c r="T52" s="4"/>
      <c r="U52" s="4"/>
    </row>
    <row r="53" spans="1:21" ht="11.65" customHeight="1">
      <c r="A53" s="4"/>
      <c r="B53" s="367"/>
      <c r="C53" s="143" t="s">
        <v>70</v>
      </c>
      <c r="D53" s="18"/>
      <c r="E53" s="528">
        <v>8477</v>
      </c>
      <c r="F53" s="528">
        <v>0</v>
      </c>
      <c r="G53" s="528">
        <v>8471</v>
      </c>
      <c r="H53" s="528">
        <v>0</v>
      </c>
      <c r="I53" s="528">
        <v>8570</v>
      </c>
      <c r="J53" s="528">
        <v>0</v>
      </c>
      <c r="K53" s="528">
        <v>8322</v>
      </c>
      <c r="L53" s="528">
        <v>0</v>
      </c>
      <c r="M53" s="528">
        <v>8447</v>
      </c>
      <c r="N53" s="528">
        <v>0</v>
      </c>
      <c r="O53" s="528">
        <v>7974</v>
      </c>
      <c r="P53" s="532"/>
      <c r="Q53" s="1337">
        <v>88.6</v>
      </c>
      <c r="R53" s="532"/>
      <c r="S53" s="93"/>
      <c r="T53" s="4"/>
      <c r="U53" s="4"/>
    </row>
    <row r="54" spans="1:21" ht="11.65" customHeight="1">
      <c r="A54" s="4"/>
      <c r="B54" s="367"/>
      <c r="C54" s="143" t="s">
        <v>65</v>
      </c>
      <c r="D54" s="18"/>
      <c r="E54" s="528">
        <v>3791</v>
      </c>
      <c r="F54" s="528">
        <v>0</v>
      </c>
      <c r="G54" s="528">
        <v>3839</v>
      </c>
      <c r="H54" s="528">
        <v>0</v>
      </c>
      <c r="I54" s="528">
        <v>3876</v>
      </c>
      <c r="J54" s="528">
        <v>0</v>
      </c>
      <c r="K54" s="528">
        <v>3702</v>
      </c>
      <c r="L54" s="528">
        <v>0</v>
      </c>
      <c r="M54" s="528">
        <v>3857</v>
      </c>
      <c r="N54" s="528">
        <v>0</v>
      </c>
      <c r="O54" s="528">
        <v>3844</v>
      </c>
      <c r="P54" s="532"/>
      <c r="Q54" s="1337">
        <v>82.2</v>
      </c>
      <c r="R54" s="532"/>
      <c r="S54" s="93"/>
      <c r="T54" s="4"/>
      <c r="U54" s="4"/>
    </row>
    <row r="55" spans="1:21" ht="11.65" customHeight="1">
      <c r="A55" s="4"/>
      <c r="B55" s="367"/>
      <c r="C55" s="143" t="s">
        <v>83</v>
      </c>
      <c r="D55" s="18"/>
      <c r="E55" s="528">
        <v>8999</v>
      </c>
      <c r="F55" s="528">
        <v>0</v>
      </c>
      <c r="G55" s="528">
        <v>9418</v>
      </c>
      <c r="H55" s="528">
        <v>0</v>
      </c>
      <c r="I55" s="528">
        <v>9434</v>
      </c>
      <c r="J55" s="528">
        <v>0</v>
      </c>
      <c r="K55" s="528">
        <v>9312</v>
      </c>
      <c r="L55" s="528">
        <v>0</v>
      </c>
      <c r="M55" s="528">
        <v>9608</v>
      </c>
      <c r="N55" s="528">
        <v>0</v>
      </c>
      <c r="O55" s="528">
        <v>9527</v>
      </c>
      <c r="P55" s="532"/>
      <c r="Q55" s="1337">
        <v>86.1</v>
      </c>
      <c r="R55" s="532"/>
      <c r="S55" s="93"/>
      <c r="T55" s="4"/>
      <c r="U55" s="4"/>
    </row>
    <row r="56" spans="1:21" ht="11.65" customHeight="1">
      <c r="A56" s="4"/>
      <c r="B56" s="367"/>
      <c r="C56" s="143" t="s">
        <v>85</v>
      </c>
      <c r="D56" s="18"/>
      <c r="E56" s="528">
        <v>3535</v>
      </c>
      <c r="F56" s="528">
        <v>0</v>
      </c>
      <c r="G56" s="528">
        <v>3600</v>
      </c>
      <c r="H56" s="528">
        <v>0</v>
      </c>
      <c r="I56" s="528">
        <v>3683</v>
      </c>
      <c r="J56" s="528">
        <v>0</v>
      </c>
      <c r="K56" s="528">
        <v>3578</v>
      </c>
      <c r="L56" s="528">
        <v>0</v>
      </c>
      <c r="M56" s="528">
        <v>3587</v>
      </c>
      <c r="N56" s="528">
        <v>0</v>
      </c>
      <c r="O56" s="528">
        <v>3623</v>
      </c>
      <c r="P56" s="532"/>
      <c r="Q56" s="1337">
        <v>75.900000000000006</v>
      </c>
      <c r="R56" s="532"/>
      <c r="S56" s="93"/>
      <c r="T56" s="4"/>
      <c r="U56" s="4"/>
    </row>
    <row r="57" spans="1:21" ht="11.65" customHeight="1">
      <c r="A57" s="4"/>
      <c r="B57" s="367"/>
      <c r="C57" s="143" t="s">
        <v>69</v>
      </c>
      <c r="D57" s="18"/>
      <c r="E57" s="528">
        <v>5851</v>
      </c>
      <c r="F57" s="528">
        <v>0</v>
      </c>
      <c r="G57" s="528">
        <v>5810</v>
      </c>
      <c r="H57" s="528">
        <v>0</v>
      </c>
      <c r="I57" s="528">
        <v>6008</v>
      </c>
      <c r="J57" s="528">
        <v>0</v>
      </c>
      <c r="K57" s="528">
        <v>5950</v>
      </c>
      <c r="L57" s="528">
        <v>0</v>
      </c>
      <c r="M57" s="528">
        <v>6143</v>
      </c>
      <c r="N57" s="528">
        <v>0</v>
      </c>
      <c r="O57" s="528">
        <v>6175</v>
      </c>
      <c r="P57" s="532"/>
      <c r="Q57" s="1337">
        <v>86.5</v>
      </c>
      <c r="R57" s="532"/>
      <c r="S57" s="93"/>
      <c r="T57" s="4"/>
      <c r="U57" s="4"/>
    </row>
    <row r="58" spans="1:21" ht="11.65" customHeight="1">
      <c r="A58" s="4"/>
      <c r="B58" s="367"/>
      <c r="C58" s="143" t="s">
        <v>68</v>
      </c>
      <c r="D58" s="18"/>
      <c r="E58" s="528">
        <v>60273</v>
      </c>
      <c r="F58" s="528">
        <v>0</v>
      </c>
      <c r="G58" s="528">
        <v>59555</v>
      </c>
      <c r="H58" s="528">
        <v>0</v>
      </c>
      <c r="I58" s="528">
        <v>58421</v>
      </c>
      <c r="J58" s="528">
        <v>0</v>
      </c>
      <c r="K58" s="528">
        <v>56510</v>
      </c>
      <c r="L58" s="528">
        <v>0</v>
      </c>
      <c r="M58" s="528">
        <v>55865</v>
      </c>
      <c r="N58" s="528">
        <v>0</v>
      </c>
      <c r="O58" s="528">
        <v>54516</v>
      </c>
      <c r="P58" s="532"/>
      <c r="Q58" s="1337">
        <v>83.2</v>
      </c>
      <c r="R58" s="532"/>
      <c r="S58" s="93"/>
      <c r="T58" s="4"/>
      <c r="U58" s="4"/>
    </row>
    <row r="59" spans="1:21" ht="11.65" customHeight="1">
      <c r="A59" s="4"/>
      <c r="B59" s="367"/>
      <c r="C59" s="143" t="s">
        <v>66</v>
      </c>
      <c r="D59" s="18"/>
      <c r="E59" s="528">
        <v>4130</v>
      </c>
      <c r="F59" s="528">
        <v>0</v>
      </c>
      <c r="G59" s="528">
        <v>4249</v>
      </c>
      <c r="H59" s="528">
        <v>0</v>
      </c>
      <c r="I59" s="528">
        <v>4290</v>
      </c>
      <c r="J59" s="528">
        <v>0</v>
      </c>
      <c r="K59" s="528">
        <v>4140</v>
      </c>
      <c r="L59" s="528">
        <v>0</v>
      </c>
      <c r="M59" s="528">
        <v>4135</v>
      </c>
      <c r="N59" s="528">
        <v>0</v>
      </c>
      <c r="O59" s="528">
        <v>4090</v>
      </c>
      <c r="P59" s="532"/>
      <c r="Q59" s="1337">
        <v>82.7</v>
      </c>
      <c r="R59" s="532"/>
      <c r="S59" s="93"/>
      <c r="T59" s="4"/>
      <c r="U59" s="4"/>
    </row>
    <row r="60" spans="1:21" ht="11.65" customHeight="1">
      <c r="A60" s="4"/>
      <c r="B60" s="367"/>
      <c r="C60" s="143" t="s">
        <v>72</v>
      </c>
      <c r="D60" s="18"/>
      <c r="E60" s="528">
        <v>81807</v>
      </c>
      <c r="F60" s="528">
        <v>0</v>
      </c>
      <c r="G60" s="528">
        <v>80913</v>
      </c>
      <c r="H60" s="528">
        <v>0</v>
      </c>
      <c r="I60" s="528">
        <v>81224</v>
      </c>
      <c r="J60" s="528">
        <v>0</v>
      </c>
      <c r="K60" s="528">
        <v>78346</v>
      </c>
      <c r="L60" s="528">
        <v>0</v>
      </c>
      <c r="M60" s="528">
        <v>78259</v>
      </c>
      <c r="N60" s="528">
        <v>0</v>
      </c>
      <c r="O60" s="528">
        <v>78278</v>
      </c>
      <c r="P60" s="532"/>
      <c r="Q60" s="1337">
        <v>83.3</v>
      </c>
      <c r="R60" s="532"/>
      <c r="S60" s="93"/>
      <c r="T60" s="4"/>
      <c r="U60" s="4"/>
    </row>
    <row r="61" spans="1:21" ht="11.65" customHeight="1">
      <c r="A61" s="4"/>
      <c r="B61" s="367"/>
      <c r="C61" s="143" t="s">
        <v>90</v>
      </c>
      <c r="D61" s="18"/>
      <c r="E61" s="528">
        <v>6299</v>
      </c>
      <c r="F61" s="528">
        <v>0</v>
      </c>
      <c r="G61" s="528">
        <v>6901</v>
      </c>
      <c r="H61" s="528">
        <v>0</v>
      </c>
      <c r="I61" s="528">
        <v>6798</v>
      </c>
      <c r="J61" s="528">
        <v>0</v>
      </c>
      <c r="K61" s="528">
        <v>6749</v>
      </c>
      <c r="L61" s="528">
        <v>0</v>
      </c>
      <c r="M61" s="528">
        <v>6737</v>
      </c>
      <c r="N61" s="528">
        <v>0</v>
      </c>
      <c r="O61" s="528">
        <v>6821</v>
      </c>
      <c r="P61" s="532"/>
      <c r="Q61" s="1337">
        <v>82.6</v>
      </c>
      <c r="R61" s="532"/>
      <c r="S61" s="93"/>
      <c r="T61" s="4"/>
      <c r="U61" s="4"/>
    </row>
    <row r="62" spans="1:21" ht="11.65" customHeight="1">
      <c r="A62" s="4"/>
      <c r="B62" s="367"/>
      <c r="C62" s="143" t="s">
        <v>67</v>
      </c>
      <c r="D62" s="18"/>
      <c r="E62" s="528">
        <v>23064</v>
      </c>
      <c r="F62" s="528">
        <v>0</v>
      </c>
      <c r="G62" s="528">
        <v>22580</v>
      </c>
      <c r="H62" s="528">
        <v>0</v>
      </c>
      <c r="I62" s="528">
        <v>22405</v>
      </c>
      <c r="J62" s="528">
        <v>0</v>
      </c>
      <c r="K62" s="528">
        <v>21801</v>
      </c>
      <c r="L62" s="528">
        <v>0</v>
      </c>
      <c r="M62" s="528">
        <v>22041</v>
      </c>
      <c r="N62" s="528">
        <v>0</v>
      </c>
      <c r="O62" s="528">
        <v>22405</v>
      </c>
      <c r="P62" s="532"/>
      <c r="Q62" s="1337">
        <v>84.2</v>
      </c>
      <c r="R62" s="532"/>
      <c r="S62" s="93"/>
      <c r="T62" s="4"/>
      <c r="U62" s="4"/>
    </row>
    <row r="63" spans="1:21" ht="11.65" customHeight="1">
      <c r="A63" s="4"/>
      <c r="B63" s="367"/>
      <c r="C63" s="143" t="s">
        <v>74</v>
      </c>
      <c r="D63" s="18"/>
      <c r="E63" s="528">
        <v>2833</v>
      </c>
      <c r="F63" s="528">
        <v>0</v>
      </c>
      <c r="G63" s="528">
        <v>2850</v>
      </c>
      <c r="H63" s="528">
        <v>0</v>
      </c>
      <c r="I63" s="528">
        <v>2876</v>
      </c>
      <c r="J63" s="528">
        <v>0</v>
      </c>
      <c r="K63" s="528">
        <v>2783</v>
      </c>
      <c r="L63" s="528">
        <v>0</v>
      </c>
      <c r="M63" s="528">
        <v>2862</v>
      </c>
      <c r="N63" s="528">
        <v>0</v>
      </c>
      <c r="O63" s="528">
        <v>2906</v>
      </c>
      <c r="P63" s="532"/>
      <c r="Q63" s="1337">
        <v>87.5</v>
      </c>
      <c r="R63" s="532"/>
      <c r="S63" s="93"/>
      <c r="T63" s="4"/>
      <c r="U63" s="4"/>
    </row>
    <row r="64" spans="1:21" ht="11.65" customHeight="1">
      <c r="A64" s="4"/>
      <c r="B64" s="367"/>
      <c r="C64" s="143" t="s">
        <v>76</v>
      </c>
      <c r="D64" s="18"/>
      <c r="E64" s="528">
        <v>5859</v>
      </c>
      <c r="F64" s="528">
        <v>0</v>
      </c>
      <c r="G64" s="528">
        <v>5840</v>
      </c>
      <c r="H64" s="528">
        <v>0</v>
      </c>
      <c r="I64" s="528">
        <v>5915</v>
      </c>
      <c r="J64" s="528">
        <v>0</v>
      </c>
      <c r="K64" s="528">
        <v>5720</v>
      </c>
      <c r="L64" s="528">
        <v>0</v>
      </c>
      <c r="M64" s="528">
        <v>5699</v>
      </c>
      <c r="N64" s="528">
        <v>0</v>
      </c>
      <c r="O64" s="528">
        <v>5781</v>
      </c>
      <c r="P64" s="532"/>
      <c r="Q64" s="1337">
        <v>85.2</v>
      </c>
      <c r="R64" s="532"/>
      <c r="S64" s="93"/>
      <c r="T64" s="4"/>
      <c r="U64" s="4"/>
    </row>
    <row r="65" spans="1:21" ht="11.65" customHeight="1">
      <c r="A65" s="4"/>
      <c r="B65" s="367"/>
      <c r="C65" s="143" t="s">
        <v>86</v>
      </c>
      <c r="D65" s="18"/>
      <c r="E65" s="528">
        <v>9249</v>
      </c>
      <c r="F65" s="528">
        <v>0</v>
      </c>
      <c r="G65" s="528">
        <v>9472</v>
      </c>
      <c r="H65" s="528">
        <v>0</v>
      </c>
      <c r="I65" s="528">
        <v>9604</v>
      </c>
      <c r="J65" s="528">
        <v>0</v>
      </c>
      <c r="K65" s="528">
        <v>9271</v>
      </c>
      <c r="L65" s="528">
        <v>0</v>
      </c>
      <c r="M65" s="528">
        <v>9388</v>
      </c>
      <c r="N65" s="528">
        <v>0</v>
      </c>
      <c r="O65" s="528">
        <v>9034</v>
      </c>
      <c r="P65" s="532"/>
      <c r="Q65" s="1337">
        <v>79.400000000000006</v>
      </c>
      <c r="R65" s="532"/>
      <c r="S65" s="93"/>
      <c r="T65" s="4"/>
      <c r="U65" s="4"/>
    </row>
    <row r="66" spans="1:21" ht="11.25" customHeight="1">
      <c r="A66" s="4"/>
      <c r="B66" s="367"/>
      <c r="C66" s="143" t="s">
        <v>166</v>
      </c>
      <c r="D66" s="18"/>
      <c r="E66" s="528">
        <v>18422</v>
      </c>
      <c r="F66" s="528">
        <v>0</v>
      </c>
      <c r="G66" s="528">
        <v>18619</v>
      </c>
      <c r="H66" s="528">
        <v>0</v>
      </c>
      <c r="I66" s="528">
        <v>18937</v>
      </c>
      <c r="J66" s="528">
        <v>0</v>
      </c>
      <c r="K66" s="528">
        <v>18294</v>
      </c>
      <c r="L66" s="528">
        <v>0</v>
      </c>
      <c r="M66" s="528">
        <v>18576</v>
      </c>
      <c r="N66" s="528">
        <v>0</v>
      </c>
      <c r="O66" s="528">
        <v>19074</v>
      </c>
      <c r="P66" s="532"/>
      <c r="Q66" s="1337">
        <v>65</v>
      </c>
      <c r="R66" s="532"/>
      <c r="S66" s="93"/>
      <c r="T66" s="4"/>
      <c r="U66" s="4"/>
    </row>
    <row r="67" spans="1:21" ht="11.65" customHeight="1">
      <c r="A67" s="4"/>
      <c r="B67" s="367"/>
      <c r="C67" s="143" t="s">
        <v>167</v>
      </c>
      <c r="D67" s="18"/>
      <c r="E67" s="528">
        <v>5283</v>
      </c>
      <c r="F67" s="528">
        <v>0</v>
      </c>
      <c r="G67" s="528">
        <v>5461</v>
      </c>
      <c r="H67" s="528">
        <v>0</v>
      </c>
      <c r="I67" s="528">
        <v>5463</v>
      </c>
      <c r="J67" s="528">
        <v>0</v>
      </c>
      <c r="K67" s="528">
        <v>5363</v>
      </c>
      <c r="L67" s="528">
        <v>0</v>
      </c>
      <c r="M67" s="528">
        <v>5452</v>
      </c>
      <c r="N67" s="528">
        <v>0</v>
      </c>
      <c r="O67" s="528">
        <v>5560</v>
      </c>
      <c r="P67" s="532"/>
      <c r="Q67" s="1337">
        <v>77.2</v>
      </c>
      <c r="R67" s="532"/>
      <c r="S67" s="93"/>
      <c r="T67" s="4"/>
      <c r="U67" s="4"/>
    </row>
    <row r="68" spans="1:21" s="1352" customFormat="1" ht="8.25" customHeight="1">
      <c r="A68" s="1350"/>
      <c r="B68" s="1351"/>
      <c r="C68" s="1837" t="s">
        <v>620</v>
      </c>
      <c r="D68" s="1837"/>
      <c r="E68" s="1837"/>
      <c r="F68" s="1837"/>
      <c r="G68" s="1837"/>
      <c r="H68" s="1837"/>
      <c r="I68" s="1837"/>
      <c r="J68" s="1837"/>
      <c r="K68" s="1837"/>
      <c r="L68" s="1837"/>
      <c r="M68" s="1837"/>
      <c r="N68" s="1837"/>
      <c r="O68" s="1837"/>
      <c r="P68" s="1837"/>
      <c r="Q68" s="1837"/>
      <c r="R68" s="1837"/>
      <c r="S68" s="1837"/>
      <c r="T68" s="1328"/>
      <c r="U68" s="1350"/>
    </row>
    <row r="69" spans="1:21" ht="10.5" customHeight="1">
      <c r="A69" s="4"/>
      <c r="B69" s="1351"/>
      <c r="C69" s="54" t="s">
        <v>170</v>
      </c>
      <c r="D69" s="18"/>
      <c r="E69" s="95"/>
      <c r="F69" s="95"/>
      <c r="G69" s="95"/>
      <c r="H69" s="95"/>
      <c r="I69" s="95"/>
      <c r="J69" s="95"/>
      <c r="K69" s="95"/>
      <c r="L69" s="95"/>
      <c r="M69" s="1353" t="s">
        <v>171</v>
      </c>
      <c r="N69" s="95"/>
      <c r="O69" s="79"/>
      <c r="P69" s="79"/>
      <c r="Q69" s="79"/>
      <c r="R69" s="79"/>
      <c r="S69" s="79"/>
      <c r="T69" s="839"/>
      <c r="U69" s="4"/>
    </row>
    <row r="70" spans="1:21" ht="9.75" customHeight="1">
      <c r="A70" s="4"/>
      <c r="B70" s="1354"/>
      <c r="C70" s="1355" t="s">
        <v>362</v>
      </c>
      <c r="D70" s="18"/>
      <c r="E70" s="95"/>
      <c r="F70" s="95"/>
      <c r="G70" s="95"/>
      <c r="H70" s="95"/>
      <c r="I70" s="95"/>
      <c r="J70" s="95"/>
      <c r="K70" s="95"/>
      <c r="L70" s="95"/>
      <c r="M70" s="1356"/>
      <c r="N70" s="95"/>
      <c r="O70" s="79"/>
      <c r="P70" s="79"/>
      <c r="Q70" s="79"/>
      <c r="R70" s="79"/>
      <c r="S70" s="79"/>
      <c r="T70" s="839"/>
      <c r="U70" s="4"/>
    </row>
    <row r="71" spans="1:21" ht="13.5" customHeight="1">
      <c r="A71" s="4"/>
      <c r="B71" s="1357">
        <v>18</v>
      </c>
      <c r="C71" s="1592" t="s">
        <v>593</v>
      </c>
      <c r="D71" s="1703"/>
      <c r="E71" s="1703"/>
      <c r="F71" s="1703"/>
      <c r="G71" s="1703"/>
      <c r="H71" s="8"/>
      <c r="I71" s="8"/>
      <c r="J71" s="8"/>
      <c r="K71" s="8"/>
      <c r="L71" s="8"/>
      <c r="M71" s="8"/>
      <c r="N71" s="8"/>
      <c r="O71" s="8"/>
      <c r="P71" s="8"/>
      <c r="Q71" s="8"/>
      <c r="R71" s="8"/>
      <c r="S71" s="8"/>
      <c r="T71" s="8"/>
      <c r="U71" s="8"/>
    </row>
    <row r="72" spans="1:21" ht="13.5" customHeight="1">
      <c r="A72" s="69"/>
      <c r="B72" s="69"/>
      <c r="C72" s="69"/>
      <c r="D72" s="69"/>
      <c r="E72" s="69"/>
      <c r="F72" s="69"/>
      <c r="G72" s="69"/>
      <c r="H72" s="69"/>
      <c r="I72" s="69"/>
      <c r="J72" s="69"/>
      <c r="K72" s="69"/>
      <c r="L72" s="69"/>
      <c r="M72" s="69"/>
      <c r="N72" s="69"/>
      <c r="O72" s="69"/>
      <c r="P72" s="69"/>
      <c r="Q72" s="69"/>
      <c r="R72" s="69"/>
      <c r="S72" s="86"/>
      <c r="T72" s="69"/>
      <c r="U72" s="69"/>
    </row>
    <row r="73" spans="1:21">
      <c r="A73" s="69"/>
      <c r="B73" s="69"/>
      <c r="C73" s="69"/>
      <c r="D73" s="69"/>
      <c r="E73" s="1358"/>
      <c r="F73" s="1358"/>
      <c r="G73" s="1358"/>
      <c r="H73" s="1358"/>
      <c r="I73" s="1358"/>
      <c r="J73" s="1358"/>
      <c r="K73" s="1358"/>
      <c r="L73" s="1358"/>
      <c r="M73" s="1358"/>
      <c r="N73" s="1358"/>
      <c r="O73" s="1358"/>
      <c r="P73" s="1358"/>
      <c r="Q73" s="1358"/>
      <c r="R73" s="1358"/>
      <c r="S73" s="1358"/>
      <c r="T73" s="1358"/>
      <c r="U73" s="1358"/>
    </row>
    <row r="74" spans="1:21">
      <c r="A74" s="69"/>
      <c r="B74" s="69"/>
      <c r="C74" s="69"/>
      <c r="D74" s="69"/>
      <c r="E74" s="69"/>
      <c r="F74" s="69"/>
      <c r="G74" s="69" t="s">
        <v>35</v>
      </c>
      <c r="H74" s="69"/>
      <c r="I74" s="69"/>
      <c r="J74" s="69"/>
      <c r="K74" s="69"/>
      <c r="L74" s="69"/>
      <c r="M74" s="69"/>
      <c r="N74" s="69"/>
      <c r="O74" s="69"/>
      <c r="P74" s="69"/>
      <c r="Q74" s="69"/>
      <c r="R74" s="69"/>
      <c r="S74" s="86"/>
      <c r="T74" s="69"/>
      <c r="U74" s="69"/>
    </row>
    <row r="75" spans="1:21">
      <c r="A75" s="69"/>
      <c r="B75" s="69"/>
      <c r="C75" s="69"/>
      <c r="D75" s="69"/>
      <c r="E75" s="69"/>
      <c r="F75" s="69"/>
      <c r="G75" s="69"/>
      <c r="H75" s="69"/>
      <c r="I75" s="69"/>
      <c r="J75" s="69"/>
      <c r="K75" s="69"/>
      <c r="L75" s="69"/>
      <c r="M75" s="69"/>
      <c r="N75" s="69"/>
      <c r="O75" s="69"/>
      <c r="P75" s="69"/>
      <c r="Q75" s="69"/>
      <c r="R75" s="69"/>
      <c r="S75" s="86"/>
      <c r="T75" s="69"/>
      <c r="U75" s="69"/>
    </row>
    <row r="76" spans="1:21">
      <c r="A76" s="69"/>
      <c r="B76" s="69"/>
      <c r="C76" s="69"/>
      <c r="D76" s="69"/>
      <c r="E76" s="69"/>
      <c r="F76" s="69"/>
      <c r="G76" s="69"/>
      <c r="H76" s="69"/>
      <c r="I76" s="69"/>
      <c r="J76" s="69"/>
      <c r="K76" s="69"/>
      <c r="L76" s="69"/>
      <c r="M76" s="69"/>
      <c r="N76" s="69"/>
      <c r="O76" s="69"/>
      <c r="P76" s="69"/>
      <c r="Q76" s="69"/>
      <c r="R76" s="69"/>
      <c r="S76" s="86"/>
      <c r="T76" s="69"/>
      <c r="U76" s="69"/>
    </row>
    <row r="77" spans="1:21">
      <c r="S77" s="25"/>
    </row>
    <row r="82" spans="19:20" ht="8.25" customHeight="1"/>
    <row r="84" spans="19:20" ht="9" customHeight="1">
      <c r="T84" s="9"/>
    </row>
    <row r="85" spans="19:20" ht="8.25" customHeight="1">
      <c r="S85" s="1326"/>
      <c r="T85" s="1326"/>
    </row>
    <row r="86" spans="19:20" ht="9.75" customHeight="1"/>
  </sheetData>
  <mergeCells count="14">
    <mergeCell ref="S1:T1"/>
    <mergeCell ref="B2:D2"/>
    <mergeCell ref="C4:S4"/>
    <mergeCell ref="C5:D6"/>
    <mergeCell ref="E6:G6"/>
    <mergeCell ref="I6:O6"/>
    <mergeCell ref="Q6:Q7"/>
    <mergeCell ref="C71:G71"/>
    <mergeCell ref="C43:S43"/>
    <mergeCell ref="C44:D45"/>
    <mergeCell ref="E45:G45"/>
    <mergeCell ref="I45:O45"/>
    <mergeCell ref="Q45:Q46"/>
    <mergeCell ref="C68:S68"/>
  </mergeCells>
  <printOptions horizontalCentered="1"/>
  <pageMargins left="0.19685039370078741" right="0.19685039370078741" top="0.19685039370078741" bottom="0.1968503937007874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tabColor theme="3"/>
  </sheetPr>
  <dimension ref="A1:Z84"/>
  <sheetViews>
    <sheetView zoomScaleNormal="100" workbookViewId="0"/>
  </sheetViews>
  <sheetFormatPr defaultRowHeight="12.75"/>
  <cols>
    <col min="1" max="1" width="1" style="779" customWidth="1"/>
    <col min="2" max="2" width="2.5703125" style="779" customWidth="1"/>
    <col min="3" max="3" width="1.140625" style="779" customWidth="1"/>
    <col min="4" max="4" width="22.85546875" style="779" customWidth="1"/>
    <col min="5" max="5" width="0.28515625" style="779" customWidth="1"/>
    <col min="6" max="6" width="7.5703125" style="791" customWidth="1"/>
    <col min="7" max="7" width="0.28515625" style="791" customWidth="1"/>
    <col min="8" max="8" width="7.5703125" style="791" customWidth="1"/>
    <col min="9" max="9" width="0.28515625" style="791" customWidth="1"/>
    <col min="10" max="10" width="7.5703125" style="791" customWidth="1"/>
    <col min="11" max="11" width="0.28515625" style="791" customWidth="1"/>
    <col min="12" max="12" width="7.5703125" style="791" customWidth="1"/>
    <col min="13" max="13" width="0.28515625" style="791" customWidth="1"/>
    <col min="14" max="14" width="7.5703125" style="791" customWidth="1"/>
    <col min="15" max="15" width="0.42578125" style="791" customWidth="1"/>
    <col min="16" max="16" width="7.5703125" style="791" customWidth="1"/>
    <col min="17" max="17" width="0.28515625" style="791" customWidth="1"/>
    <col min="18" max="18" width="7.5703125" style="837" customWidth="1"/>
    <col min="19" max="19" width="0.42578125" style="791" customWidth="1"/>
    <col min="20" max="20" width="7.5703125" style="791" customWidth="1"/>
    <col min="21" max="21" width="0.42578125" style="791" customWidth="1"/>
    <col min="22" max="22" width="7.5703125" style="837" customWidth="1"/>
    <col min="23" max="23" width="2.5703125" style="779" customWidth="1"/>
    <col min="24" max="24" width="1" style="779" customWidth="1"/>
    <col min="25" max="16384" width="9.140625" style="779"/>
  </cols>
  <sheetData>
    <row r="1" spans="1:24" ht="13.5" customHeight="1">
      <c r="A1" s="773"/>
      <c r="B1" s="1853" t="s">
        <v>621</v>
      </c>
      <c r="C1" s="1853"/>
      <c r="D1" s="1853"/>
      <c r="E1" s="774"/>
      <c r="F1" s="775"/>
      <c r="G1" s="775"/>
      <c r="H1" s="775"/>
      <c r="I1" s="775"/>
      <c r="J1" s="775"/>
      <c r="K1" s="775"/>
      <c r="L1" s="775"/>
      <c r="M1" s="775"/>
      <c r="N1" s="775"/>
      <c r="O1" s="775"/>
      <c r="P1" s="776"/>
      <c r="Q1" s="777"/>
      <c r="R1" s="777"/>
      <c r="S1" s="777"/>
      <c r="T1" s="777"/>
      <c r="U1" s="777"/>
      <c r="V1" s="777"/>
      <c r="W1" s="778"/>
      <c r="X1" s="773"/>
    </row>
    <row r="2" spans="1:24" ht="6" customHeight="1">
      <c r="A2" s="773"/>
      <c r="B2" s="1854"/>
      <c r="C2" s="1854"/>
      <c r="D2" s="1854"/>
      <c r="E2" s="1369"/>
      <c r="F2" s="780"/>
      <c r="G2" s="780"/>
      <c r="H2" s="781"/>
      <c r="I2" s="781"/>
      <c r="J2" s="781"/>
      <c r="K2" s="781"/>
      <c r="L2" s="781"/>
      <c r="M2" s="781"/>
      <c r="N2" s="781"/>
      <c r="O2" s="781"/>
      <c r="P2" s="781"/>
      <c r="Q2" s="781"/>
      <c r="R2" s="782"/>
      <c r="S2" s="781"/>
      <c r="T2" s="781"/>
      <c r="U2" s="781"/>
      <c r="V2" s="782"/>
      <c r="W2" s="783"/>
      <c r="X2" s="773"/>
    </row>
    <row r="3" spans="1:24" ht="13.5" customHeight="1" thickBot="1">
      <c r="A3" s="773"/>
      <c r="B3" s="784"/>
      <c r="C3" s="784"/>
      <c r="D3" s="784"/>
      <c r="E3" s="784"/>
      <c r="F3" s="781"/>
      <c r="G3" s="781"/>
      <c r="H3" s="781"/>
      <c r="I3" s="781"/>
      <c r="J3" s="781"/>
      <c r="K3" s="781"/>
      <c r="L3" s="781"/>
      <c r="M3" s="781"/>
      <c r="N3" s="781" t="s">
        <v>35</v>
      </c>
      <c r="O3" s="781"/>
      <c r="P3" s="781"/>
      <c r="Q3" s="781"/>
      <c r="R3" s="785"/>
      <c r="S3" s="781"/>
      <c r="T3" s="781"/>
      <c r="U3" s="781"/>
      <c r="V3" s="785" t="s">
        <v>82</v>
      </c>
      <c r="W3" s="786"/>
      <c r="X3" s="773"/>
    </row>
    <row r="4" spans="1:24" s="789" customFormat="1" ht="13.5" customHeight="1" thickBot="1">
      <c r="A4" s="787"/>
      <c r="B4" s="788"/>
      <c r="C4" s="1855" t="s">
        <v>0</v>
      </c>
      <c r="D4" s="1856"/>
      <c r="E4" s="1856"/>
      <c r="F4" s="1856"/>
      <c r="G4" s="1856"/>
      <c r="H4" s="1856"/>
      <c r="I4" s="1856"/>
      <c r="J4" s="1856"/>
      <c r="K4" s="1856"/>
      <c r="L4" s="1856"/>
      <c r="M4" s="1856"/>
      <c r="N4" s="1856"/>
      <c r="O4" s="1856"/>
      <c r="P4" s="1856"/>
      <c r="Q4" s="1856"/>
      <c r="R4" s="1856"/>
      <c r="S4" s="1856"/>
      <c r="T4" s="1856"/>
      <c r="U4" s="1856"/>
      <c r="V4" s="1857"/>
      <c r="W4" s="786"/>
      <c r="X4" s="773"/>
    </row>
    <row r="5" spans="1:24" ht="4.5" customHeight="1">
      <c r="A5" s="773"/>
      <c r="B5" s="784"/>
      <c r="C5" s="1858" t="s">
        <v>87</v>
      </c>
      <c r="D5" s="1858"/>
      <c r="E5" s="790"/>
      <c r="G5" s="792"/>
      <c r="H5" s="792"/>
      <c r="I5" s="792"/>
      <c r="J5" s="792"/>
      <c r="K5" s="792"/>
      <c r="L5" s="792"/>
      <c r="M5" s="792"/>
      <c r="N5" s="792"/>
      <c r="O5" s="792"/>
      <c r="P5" s="792"/>
      <c r="Q5" s="792"/>
      <c r="R5" s="792"/>
      <c r="S5" s="792"/>
      <c r="T5" s="792"/>
      <c r="U5" s="792"/>
      <c r="V5" s="792"/>
      <c r="W5" s="786"/>
      <c r="X5" s="773"/>
    </row>
    <row r="6" spans="1:24" ht="12" customHeight="1">
      <c r="A6" s="773"/>
      <c r="B6" s="784"/>
      <c r="C6" s="1858"/>
      <c r="D6" s="1858"/>
      <c r="E6" s="790"/>
      <c r="F6" s="1859">
        <v>2012</v>
      </c>
      <c r="G6" s="1859"/>
      <c r="H6" s="1859"/>
      <c r="I6" s="1859"/>
      <c r="J6" s="1859"/>
      <c r="K6" s="1859"/>
      <c r="L6" s="1859"/>
      <c r="M6" s="1859"/>
      <c r="N6" s="1859"/>
      <c r="O6" s="792"/>
      <c r="P6" s="1859">
        <v>2013</v>
      </c>
      <c r="Q6" s="1859"/>
      <c r="R6" s="1859"/>
      <c r="S6" s="1859"/>
      <c r="T6" s="1859"/>
      <c r="U6" s="1859"/>
      <c r="V6" s="1859"/>
      <c r="W6" s="786"/>
      <c r="X6" s="773"/>
    </row>
    <row r="7" spans="1:24" s="789" customFormat="1" ht="12.75" customHeight="1">
      <c r="A7" s="787"/>
      <c r="B7" s="788"/>
      <c r="C7" s="794"/>
      <c r="D7" s="794"/>
      <c r="E7" s="794"/>
      <c r="F7" s="795" t="s">
        <v>122</v>
      </c>
      <c r="G7" s="793"/>
      <c r="H7" s="795" t="s">
        <v>121</v>
      </c>
      <c r="I7" s="793"/>
      <c r="J7" s="795" t="s">
        <v>120</v>
      </c>
      <c r="K7" s="793"/>
      <c r="L7" s="795" t="s">
        <v>119</v>
      </c>
      <c r="M7" s="793"/>
      <c r="N7" s="795" t="s">
        <v>118</v>
      </c>
      <c r="O7" s="793"/>
      <c r="P7" s="795" t="s">
        <v>117</v>
      </c>
      <c r="Q7" s="793"/>
      <c r="R7" s="795" t="s">
        <v>128</v>
      </c>
      <c r="S7" s="793"/>
      <c r="T7" s="795" t="s">
        <v>127</v>
      </c>
      <c r="U7" s="793"/>
      <c r="V7" s="795" t="s">
        <v>126</v>
      </c>
      <c r="W7" s="786"/>
      <c r="X7" s="773"/>
    </row>
    <row r="8" spans="1:24" s="800" customFormat="1" ht="13.5" customHeight="1">
      <c r="A8" s="796"/>
      <c r="B8" s="797"/>
      <c r="C8" s="1845" t="s">
        <v>172</v>
      </c>
      <c r="D8" s="1845"/>
      <c r="E8" s="798"/>
      <c r="F8" s="799"/>
      <c r="G8" s="799"/>
      <c r="H8" s="799"/>
      <c r="I8" s="799"/>
      <c r="J8" s="799"/>
      <c r="K8" s="799"/>
      <c r="L8" s="799"/>
      <c r="M8" s="799"/>
      <c r="N8" s="799"/>
      <c r="O8" s="799"/>
      <c r="P8" s="799"/>
      <c r="Q8" s="799"/>
      <c r="R8" s="799"/>
      <c r="S8" s="799"/>
      <c r="T8" s="799"/>
      <c r="U8" s="799"/>
      <c r="V8" s="799"/>
      <c r="W8" s="786"/>
      <c r="X8" s="773"/>
    </row>
    <row r="9" spans="1:24" ht="11.25" customHeight="1">
      <c r="A9" s="773"/>
      <c r="B9" s="784"/>
      <c r="C9" s="143" t="s">
        <v>173</v>
      </c>
      <c r="D9" s="801"/>
      <c r="E9" s="801"/>
      <c r="F9" s="115">
        <v>280875</v>
      </c>
      <c r="G9" s="115"/>
      <c r="H9" s="115">
        <v>280068</v>
      </c>
      <c r="I9" s="115">
        <v>0</v>
      </c>
      <c r="J9" s="115">
        <v>279460</v>
      </c>
      <c r="K9" s="115"/>
      <c r="L9" s="115">
        <v>279275</v>
      </c>
      <c r="M9" s="115"/>
      <c r="N9" s="115">
        <v>278931</v>
      </c>
      <c r="O9" s="115"/>
      <c r="P9" s="115">
        <v>278349</v>
      </c>
      <c r="Q9" s="115"/>
      <c r="R9" s="115">
        <v>277589</v>
      </c>
      <c r="S9" s="115"/>
      <c r="T9" s="115">
        <v>277101</v>
      </c>
      <c r="U9" s="115"/>
      <c r="V9" s="115">
        <v>276150</v>
      </c>
      <c r="W9" s="786"/>
      <c r="X9" s="773"/>
    </row>
    <row r="10" spans="1:24" ht="11.25" customHeight="1">
      <c r="A10" s="773"/>
      <c r="B10" s="784"/>
      <c r="C10" s="143"/>
      <c r="D10" s="802" t="s">
        <v>81</v>
      </c>
      <c r="E10" s="782"/>
      <c r="F10" s="803">
        <v>142937</v>
      </c>
      <c r="G10" s="116"/>
      <c r="H10" s="803">
        <v>142757</v>
      </c>
      <c r="I10" s="116"/>
      <c r="J10" s="803">
        <v>142570</v>
      </c>
      <c r="K10" s="116"/>
      <c r="L10" s="803">
        <v>142668</v>
      </c>
      <c r="M10" s="116"/>
      <c r="N10" s="803">
        <v>142674</v>
      </c>
      <c r="O10" s="116"/>
      <c r="P10" s="803">
        <v>142422</v>
      </c>
      <c r="Q10" s="116"/>
      <c r="R10" s="803">
        <v>142235</v>
      </c>
      <c r="S10" s="116"/>
      <c r="T10" s="803">
        <v>142107</v>
      </c>
      <c r="U10" s="116"/>
      <c r="V10" s="803">
        <v>141780</v>
      </c>
      <c r="W10" s="786"/>
      <c r="X10" s="773"/>
    </row>
    <row r="11" spans="1:24" ht="11.25" customHeight="1">
      <c r="A11" s="773"/>
      <c r="B11" s="784"/>
      <c r="C11" s="143"/>
      <c r="D11" s="802" t="s">
        <v>80</v>
      </c>
      <c r="E11" s="782"/>
      <c r="F11" s="803">
        <v>137938</v>
      </c>
      <c r="G11" s="803"/>
      <c r="H11" s="803">
        <v>137311</v>
      </c>
      <c r="I11" s="803"/>
      <c r="J11" s="803">
        <v>136890</v>
      </c>
      <c r="K11" s="803"/>
      <c r="L11" s="803">
        <v>136607</v>
      </c>
      <c r="M11" s="803"/>
      <c r="N11" s="803">
        <v>136257</v>
      </c>
      <c r="O11" s="803"/>
      <c r="P11" s="803">
        <v>135927</v>
      </c>
      <c r="Q11" s="803"/>
      <c r="R11" s="803">
        <v>135354</v>
      </c>
      <c r="S11" s="803"/>
      <c r="T11" s="803">
        <v>134994</v>
      </c>
      <c r="U11" s="803"/>
      <c r="V11" s="803">
        <v>134370</v>
      </c>
      <c r="W11" s="786"/>
      <c r="X11" s="773"/>
    </row>
    <row r="12" spans="1:24" ht="11.25" customHeight="1">
      <c r="A12" s="773"/>
      <c r="B12" s="784"/>
      <c r="C12" s="143" t="s">
        <v>174</v>
      </c>
      <c r="D12" s="801"/>
      <c r="E12" s="801"/>
      <c r="F12" s="115">
        <v>1976872</v>
      </c>
      <c r="G12" s="115"/>
      <c r="H12" s="115">
        <v>1979059</v>
      </c>
      <c r="I12" s="115"/>
      <c r="J12" s="115">
        <v>1981968</v>
      </c>
      <c r="K12" s="115"/>
      <c r="L12" s="115">
        <v>1986232</v>
      </c>
      <c r="M12" s="115"/>
      <c r="N12" s="115">
        <v>1989256</v>
      </c>
      <c r="O12" s="115"/>
      <c r="P12" s="115">
        <v>1991854</v>
      </c>
      <c r="Q12" s="115"/>
      <c r="R12" s="115">
        <v>1993510</v>
      </c>
      <c r="S12" s="115"/>
      <c r="T12" s="115">
        <v>1995323</v>
      </c>
      <c r="U12" s="115"/>
      <c r="V12" s="115">
        <v>1998320</v>
      </c>
      <c r="W12" s="786"/>
      <c r="X12" s="773"/>
    </row>
    <row r="13" spans="1:24" ht="11.25" customHeight="1">
      <c r="A13" s="773"/>
      <c r="B13" s="784"/>
      <c r="C13" s="143"/>
      <c r="D13" s="802" t="s">
        <v>81</v>
      </c>
      <c r="E13" s="782"/>
      <c r="F13" s="803">
        <v>933032</v>
      </c>
      <c r="G13" s="116"/>
      <c r="H13" s="803">
        <v>934046</v>
      </c>
      <c r="I13" s="116"/>
      <c r="J13" s="803">
        <v>935124</v>
      </c>
      <c r="K13" s="116"/>
      <c r="L13" s="803">
        <v>937057</v>
      </c>
      <c r="M13" s="116"/>
      <c r="N13" s="803">
        <v>938255</v>
      </c>
      <c r="O13" s="116"/>
      <c r="P13" s="803">
        <v>939069</v>
      </c>
      <c r="Q13" s="116"/>
      <c r="R13" s="803">
        <v>939551</v>
      </c>
      <c r="S13" s="116"/>
      <c r="T13" s="803">
        <v>940292</v>
      </c>
      <c r="U13" s="116"/>
      <c r="V13" s="803">
        <v>941487</v>
      </c>
      <c r="W13" s="786"/>
      <c r="X13" s="773"/>
    </row>
    <row r="14" spans="1:24" ht="11.25" customHeight="1">
      <c r="A14" s="773"/>
      <c r="B14" s="784"/>
      <c r="C14" s="143"/>
      <c r="D14" s="802" t="s">
        <v>80</v>
      </c>
      <c r="E14" s="782"/>
      <c r="F14" s="803">
        <v>1043840</v>
      </c>
      <c r="G14" s="803"/>
      <c r="H14" s="803">
        <v>1045013</v>
      </c>
      <c r="I14" s="803"/>
      <c r="J14" s="803">
        <v>1046844</v>
      </c>
      <c r="K14" s="803"/>
      <c r="L14" s="803">
        <v>1049175</v>
      </c>
      <c r="M14" s="803"/>
      <c r="N14" s="803">
        <v>1051001</v>
      </c>
      <c r="O14" s="803"/>
      <c r="P14" s="803">
        <v>1052785</v>
      </c>
      <c r="Q14" s="803"/>
      <c r="R14" s="803">
        <v>1053959</v>
      </c>
      <c r="S14" s="803"/>
      <c r="T14" s="803">
        <v>1055031</v>
      </c>
      <c r="U14" s="803"/>
      <c r="V14" s="803">
        <v>1056833</v>
      </c>
      <c r="W14" s="786"/>
      <c r="X14" s="773"/>
    </row>
    <row r="15" spans="1:24" ht="11.25" customHeight="1">
      <c r="A15" s="773"/>
      <c r="B15" s="784"/>
      <c r="C15" s="143" t="s">
        <v>175</v>
      </c>
      <c r="D15" s="801"/>
      <c r="E15" s="801"/>
      <c r="F15" s="115">
        <v>710713</v>
      </c>
      <c r="G15" s="117"/>
      <c r="H15" s="115">
        <v>705220</v>
      </c>
      <c r="I15" s="117"/>
      <c r="J15" s="115">
        <v>706288</v>
      </c>
      <c r="K15" s="117"/>
      <c r="L15" s="115">
        <v>709008</v>
      </c>
      <c r="M15" s="117"/>
      <c r="N15" s="115">
        <v>710189</v>
      </c>
      <c r="O15" s="117"/>
      <c r="P15" s="115">
        <v>710722</v>
      </c>
      <c r="Q15" s="117"/>
      <c r="R15" s="115">
        <v>710019</v>
      </c>
      <c r="S15" s="117"/>
      <c r="T15" s="115">
        <v>709058</v>
      </c>
      <c r="U15" s="117"/>
      <c r="V15" s="117">
        <v>709962</v>
      </c>
      <c r="W15" s="786"/>
      <c r="X15" s="773"/>
    </row>
    <row r="16" spans="1:24" ht="11.25" customHeight="1">
      <c r="A16" s="773"/>
      <c r="B16" s="784"/>
      <c r="C16" s="143"/>
      <c r="D16" s="802" t="s">
        <v>81</v>
      </c>
      <c r="E16" s="782"/>
      <c r="F16" s="803">
        <v>131243</v>
      </c>
      <c r="G16" s="116"/>
      <c r="H16" s="803">
        <v>128714</v>
      </c>
      <c r="I16" s="116"/>
      <c r="J16" s="803">
        <v>129060</v>
      </c>
      <c r="K16" s="116"/>
      <c r="L16" s="803">
        <v>129913</v>
      </c>
      <c r="M16" s="116"/>
      <c r="N16" s="803">
        <v>130243</v>
      </c>
      <c r="O16" s="116"/>
      <c r="P16" s="803">
        <v>130571</v>
      </c>
      <c r="Q16" s="116"/>
      <c r="R16" s="803">
        <v>130312</v>
      </c>
      <c r="S16" s="116"/>
      <c r="T16" s="803">
        <v>129783</v>
      </c>
      <c r="U16" s="116"/>
      <c r="V16" s="803">
        <v>130159</v>
      </c>
      <c r="W16" s="786"/>
      <c r="X16" s="773"/>
    </row>
    <row r="17" spans="1:26" ht="11.25" customHeight="1">
      <c r="A17" s="773"/>
      <c r="B17" s="784"/>
      <c r="C17" s="143"/>
      <c r="D17" s="802" t="s">
        <v>80</v>
      </c>
      <c r="E17" s="782"/>
      <c r="F17" s="803">
        <v>579470</v>
      </c>
      <c r="G17" s="803"/>
      <c r="H17" s="803">
        <v>576506</v>
      </c>
      <c r="I17" s="803"/>
      <c r="J17" s="803">
        <v>577228</v>
      </c>
      <c r="K17" s="803"/>
      <c r="L17" s="803">
        <v>579095</v>
      </c>
      <c r="M17" s="803"/>
      <c r="N17" s="803">
        <v>579946</v>
      </c>
      <c r="O17" s="803"/>
      <c r="P17" s="803">
        <v>580151</v>
      </c>
      <c r="Q17" s="803"/>
      <c r="R17" s="803">
        <v>579707</v>
      </c>
      <c r="S17" s="803"/>
      <c r="T17" s="803">
        <v>579275</v>
      </c>
      <c r="U17" s="803"/>
      <c r="V17" s="803">
        <v>579803</v>
      </c>
      <c r="W17" s="786"/>
      <c r="X17" s="773"/>
    </row>
    <row r="18" spans="1:26" ht="9.75" customHeight="1">
      <c r="A18" s="773"/>
      <c r="B18" s="784"/>
      <c r="C18" s="1860" t="s">
        <v>623</v>
      </c>
      <c r="D18" s="1860"/>
      <c r="E18" s="1860"/>
      <c r="F18" s="1860"/>
      <c r="G18" s="1860"/>
      <c r="H18" s="1860"/>
      <c r="I18" s="1860"/>
      <c r="J18" s="1860"/>
      <c r="K18" s="1860"/>
      <c r="L18" s="1860"/>
      <c r="M18" s="1860"/>
      <c r="N18" s="1860"/>
      <c r="O18" s="1860"/>
      <c r="P18" s="1860"/>
      <c r="Q18" s="1860"/>
      <c r="R18" s="1860"/>
      <c r="S18" s="1860"/>
      <c r="T18" s="1860"/>
      <c r="U18" s="1860"/>
      <c r="V18" s="1860"/>
      <c r="W18" s="786"/>
      <c r="X18" s="118"/>
    </row>
    <row r="19" spans="1:26" ht="9" customHeight="1" thickBot="1">
      <c r="A19" s="773"/>
      <c r="B19" s="784"/>
      <c r="C19" s="1371"/>
      <c r="D19" s="1371"/>
      <c r="E19" s="1371"/>
      <c r="F19" s="1371"/>
      <c r="G19" s="1371"/>
      <c r="H19" s="1371"/>
      <c r="I19" s="1371"/>
      <c r="J19" s="1371"/>
      <c r="K19" s="1371"/>
      <c r="L19" s="1371"/>
      <c r="M19" s="1371"/>
      <c r="N19" s="1371"/>
      <c r="O19" s="1371"/>
      <c r="P19" s="1371"/>
      <c r="Q19" s="1371"/>
      <c r="R19" s="1371"/>
      <c r="S19" s="1371"/>
      <c r="T19" s="1371"/>
      <c r="U19" s="1371"/>
      <c r="V19" s="1371"/>
      <c r="W19" s="786"/>
      <c r="X19" s="118"/>
    </row>
    <row r="20" spans="1:26" ht="15" customHeight="1" thickBot="1">
      <c r="A20" s="773"/>
      <c r="B20" s="784"/>
      <c r="C20" s="1842" t="s">
        <v>488</v>
      </c>
      <c r="D20" s="1843"/>
      <c r="E20" s="1843"/>
      <c r="F20" s="1843"/>
      <c r="G20" s="1843"/>
      <c r="H20" s="1843"/>
      <c r="I20" s="1843"/>
      <c r="J20" s="1843"/>
      <c r="K20" s="1843"/>
      <c r="L20" s="1843"/>
      <c r="M20" s="1843"/>
      <c r="N20" s="1843"/>
      <c r="O20" s="1843"/>
      <c r="P20" s="1843"/>
      <c r="Q20" s="1843"/>
      <c r="R20" s="1843"/>
      <c r="S20" s="1843"/>
      <c r="T20" s="1843"/>
      <c r="U20" s="1843"/>
      <c r="V20" s="1844"/>
      <c r="W20" s="786"/>
      <c r="X20" s="773"/>
    </row>
    <row r="21" spans="1:26" ht="9.75" customHeight="1">
      <c r="A21" s="773"/>
      <c r="B21" s="784"/>
      <c r="C21" s="119" t="s">
        <v>87</v>
      </c>
      <c r="D21" s="782"/>
      <c r="E21" s="782"/>
      <c r="F21" s="804"/>
      <c r="G21" s="804"/>
      <c r="H21" s="804"/>
      <c r="I21" s="804"/>
      <c r="J21" s="804"/>
      <c r="K21" s="804"/>
      <c r="L21" s="804"/>
      <c r="M21" s="804"/>
      <c r="N21" s="804"/>
      <c r="O21" s="804"/>
      <c r="P21" s="804"/>
      <c r="Q21" s="804"/>
      <c r="R21" s="804"/>
      <c r="S21" s="804"/>
      <c r="T21" s="804"/>
      <c r="U21" s="804"/>
      <c r="V21" s="804"/>
      <c r="W21" s="786"/>
      <c r="X21" s="773"/>
    </row>
    <row r="22" spans="1:26" ht="13.5" customHeight="1">
      <c r="A22" s="773"/>
      <c r="B22" s="784"/>
      <c r="C22" s="1845" t="s">
        <v>176</v>
      </c>
      <c r="D22" s="1845"/>
      <c r="E22" s="798"/>
      <c r="F22" s="799"/>
      <c r="G22" s="799"/>
      <c r="H22" s="799"/>
      <c r="I22" s="799"/>
      <c r="J22" s="799"/>
      <c r="K22" s="799"/>
      <c r="L22" s="799"/>
      <c r="M22" s="799"/>
      <c r="N22" s="799"/>
      <c r="O22" s="799"/>
      <c r="P22" s="799"/>
      <c r="Q22" s="799"/>
      <c r="R22" s="799"/>
      <c r="S22" s="799"/>
      <c r="T22" s="799"/>
      <c r="U22" s="799"/>
      <c r="V22" s="799"/>
      <c r="W22" s="786"/>
      <c r="X22" s="773"/>
    </row>
    <row r="23" spans="1:26" s="789" customFormat="1" ht="11.25" customHeight="1">
      <c r="A23" s="787"/>
      <c r="B23" s="788"/>
      <c r="C23" s="120" t="s">
        <v>177</v>
      </c>
      <c r="D23" s="805"/>
      <c r="E23" s="805"/>
      <c r="F23" s="121">
        <v>1214183</v>
      </c>
      <c r="G23" s="121">
        <v>0</v>
      </c>
      <c r="H23" s="121">
        <v>1170160</v>
      </c>
      <c r="I23" s="121">
        <v>0</v>
      </c>
      <c r="J23" s="121">
        <v>1176749</v>
      </c>
      <c r="K23" s="121">
        <v>0</v>
      </c>
      <c r="L23" s="121">
        <v>1182141</v>
      </c>
      <c r="M23" s="121">
        <v>0</v>
      </c>
      <c r="N23" s="121">
        <v>1187376</v>
      </c>
      <c r="O23" s="121">
        <v>0</v>
      </c>
      <c r="P23" s="121">
        <v>1162457</v>
      </c>
      <c r="Q23" s="121">
        <v>0</v>
      </c>
      <c r="R23" s="121">
        <v>1170482</v>
      </c>
      <c r="S23" s="121">
        <v>0</v>
      </c>
      <c r="T23" s="121">
        <v>1172829</v>
      </c>
      <c r="U23" s="121">
        <v>0</v>
      </c>
      <c r="V23" s="121">
        <v>1174040</v>
      </c>
      <c r="W23" s="786"/>
      <c r="X23" s="787"/>
    </row>
    <row r="24" spans="1:26" ht="11.25" customHeight="1">
      <c r="A24" s="773"/>
      <c r="B24" s="784"/>
      <c r="C24" s="1849" t="s">
        <v>178</v>
      </c>
      <c r="D24" s="1849"/>
      <c r="E24" s="782"/>
      <c r="F24" s="116">
        <v>75686</v>
      </c>
      <c r="G24" s="116">
        <v>0</v>
      </c>
      <c r="H24" s="116">
        <v>76084</v>
      </c>
      <c r="I24" s="116">
        <v>0</v>
      </c>
      <c r="J24" s="116">
        <v>76677</v>
      </c>
      <c r="K24" s="116">
        <v>0</v>
      </c>
      <c r="L24" s="116">
        <v>77537</v>
      </c>
      <c r="M24" s="116">
        <v>0</v>
      </c>
      <c r="N24" s="116">
        <v>77934</v>
      </c>
      <c r="O24" s="116">
        <v>0</v>
      </c>
      <c r="P24" s="116">
        <v>71677</v>
      </c>
      <c r="Q24" s="116">
        <v>0</v>
      </c>
      <c r="R24" s="116">
        <v>72063</v>
      </c>
      <c r="S24" s="116">
        <v>0</v>
      </c>
      <c r="T24" s="116">
        <v>72300</v>
      </c>
      <c r="U24" s="116">
        <v>0</v>
      </c>
      <c r="V24" s="116">
        <v>72232</v>
      </c>
      <c r="W24" s="806"/>
      <c r="X24" s="773"/>
    </row>
    <row r="25" spans="1:26" ht="11.25" customHeight="1">
      <c r="A25" s="773"/>
      <c r="B25" s="784"/>
      <c r="C25" s="1852" t="s">
        <v>179</v>
      </c>
      <c r="D25" s="1852"/>
      <c r="E25" s="807"/>
      <c r="F25" s="116">
        <v>2601</v>
      </c>
      <c r="G25" s="116">
        <v>0</v>
      </c>
      <c r="H25" s="116">
        <v>1816</v>
      </c>
      <c r="I25" s="116">
        <v>0</v>
      </c>
      <c r="J25" s="116">
        <v>2000</v>
      </c>
      <c r="K25" s="116">
        <v>0</v>
      </c>
      <c r="L25" s="116">
        <v>2146</v>
      </c>
      <c r="M25" s="116">
        <v>0</v>
      </c>
      <c r="N25" s="116">
        <v>2856</v>
      </c>
      <c r="O25" s="116">
        <v>0</v>
      </c>
      <c r="P25" s="116">
        <v>4472</v>
      </c>
      <c r="Q25" s="116">
        <v>0</v>
      </c>
      <c r="R25" s="116">
        <v>4620</v>
      </c>
      <c r="S25" s="116">
        <v>0</v>
      </c>
      <c r="T25" s="116">
        <v>5487</v>
      </c>
      <c r="U25" s="116">
        <v>0</v>
      </c>
      <c r="V25" s="116">
        <v>5535</v>
      </c>
      <c r="W25" s="786"/>
      <c r="X25" s="808"/>
    </row>
    <row r="26" spans="1:26" ht="11.25" customHeight="1">
      <c r="A26" s="773"/>
      <c r="B26" s="784"/>
      <c r="C26" s="1849" t="s">
        <v>180</v>
      </c>
      <c r="D26" s="1849"/>
      <c r="E26" s="782"/>
      <c r="F26" s="121">
        <v>12822</v>
      </c>
      <c r="G26" s="121">
        <v>0</v>
      </c>
      <c r="H26" s="121">
        <v>12893</v>
      </c>
      <c r="I26" s="121">
        <v>0</v>
      </c>
      <c r="J26" s="121">
        <v>12918</v>
      </c>
      <c r="K26" s="121">
        <v>0</v>
      </c>
      <c r="L26" s="121">
        <v>12949</v>
      </c>
      <c r="M26" s="121">
        <v>0</v>
      </c>
      <c r="N26" s="121">
        <v>12954</v>
      </c>
      <c r="O26" s="121">
        <v>0</v>
      </c>
      <c r="P26" s="121">
        <v>12894</v>
      </c>
      <c r="Q26" s="121">
        <v>0</v>
      </c>
      <c r="R26" s="121">
        <v>12907</v>
      </c>
      <c r="S26" s="121">
        <v>0</v>
      </c>
      <c r="T26" s="121">
        <v>12903</v>
      </c>
      <c r="U26" s="121">
        <v>0</v>
      </c>
      <c r="V26" s="121">
        <v>12889</v>
      </c>
      <c r="W26" s="786"/>
      <c r="X26" s="773"/>
    </row>
    <row r="27" spans="1:26" ht="11.25" customHeight="1">
      <c r="A27" s="773"/>
      <c r="B27" s="784"/>
      <c r="C27" s="1849" t="s">
        <v>181</v>
      </c>
      <c r="D27" s="1849"/>
      <c r="E27" s="782"/>
      <c r="F27" s="116">
        <v>12494</v>
      </c>
      <c r="G27" s="116"/>
      <c r="H27" s="116">
        <v>12535</v>
      </c>
      <c r="I27" s="116"/>
      <c r="J27" s="116">
        <v>12536</v>
      </c>
      <c r="K27" s="116"/>
      <c r="L27" s="116">
        <v>12563</v>
      </c>
      <c r="M27" s="116"/>
      <c r="N27" s="116">
        <v>12542</v>
      </c>
      <c r="O27" s="116"/>
      <c r="P27" s="116">
        <v>12354</v>
      </c>
      <c r="Q27" s="116"/>
      <c r="R27" s="116">
        <v>12343</v>
      </c>
      <c r="S27" s="116"/>
      <c r="T27" s="116">
        <v>12273</v>
      </c>
      <c r="U27" s="116"/>
      <c r="V27" s="116">
        <v>12181</v>
      </c>
      <c r="W27" s="786"/>
      <c r="X27" s="773"/>
      <c r="Z27" s="116"/>
    </row>
    <row r="28" spans="1:26" s="813" customFormat="1" ht="9.75" customHeight="1">
      <c r="A28" s="809"/>
      <c r="B28" s="810"/>
      <c r="C28" s="1846" t="s">
        <v>622</v>
      </c>
      <c r="D28" s="1846"/>
      <c r="E28" s="1846"/>
      <c r="F28" s="1846"/>
      <c r="G28" s="1846"/>
      <c r="H28" s="1846"/>
      <c r="I28" s="1846"/>
      <c r="J28" s="1846"/>
      <c r="K28" s="1846"/>
      <c r="L28" s="1846"/>
      <c r="M28" s="1846"/>
      <c r="N28" s="1846"/>
      <c r="O28" s="1846"/>
      <c r="P28" s="1846"/>
      <c r="Q28" s="1846"/>
      <c r="R28" s="1846"/>
      <c r="S28" s="1846"/>
      <c r="T28" s="1846"/>
      <c r="U28" s="1846"/>
      <c r="V28" s="1846"/>
      <c r="W28" s="811"/>
      <c r="X28" s="812"/>
    </row>
    <row r="29" spans="1:26" ht="9" customHeight="1" thickBot="1">
      <c r="A29" s="773"/>
      <c r="B29" s="784"/>
      <c r="C29" s="784"/>
      <c r="D29" s="784"/>
      <c r="E29" s="784"/>
      <c r="F29" s="781"/>
      <c r="G29" s="781"/>
      <c r="H29" s="781"/>
      <c r="I29" s="781"/>
      <c r="J29" s="781"/>
      <c r="K29" s="781"/>
      <c r="L29" s="781"/>
      <c r="M29" s="781"/>
      <c r="N29" s="781"/>
      <c r="O29" s="781"/>
      <c r="P29" s="781"/>
      <c r="Q29" s="781"/>
      <c r="R29" s="782"/>
      <c r="S29" s="781"/>
      <c r="T29" s="781"/>
      <c r="U29" s="781"/>
      <c r="V29" s="782"/>
      <c r="W29" s="786"/>
      <c r="X29" s="814"/>
    </row>
    <row r="30" spans="1:26" ht="13.5" customHeight="1" thickBot="1">
      <c r="A30" s="773"/>
      <c r="B30" s="784"/>
      <c r="C30" s="1842" t="s">
        <v>1</v>
      </c>
      <c r="D30" s="1843"/>
      <c r="E30" s="1843"/>
      <c r="F30" s="1843"/>
      <c r="G30" s="1843"/>
      <c r="H30" s="1843"/>
      <c r="I30" s="1843"/>
      <c r="J30" s="1843"/>
      <c r="K30" s="1843"/>
      <c r="L30" s="1843"/>
      <c r="M30" s="1843"/>
      <c r="N30" s="1843"/>
      <c r="O30" s="1843"/>
      <c r="P30" s="1843"/>
      <c r="Q30" s="1843"/>
      <c r="R30" s="1843"/>
      <c r="S30" s="1843"/>
      <c r="T30" s="1843"/>
      <c r="U30" s="1843"/>
      <c r="V30" s="1844"/>
      <c r="W30" s="786"/>
      <c r="X30" s="773"/>
    </row>
    <row r="31" spans="1:26" ht="9.75" customHeight="1">
      <c r="A31" s="773"/>
      <c r="B31" s="784"/>
      <c r="C31" s="119" t="s">
        <v>87</v>
      </c>
      <c r="D31" s="782"/>
      <c r="E31" s="790"/>
      <c r="F31" s="815"/>
      <c r="G31" s="815"/>
      <c r="H31" s="815"/>
      <c r="I31" s="815"/>
      <c r="J31" s="815"/>
      <c r="K31" s="816"/>
      <c r="L31" s="815"/>
      <c r="M31" s="815"/>
      <c r="N31" s="815"/>
      <c r="O31" s="815"/>
      <c r="P31" s="815"/>
      <c r="Q31" s="815"/>
      <c r="R31" s="815"/>
      <c r="S31" s="815"/>
      <c r="T31" s="815"/>
      <c r="U31" s="815"/>
      <c r="V31" s="815"/>
      <c r="W31" s="786"/>
      <c r="X31" s="773"/>
    </row>
    <row r="32" spans="1:26" s="822" customFormat="1" ht="13.5" customHeight="1">
      <c r="A32" s="817"/>
      <c r="B32" s="818"/>
      <c r="C32" s="1850" t="s">
        <v>561</v>
      </c>
      <c r="D32" s="1850"/>
      <c r="E32" s="819"/>
      <c r="F32" s="820">
        <v>370157</v>
      </c>
      <c r="G32" s="820">
        <v>0</v>
      </c>
      <c r="H32" s="820">
        <v>376065</v>
      </c>
      <c r="I32" s="820">
        <v>0</v>
      </c>
      <c r="J32" s="820">
        <v>375386</v>
      </c>
      <c r="K32" s="820">
        <v>0</v>
      </c>
      <c r="L32" s="820">
        <v>391603</v>
      </c>
      <c r="M32" s="820">
        <v>0</v>
      </c>
      <c r="N32" s="820">
        <v>400234</v>
      </c>
      <c r="O32" s="820">
        <v>0</v>
      </c>
      <c r="P32" s="820">
        <v>417774</v>
      </c>
      <c r="Q32" s="820">
        <v>0</v>
      </c>
      <c r="R32" s="820">
        <v>420937</v>
      </c>
      <c r="S32" s="820">
        <v>0</v>
      </c>
      <c r="T32" s="820">
        <v>418718</v>
      </c>
      <c r="U32" s="820">
        <v>0</v>
      </c>
      <c r="V32" s="820">
        <v>420571</v>
      </c>
      <c r="W32" s="821"/>
      <c r="X32" s="817"/>
    </row>
    <row r="33" spans="1:26" s="822" customFormat="1" ht="12.75" customHeight="1">
      <c r="A33" s="817"/>
      <c r="B33" s="818"/>
      <c r="C33" s="1372" t="s">
        <v>560</v>
      </c>
      <c r="D33" s="1372"/>
      <c r="E33" s="819"/>
      <c r="F33" s="820"/>
      <c r="G33" s="820"/>
      <c r="H33" s="820"/>
      <c r="I33" s="820"/>
      <c r="J33" s="820"/>
      <c r="K33" s="820"/>
      <c r="L33" s="820"/>
      <c r="M33" s="820"/>
      <c r="N33" s="820"/>
      <c r="O33" s="820"/>
      <c r="P33" s="820"/>
      <c r="Q33" s="820"/>
      <c r="R33" s="820"/>
      <c r="S33" s="820"/>
      <c r="T33" s="820"/>
      <c r="U33" s="820"/>
      <c r="V33" s="820"/>
      <c r="W33" s="821"/>
      <c r="X33" s="817"/>
    </row>
    <row r="34" spans="1:26" s="789" customFormat="1" ht="12.75" customHeight="1">
      <c r="A34" s="787"/>
      <c r="B34" s="788"/>
      <c r="C34" s="1851" t="s">
        <v>182</v>
      </c>
      <c r="D34" s="1851"/>
      <c r="E34" s="823"/>
      <c r="F34" s="116">
        <v>304068</v>
      </c>
      <c r="G34" s="116">
        <v>0</v>
      </c>
      <c r="H34" s="116">
        <v>310736</v>
      </c>
      <c r="I34" s="116">
        <v>0</v>
      </c>
      <c r="J34" s="116">
        <v>310814</v>
      </c>
      <c r="K34" s="116">
        <v>0</v>
      </c>
      <c r="L34" s="116">
        <v>324463</v>
      </c>
      <c r="M34" s="116">
        <v>0</v>
      </c>
      <c r="N34" s="116">
        <v>331357</v>
      </c>
      <c r="O34" s="116">
        <v>0</v>
      </c>
      <c r="P34" s="116">
        <v>345799</v>
      </c>
      <c r="Q34" s="116">
        <v>0</v>
      </c>
      <c r="R34" s="116">
        <v>347781</v>
      </c>
      <c r="S34" s="116">
        <v>0</v>
      </c>
      <c r="T34" s="116">
        <v>345234</v>
      </c>
      <c r="U34" s="116">
        <v>0</v>
      </c>
      <c r="V34" s="116">
        <v>346226</v>
      </c>
      <c r="W34" s="824"/>
      <c r="X34" s="787"/>
    </row>
    <row r="35" spans="1:26" s="789" customFormat="1" ht="23.25" customHeight="1">
      <c r="A35" s="787"/>
      <c r="B35" s="788"/>
      <c r="C35" s="1851" t="s">
        <v>183</v>
      </c>
      <c r="D35" s="1851"/>
      <c r="E35" s="823"/>
      <c r="F35" s="116">
        <v>29498</v>
      </c>
      <c r="G35" s="116">
        <v>0</v>
      </c>
      <c r="H35" s="116">
        <v>28764</v>
      </c>
      <c r="I35" s="116">
        <v>0</v>
      </c>
      <c r="J35" s="116">
        <v>27216</v>
      </c>
      <c r="K35" s="116">
        <v>0</v>
      </c>
      <c r="L35" s="116">
        <v>28015</v>
      </c>
      <c r="M35" s="116">
        <v>0</v>
      </c>
      <c r="N35" s="116">
        <v>28673</v>
      </c>
      <c r="O35" s="116">
        <v>0</v>
      </c>
      <c r="P35" s="116">
        <v>29739</v>
      </c>
      <c r="Q35" s="116">
        <v>0</v>
      </c>
      <c r="R35" s="116">
        <v>29354</v>
      </c>
      <c r="S35" s="116">
        <v>0</v>
      </c>
      <c r="T35" s="116">
        <v>28306</v>
      </c>
      <c r="U35" s="116">
        <v>0</v>
      </c>
      <c r="V35" s="116">
        <v>27258</v>
      </c>
      <c r="W35" s="824"/>
      <c r="X35" s="787"/>
      <c r="Z35" s="1019"/>
    </row>
    <row r="36" spans="1:26" s="789" customFormat="1" ht="21.75" customHeight="1">
      <c r="A36" s="787"/>
      <c r="B36" s="788"/>
      <c r="C36" s="1851" t="s">
        <v>185</v>
      </c>
      <c r="D36" s="1851"/>
      <c r="E36" s="823"/>
      <c r="F36" s="116">
        <v>36554</v>
      </c>
      <c r="G36" s="116">
        <v>0</v>
      </c>
      <c r="H36" s="116">
        <v>36528</v>
      </c>
      <c r="I36" s="116">
        <v>0</v>
      </c>
      <c r="J36" s="116">
        <v>37321</v>
      </c>
      <c r="K36" s="116">
        <v>0</v>
      </c>
      <c r="L36" s="116">
        <v>39086</v>
      </c>
      <c r="M36" s="116">
        <v>0</v>
      </c>
      <c r="N36" s="116">
        <v>40160</v>
      </c>
      <c r="O36" s="116">
        <v>0</v>
      </c>
      <c r="P36" s="116">
        <v>42192</v>
      </c>
      <c r="Q36" s="116">
        <v>0</v>
      </c>
      <c r="R36" s="116">
        <v>43759</v>
      </c>
      <c r="S36" s="116">
        <v>0</v>
      </c>
      <c r="T36" s="116">
        <v>45139</v>
      </c>
      <c r="U36" s="116">
        <v>0</v>
      </c>
      <c r="V36" s="116">
        <v>47046</v>
      </c>
      <c r="W36" s="824"/>
      <c r="X36" s="787"/>
    </row>
    <row r="37" spans="1:26" s="789" customFormat="1" ht="20.25" customHeight="1">
      <c r="A37" s="787"/>
      <c r="B37" s="788"/>
      <c r="C37" s="1851" t="s">
        <v>186</v>
      </c>
      <c r="D37" s="1851"/>
      <c r="E37" s="823"/>
      <c r="F37" s="116">
        <v>37</v>
      </c>
      <c r="G37" s="116">
        <v>0</v>
      </c>
      <c r="H37" s="116">
        <v>37</v>
      </c>
      <c r="I37" s="116">
        <v>0</v>
      </c>
      <c r="J37" s="116">
        <v>35</v>
      </c>
      <c r="K37" s="116">
        <v>0</v>
      </c>
      <c r="L37" s="116">
        <v>39</v>
      </c>
      <c r="M37" s="116">
        <v>0</v>
      </c>
      <c r="N37" s="116">
        <v>44</v>
      </c>
      <c r="O37" s="116">
        <v>0</v>
      </c>
      <c r="P37" s="116">
        <v>44</v>
      </c>
      <c r="Q37" s="116">
        <v>0</v>
      </c>
      <c r="R37" s="116">
        <v>43</v>
      </c>
      <c r="S37" s="116">
        <v>0</v>
      </c>
      <c r="T37" s="116">
        <v>39</v>
      </c>
      <c r="U37" s="116">
        <v>0</v>
      </c>
      <c r="V37" s="116">
        <v>41</v>
      </c>
      <c r="W37" s="824"/>
      <c r="X37" s="787"/>
    </row>
    <row r="38" spans="1:26" ht="17.25" customHeight="1">
      <c r="A38" s="773"/>
      <c r="B38" s="784"/>
      <c r="C38" s="1850" t="s">
        <v>709</v>
      </c>
      <c r="D38" s="1850"/>
      <c r="E38" s="825"/>
      <c r="F38" s="820"/>
      <c r="G38" s="820"/>
      <c r="H38" s="820"/>
      <c r="I38" s="820"/>
      <c r="J38" s="820"/>
      <c r="K38" s="820"/>
      <c r="L38" s="820"/>
      <c r="M38" s="820"/>
      <c r="N38" s="820"/>
      <c r="O38" s="820"/>
      <c r="P38" s="820"/>
      <c r="Q38" s="820"/>
      <c r="R38" s="820"/>
      <c r="S38" s="820"/>
      <c r="T38" s="820"/>
      <c r="U38" s="820"/>
      <c r="V38" s="820"/>
      <c r="W38" s="786"/>
      <c r="X38" s="773"/>
    </row>
    <row r="39" spans="1:26" ht="10.5" customHeight="1">
      <c r="A39" s="773"/>
      <c r="B39" s="784"/>
      <c r="C39" s="143" t="s">
        <v>71</v>
      </c>
      <c r="D39" s="207"/>
      <c r="E39" s="825"/>
      <c r="F39" s="826">
        <v>21621</v>
      </c>
      <c r="G39" s="826">
        <v>0</v>
      </c>
      <c r="H39" s="826">
        <v>21816</v>
      </c>
      <c r="I39" s="826">
        <v>0</v>
      </c>
      <c r="J39" s="826">
        <v>21791</v>
      </c>
      <c r="K39" s="826">
        <v>0</v>
      </c>
      <c r="L39" s="826">
        <v>22809</v>
      </c>
      <c r="M39" s="826">
        <v>0</v>
      </c>
      <c r="N39" s="826">
        <v>23679</v>
      </c>
      <c r="O39" s="826">
        <v>0</v>
      </c>
      <c r="P39" s="826">
        <v>24355</v>
      </c>
      <c r="Q39" s="826">
        <v>0</v>
      </c>
      <c r="R39" s="826">
        <v>24630</v>
      </c>
      <c r="S39" s="826">
        <v>0</v>
      </c>
      <c r="T39" s="826">
        <v>24716</v>
      </c>
      <c r="U39" s="826">
        <v>0</v>
      </c>
      <c r="V39" s="826">
        <v>24948</v>
      </c>
      <c r="W39" s="786"/>
      <c r="X39" s="773">
        <v>24716</v>
      </c>
    </row>
    <row r="40" spans="1:26" ht="10.5" customHeight="1">
      <c r="A40" s="773"/>
      <c r="B40" s="784"/>
      <c r="C40" s="143" t="s">
        <v>64</v>
      </c>
      <c r="D40" s="207"/>
      <c r="E40" s="825"/>
      <c r="F40" s="826">
        <v>4730</v>
      </c>
      <c r="G40" s="826">
        <v>0</v>
      </c>
      <c r="H40" s="826">
        <v>4875</v>
      </c>
      <c r="I40" s="826">
        <v>0</v>
      </c>
      <c r="J40" s="826">
        <v>4913</v>
      </c>
      <c r="K40" s="826">
        <v>0</v>
      </c>
      <c r="L40" s="826">
        <v>5189</v>
      </c>
      <c r="M40" s="826">
        <v>0</v>
      </c>
      <c r="N40" s="826">
        <v>5042</v>
      </c>
      <c r="O40" s="826">
        <v>0</v>
      </c>
      <c r="P40" s="826">
        <v>5390</v>
      </c>
      <c r="Q40" s="826">
        <v>0</v>
      </c>
      <c r="R40" s="826">
        <v>5556</v>
      </c>
      <c r="S40" s="826">
        <v>0</v>
      </c>
      <c r="T40" s="826">
        <v>5505</v>
      </c>
      <c r="U40" s="826">
        <v>0</v>
      </c>
      <c r="V40" s="826">
        <v>5549</v>
      </c>
      <c r="W40" s="786"/>
      <c r="X40" s="773">
        <v>5505</v>
      </c>
    </row>
    <row r="41" spans="1:26" ht="10.5" customHeight="1">
      <c r="A41" s="773"/>
      <c r="B41" s="784"/>
      <c r="C41" s="143" t="s">
        <v>73</v>
      </c>
      <c r="D41" s="207"/>
      <c r="E41" s="825"/>
      <c r="F41" s="826">
        <v>36175</v>
      </c>
      <c r="G41" s="826">
        <v>0</v>
      </c>
      <c r="H41" s="826">
        <v>36481</v>
      </c>
      <c r="I41" s="826">
        <v>0</v>
      </c>
      <c r="J41" s="826">
        <v>36081</v>
      </c>
      <c r="K41" s="826">
        <v>0</v>
      </c>
      <c r="L41" s="826">
        <v>35711</v>
      </c>
      <c r="M41" s="826">
        <v>0</v>
      </c>
      <c r="N41" s="826">
        <v>35679</v>
      </c>
      <c r="O41" s="826">
        <v>0</v>
      </c>
      <c r="P41" s="826">
        <v>35958</v>
      </c>
      <c r="Q41" s="826">
        <v>0</v>
      </c>
      <c r="R41" s="826">
        <v>35883</v>
      </c>
      <c r="S41" s="826">
        <v>0</v>
      </c>
      <c r="T41" s="826">
        <v>35834</v>
      </c>
      <c r="U41" s="826">
        <v>0</v>
      </c>
      <c r="V41" s="826">
        <v>36011</v>
      </c>
      <c r="W41" s="786"/>
      <c r="X41" s="773">
        <v>35834</v>
      </c>
    </row>
    <row r="42" spans="1:26" ht="10.5" customHeight="1">
      <c r="A42" s="773"/>
      <c r="B42" s="784"/>
      <c r="C42" s="143" t="s">
        <v>75</v>
      </c>
      <c r="D42" s="207"/>
      <c r="E42" s="825"/>
      <c r="F42" s="826">
        <v>2941</v>
      </c>
      <c r="G42" s="826">
        <v>0</v>
      </c>
      <c r="H42" s="826">
        <v>3073</v>
      </c>
      <c r="I42" s="826">
        <v>0</v>
      </c>
      <c r="J42" s="826">
        <v>3027</v>
      </c>
      <c r="K42" s="826">
        <v>0</v>
      </c>
      <c r="L42" s="826">
        <v>3097</v>
      </c>
      <c r="M42" s="826">
        <v>0</v>
      </c>
      <c r="N42" s="826">
        <v>3091</v>
      </c>
      <c r="O42" s="826">
        <v>0</v>
      </c>
      <c r="P42" s="826">
        <v>3223</v>
      </c>
      <c r="Q42" s="826">
        <v>0</v>
      </c>
      <c r="R42" s="826">
        <v>3273</v>
      </c>
      <c r="S42" s="826">
        <v>0</v>
      </c>
      <c r="T42" s="826">
        <v>3304</v>
      </c>
      <c r="U42" s="826">
        <v>0</v>
      </c>
      <c r="V42" s="826">
        <v>3370</v>
      </c>
      <c r="W42" s="786"/>
      <c r="X42" s="773">
        <v>3304</v>
      </c>
    </row>
    <row r="43" spans="1:26" ht="10.5" customHeight="1">
      <c r="A43" s="773"/>
      <c r="B43" s="784"/>
      <c r="C43" s="143" t="s">
        <v>84</v>
      </c>
      <c r="D43" s="207"/>
      <c r="E43" s="825"/>
      <c r="F43" s="826">
        <v>5861</v>
      </c>
      <c r="G43" s="826">
        <v>0</v>
      </c>
      <c r="H43" s="826">
        <v>6070</v>
      </c>
      <c r="I43" s="826">
        <v>0</v>
      </c>
      <c r="J43" s="826">
        <v>6039</v>
      </c>
      <c r="K43" s="826">
        <v>0</v>
      </c>
      <c r="L43" s="826">
        <v>6082</v>
      </c>
      <c r="M43" s="826">
        <v>0</v>
      </c>
      <c r="N43" s="826">
        <v>6177</v>
      </c>
      <c r="O43" s="826">
        <v>0</v>
      </c>
      <c r="P43" s="826">
        <v>6406</v>
      </c>
      <c r="Q43" s="826">
        <v>0</v>
      </c>
      <c r="R43" s="826">
        <v>6414</v>
      </c>
      <c r="S43" s="826">
        <v>0</v>
      </c>
      <c r="T43" s="826">
        <v>6334</v>
      </c>
      <c r="U43" s="826">
        <v>0</v>
      </c>
      <c r="V43" s="826">
        <v>6410</v>
      </c>
      <c r="W43" s="786"/>
      <c r="X43" s="773">
        <v>6334</v>
      </c>
    </row>
    <row r="44" spans="1:26" ht="10.5" customHeight="1">
      <c r="A44" s="773"/>
      <c r="B44" s="784"/>
      <c r="C44" s="143" t="s">
        <v>70</v>
      </c>
      <c r="D44" s="207"/>
      <c r="E44" s="825"/>
      <c r="F44" s="826">
        <v>11486</v>
      </c>
      <c r="G44" s="826">
        <v>0</v>
      </c>
      <c r="H44" s="826">
        <v>11583</v>
      </c>
      <c r="I44" s="826">
        <v>0</v>
      </c>
      <c r="J44" s="826">
        <v>12046</v>
      </c>
      <c r="K44" s="826">
        <v>0</v>
      </c>
      <c r="L44" s="826">
        <v>12615</v>
      </c>
      <c r="M44" s="826">
        <v>0</v>
      </c>
      <c r="N44" s="826">
        <v>13033</v>
      </c>
      <c r="O44" s="826">
        <v>0</v>
      </c>
      <c r="P44" s="826">
        <v>13551</v>
      </c>
      <c r="Q44" s="826">
        <v>0</v>
      </c>
      <c r="R44" s="826">
        <v>13904</v>
      </c>
      <c r="S44" s="826">
        <v>0</v>
      </c>
      <c r="T44" s="826">
        <v>14052</v>
      </c>
      <c r="U44" s="826">
        <v>0</v>
      </c>
      <c r="V44" s="826">
        <v>13946</v>
      </c>
      <c r="W44" s="786"/>
      <c r="X44" s="773">
        <v>14052</v>
      </c>
    </row>
    <row r="45" spans="1:26" ht="10.5" customHeight="1">
      <c r="A45" s="773"/>
      <c r="B45" s="784"/>
      <c r="C45" s="143" t="s">
        <v>65</v>
      </c>
      <c r="D45" s="207"/>
      <c r="E45" s="825"/>
      <c r="F45" s="826">
        <v>5362</v>
      </c>
      <c r="G45" s="826">
        <v>0</v>
      </c>
      <c r="H45" s="826">
        <v>5501</v>
      </c>
      <c r="I45" s="826">
        <v>0</v>
      </c>
      <c r="J45" s="826">
        <v>5466</v>
      </c>
      <c r="K45" s="826">
        <v>0</v>
      </c>
      <c r="L45" s="826">
        <v>5634</v>
      </c>
      <c r="M45" s="826">
        <v>0</v>
      </c>
      <c r="N45" s="826">
        <v>5572</v>
      </c>
      <c r="O45" s="826">
        <v>0</v>
      </c>
      <c r="P45" s="826">
        <v>5715</v>
      </c>
      <c r="Q45" s="826">
        <v>0</v>
      </c>
      <c r="R45" s="826">
        <v>5882</v>
      </c>
      <c r="S45" s="826">
        <v>0</v>
      </c>
      <c r="T45" s="826">
        <v>5973</v>
      </c>
      <c r="U45" s="826">
        <v>0</v>
      </c>
      <c r="V45" s="826">
        <v>6246</v>
      </c>
      <c r="W45" s="786"/>
      <c r="X45" s="773">
        <v>5973</v>
      </c>
    </row>
    <row r="46" spans="1:26" ht="10.5" customHeight="1">
      <c r="A46" s="773"/>
      <c r="B46" s="784"/>
      <c r="C46" s="143" t="s">
        <v>83</v>
      </c>
      <c r="D46" s="207"/>
      <c r="E46" s="825"/>
      <c r="F46" s="826">
        <v>17571</v>
      </c>
      <c r="G46" s="826">
        <v>0</v>
      </c>
      <c r="H46" s="826">
        <v>17920</v>
      </c>
      <c r="I46" s="826">
        <v>0</v>
      </c>
      <c r="J46" s="826">
        <v>18724</v>
      </c>
      <c r="K46" s="826">
        <v>0</v>
      </c>
      <c r="L46" s="826">
        <v>21849</v>
      </c>
      <c r="M46" s="826">
        <v>0</v>
      </c>
      <c r="N46" s="826">
        <v>24568</v>
      </c>
      <c r="O46" s="826">
        <v>0</v>
      </c>
      <c r="P46" s="826">
        <v>26349</v>
      </c>
      <c r="Q46" s="826">
        <v>0</v>
      </c>
      <c r="R46" s="826">
        <v>26824</v>
      </c>
      <c r="S46" s="826">
        <v>0</v>
      </c>
      <c r="T46" s="826">
        <v>26102</v>
      </c>
      <c r="U46" s="826">
        <v>0</v>
      </c>
      <c r="V46" s="826">
        <v>24102</v>
      </c>
      <c r="W46" s="786"/>
      <c r="X46" s="773">
        <v>26102</v>
      </c>
    </row>
    <row r="47" spans="1:26" ht="10.5" customHeight="1">
      <c r="A47" s="773"/>
      <c r="B47" s="784"/>
      <c r="C47" s="143" t="s">
        <v>85</v>
      </c>
      <c r="D47" s="207"/>
      <c r="E47" s="825"/>
      <c r="F47" s="826">
        <v>4179</v>
      </c>
      <c r="G47" s="826">
        <v>0</v>
      </c>
      <c r="H47" s="826">
        <v>4298</v>
      </c>
      <c r="I47" s="826">
        <v>0</v>
      </c>
      <c r="J47" s="826">
        <v>4219</v>
      </c>
      <c r="K47" s="826">
        <v>0</v>
      </c>
      <c r="L47" s="826">
        <v>4281</v>
      </c>
      <c r="M47" s="826">
        <v>0</v>
      </c>
      <c r="N47" s="826">
        <v>4305</v>
      </c>
      <c r="O47" s="826">
        <v>0</v>
      </c>
      <c r="P47" s="826">
        <v>4425</v>
      </c>
      <c r="Q47" s="826">
        <v>0</v>
      </c>
      <c r="R47" s="826">
        <v>4458</v>
      </c>
      <c r="S47" s="826">
        <v>0</v>
      </c>
      <c r="T47" s="826">
        <v>4393</v>
      </c>
      <c r="U47" s="826">
        <v>0</v>
      </c>
      <c r="V47" s="826">
        <v>4280</v>
      </c>
      <c r="W47" s="786"/>
      <c r="X47" s="773">
        <v>4393</v>
      </c>
    </row>
    <row r="48" spans="1:26" ht="10.5" customHeight="1">
      <c r="A48" s="773"/>
      <c r="B48" s="784"/>
      <c r="C48" s="143" t="s">
        <v>69</v>
      </c>
      <c r="D48" s="207"/>
      <c r="E48" s="825"/>
      <c r="F48" s="826">
        <v>14888</v>
      </c>
      <c r="G48" s="826">
        <v>0</v>
      </c>
      <c r="H48" s="826">
        <v>15269</v>
      </c>
      <c r="I48" s="826">
        <v>0</v>
      </c>
      <c r="J48" s="826">
        <v>15199</v>
      </c>
      <c r="K48" s="826">
        <v>0</v>
      </c>
      <c r="L48" s="826">
        <v>15791</v>
      </c>
      <c r="M48" s="826">
        <v>0</v>
      </c>
      <c r="N48" s="826">
        <v>16157</v>
      </c>
      <c r="O48" s="826">
        <v>0</v>
      </c>
      <c r="P48" s="826">
        <v>17102</v>
      </c>
      <c r="Q48" s="826">
        <v>0</v>
      </c>
      <c r="R48" s="826">
        <v>16918</v>
      </c>
      <c r="S48" s="826">
        <v>0</v>
      </c>
      <c r="T48" s="826">
        <v>16923</v>
      </c>
      <c r="U48" s="826">
        <v>0</v>
      </c>
      <c r="V48" s="826">
        <v>17285</v>
      </c>
      <c r="W48" s="786"/>
      <c r="X48" s="773">
        <v>16923</v>
      </c>
    </row>
    <row r="49" spans="1:24" ht="10.5" customHeight="1">
      <c r="A49" s="773"/>
      <c r="B49" s="784"/>
      <c r="C49" s="143" t="s">
        <v>68</v>
      </c>
      <c r="D49" s="207"/>
      <c r="E49" s="825"/>
      <c r="F49" s="826">
        <v>66533</v>
      </c>
      <c r="G49" s="826">
        <v>0</v>
      </c>
      <c r="H49" s="826">
        <v>65462</v>
      </c>
      <c r="I49" s="826">
        <v>0</v>
      </c>
      <c r="J49" s="826">
        <v>66589</v>
      </c>
      <c r="K49" s="826">
        <v>0</v>
      </c>
      <c r="L49" s="826">
        <v>74047</v>
      </c>
      <c r="M49" s="826">
        <v>0</v>
      </c>
      <c r="N49" s="826">
        <v>76181</v>
      </c>
      <c r="O49" s="826">
        <v>0</v>
      </c>
      <c r="P49" s="826">
        <v>80118</v>
      </c>
      <c r="Q49" s="826">
        <v>0</v>
      </c>
      <c r="R49" s="826">
        <v>81246</v>
      </c>
      <c r="S49" s="826">
        <v>0</v>
      </c>
      <c r="T49" s="826">
        <v>81201</v>
      </c>
      <c r="U49" s="826">
        <v>0</v>
      </c>
      <c r="V49" s="826">
        <v>82879</v>
      </c>
      <c r="W49" s="786"/>
      <c r="X49" s="773">
        <v>81201</v>
      </c>
    </row>
    <row r="50" spans="1:24" ht="10.5" customHeight="1">
      <c r="A50" s="773"/>
      <c r="B50" s="784"/>
      <c r="C50" s="143" t="s">
        <v>66</v>
      </c>
      <c r="D50" s="207"/>
      <c r="E50" s="825"/>
      <c r="F50" s="826">
        <v>4026</v>
      </c>
      <c r="G50" s="826">
        <v>0</v>
      </c>
      <c r="H50" s="826">
        <v>4207</v>
      </c>
      <c r="I50" s="826">
        <v>0</v>
      </c>
      <c r="J50" s="826">
        <v>4068</v>
      </c>
      <c r="K50" s="826">
        <v>0</v>
      </c>
      <c r="L50" s="826">
        <v>4175</v>
      </c>
      <c r="M50" s="826">
        <v>0</v>
      </c>
      <c r="N50" s="826">
        <v>4110</v>
      </c>
      <c r="O50" s="826">
        <v>0</v>
      </c>
      <c r="P50" s="826">
        <v>4360</v>
      </c>
      <c r="Q50" s="826">
        <v>0</v>
      </c>
      <c r="R50" s="826">
        <v>4416</v>
      </c>
      <c r="S50" s="826">
        <v>0</v>
      </c>
      <c r="T50" s="826">
        <v>4403</v>
      </c>
      <c r="U50" s="826">
        <v>0</v>
      </c>
      <c r="V50" s="826">
        <v>4372</v>
      </c>
      <c r="W50" s="786"/>
      <c r="X50" s="773">
        <v>4403</v>
      </c>
    </row>
    <row r="51" spans="1:24" ht="10.5" customHeight="1">
      <c r="A51" s="773"/>
      <c r="B51" s="784"/>
      <c r="C51" s="143" t="s">
        <v>72</v>
      </c>
      <c r="D51" s="207"/>
      <c r="E51" s="825"/>
      <c r="F51" s="826">
        <v>83984</v>
      </c>
      <c r="G51" s="826">
        <v>0</v>
      </c>
      <c r="H51" s="826">
        <v>86223</v>
      </c>
      <c r="I51" s="826">
        <v>0</v>
      </c>
      <c r="J51" s="826">
        <v>85067</v>
      </c>
      <c r="K51" s="826">
        <v>0</v>
      </c>
      <c r="L51" s="826">
        <v>85407</v>
      </c>
      <c r="M51" s="826">
        <v>0</v>
      </c>
      <c r="N51" s="826">
        <v>86079</v>
      </c>
      <c r="O51" s="826">
        <v>0</v>
      </c>
      <c r="P51" s="826">
        <v>89501</v>
      </c>
      <c r="Q51" s="826">
        <v>0</v>
      </c>
      <c r="R51" s="826">
        <v>89681</v>
      </c>
      <c r="S51" s="826">
        <v>0</v>
      </c>
      <c r="T51" s="826">
        <v>88638</v>
      </c>
      <c r="U51" s="826">
        <v>0</v>
      </c>
      <c r="V51" s="826">
        <v>89404</v>
      </c>
      <c r="W51" s="786"/>
      <c r="X51" s="773">
        <v>88638</v>
      </c>
    </row>
    <row r="52" spans="1:24" ht="10.5" customHeight="1">
      <c r="A52" s="773"/>
      <c r="B52" s="784"/>
      <c r="C52" s="143" t="s">
        <v>90</v>
      </c>
      <c r="D52" s="207"/>
      <c r="E52" s="825"/>
      <c r="F52" s="826">
        <v>16160</v>
      </c>
      <c r="G52" s="826">
        <v>0</v>
      </c>
      <c r="H52" s="826">
        <v>16770</v>
      </c>
      <c r="I52" s="826">
        <v>0</v>
      </c>
      <c r="J52" s="826">
        <v>16878</v>
      </c>
      <c r="K52" s="826">
        <v>0</v>
      </c>
      <c r="L52" s="826">
        <v>17270</v>
      </c>
      <c r="M52" s="826">
        <v>0</v>
      </c>
      <c r="N52" s="826">
        <v>17741</v>
      </c>
      <c r="O52" s="826">
        <v>0</v>
      </c>
      <c r="P52" s="826">
        <v>18830</v>
      </c>
      <c r="Q52" s="826">
        <v>0</v>
      </c>
      <c r="R52" s="826">
        <v>18803</v>
      </c>
      <c r="S52" s="826">
        <v>0</v>
      </c>
      <c r="T52" s="826">
        <v>18640</v>
      </c>
      <c r="U52" s="826">
        <v>0</v>
      </c>
      <c r="V52" s="826">
        <v>18593</v>
      </c>
      <c r="W52" s="786"/>
      <c r="X52" s="773">
        <v>18640</v>
      </c>
    </row>
    <row r="53" spans="1:24" ht="10.5" customHeight="1">
      <c r="A53" s="773"/>
      <c r="B53" s="784"/>
      <c r="C53" s="143" t="s">
        <v>67</v>
      </c>
      <c r="D53" s="207"/>
      <c r="E53" s="825"/>
      <c r="F53" s="826">
        <v>32410</v>
      </c>
      <c r="G53" s="826">
        <v>0</v>
      </c>
      <c r="H53" s="826">
        <v>33505</v>
      </c>
      <c r="I53" s="826">
        <v>0</v>
      </c>
      <c r="J53" s="826">
        <v>32958</v>
      </c>
      <c r="K53" s="826">
        <v>0</v>
      </c>
      <c r="L53" s="826">
        <v>33638</v>
      </c>
      <c r="M53" s="826">
        <v>0</v>
      </c>
      <c r="N53" s="826">
        <v>33964</v>
      </c>
      <c r="O53" s="826">
        <v>0</v>
      </c>
      <c r="P53" s="826">
        <v>35757</v>
      </c>
      <c r="Q53" s="826">
        <v>0</v>
      </c>
      <c r="R53" s="826">
        <v>35897</v>
      </c>
      <c r="S53" s="826">
        <v>0</v>
      </c>
      <c r="T53" s="826">
        <v>35533</v>
      </c>
      <c r="U53" s="826">
        <v>0</v>
      </c>
      <c r="V53" s="826">
        <v>35873</v>
      </c>
      <c r="W53" s="786"/>
      <c r="X53" s="773">
        <v>35533</v>
      </c>
    </row>
    <row r="54" spans="1:24" ht="10.5" customHeight="1">
      <c r="A54" s="773"/>
      <c r="B54" s="784"/>
      <c r="C54" s="143" t="s">
        <v>74</v>
      </c>
      <c r="D54" s="207"/>
      <c r="E54" s="827"/>
      <c r="F54" s="826">
        <v>6427</v>
      </c>
      <c r="G54" s="826">
        <v>0</v>
      </c>
      <c r="H54" s="826">
        <v>6304</v>
      </c>
      <c r="I54" s="826">
        <v>0</v>
      </c>
      <c r="J54" s="826">
        <v>6321</v>
      </c>
      <c r="K54" s="826">
        <v>0</v>
      </c>
      <c r="L54" s="826">
        <v>6609</v>
      </c>
      <c r="M54" s="826">
        <v>0</v>
      </c>
      <c r="N54" s="826">
        <v>6727</v>
      </c>
      <c r="O54" s="826">
        <v>0</v>
      </c>
      <c r="P54" s="826">
        <v>6909</v>
      </c>
      <c r="Q54" s="826">
        <v>0</v>
      </c>
      <c r="R54" s="826">
        <v>6930</v>
      </c>
      <c r="S54" s="826">
        <v>0</v>
      </c>
      <c r="T54" s="826">
        <v>6979</v>
      </c>
      <c r="U54" s="826">
        <v>0</v>
      </c>
      <c r="V54" s="826">
        <v>6996</v>
      </c>
      <c r="W54" s="786"/>
      <c r="X54" s="773">
        <v>6979</v>
      </c>
    </row>
    <row r="55" spans="1:24" ht="10.5" customHeight="1">
      <c r="A55" s="773"/>
      <c r="B55" s="784"/>
      <c r="C55" s="143" t="s">
        <v>76</v>
      </c>
      <c r="D55" s="207"/>
      <c r="E55" s="827"/>
      <c r="F55" s="826">
        <v>5175</v>
      </c>
      <c r="G55" s="826">
        <v>0</v>
      </c>
      <c r="H55" s="826">
        <v>5528</v>
      </c>
      <c r="I55" s="826">
        <v>0</v>
      </c>
      <c r="J55" s="826">
        <v>5296</v>
      </c>
      <c r="K55" s="826">
        <v>0</v>
      </c>
      <c r="L55" s="826">
        <v>5262</v>
      </c>
      <c r="M55" s="826">
        <v>0</v>
      </c>
      <c r="N55" s="826">
        <v>5379</v>
      </c>
      <c r="O55" s="826">
        <v>0</v>
      </c>
      <c r="P55" s="826">
        <v>5672</v>
      </c>
      <c r="Q55" s="826">
        <v>0</v>
      </c>
      <c r="R55" s="826">
        <v>5732</v>
      </c>
      <c r="S55" s="826">
        <v>0</v>
      </c>
      <c r="T55" s="826">
        <v>5622</v>
      </c>
      <c r="U55" s="826">
        <v>0</v>
      </c>
      <c r="V55" s="826">
        <v>5628</v>
      </c>
      <c r="W55" s="786"/>
      <c r="X55" s="773">
        <v>5622</v>
      </c>
    </row>
    <row r="56" spans="1:24" ht="10.5" customHeight="1">
      <c r="A56" s="773"/>
      <c r="B56" s="784"/>
      <c r="C56" s="143" t="s">
        <v>86</v>
      </c>
      <c r="D56" s="207"/>
      <c r="E56" s="827"/>
      <c r="F56" s="826">
        <v>11201</v>
      </c>
      <c r="G56" s="826">
        <v>0</v>
      </c>
      <c r="H56" s="826">
        <v>11872</v>
      </c>
      <c r="I56" s="826">
        <v>0</v>
      </c>
      <c r="J56" s="826">
        <v>11437</v>
      </c>
      <c r="K56" s="826">
        <v>0</v>
      </c>
      <c r="L56" s="826">
        <v>11642</v>
      </c>
      <c r="M56" s="826">
        <v>0</v>
      </c>
      <c r="N56" s="826">
        <v>11882</v>
      </c>
      <c r="O56" s="826">
        <v>0</v>
      </c>
      <c r="P56" s="826">
        <v>12530</v>
      </c>
      <c r="Q56" s="826">
        <v>0</v>
      </c>
      <c r="R56" s="826">
        <v>12589</v>
      </c>
      <c r="S56" s="826">
        <v>0</v>
      </c>
      <c r="T56" s="826">
        <v>12225</v>
      </c>
      <c r="U56" s="826">
        <v>0</v>
      </c>
      <c r="V56" s="826">
        <v>12038</v>
      </c>
      <c r="W56" s="786"/>
      <c r="X56" s="773">
        <v>12225</v>
      </c>
    </row>
    <row r="57" spans="1:24" ht="10.5" customHeight="1">
      <c r="A57" s="773"/>
      <c r="B57" s="784"/>
      <c r="C57" s="143" t="s">
        <v>166</v>
      </c>
      <c r="D57" s="207"/>
      <c r="E57" s="827"/>
      <c r="F57" s="826">
        <v>7337</v>
      </c>
      <c r="G57" s="826">
        <v>0</v>
      </c>
      <c r="H57" s="826">
        <v>7278</v>
      </c>
      <c r="I57" s="826">
        <v>0</v>
      </c>
      <c r="J57" s="826">
        <v>7075</v>
      </c>
      <c r="K57" s="826">
        <v>0</v>
      </c>
      <c r="L57" s="826">
        <v>7412</v>
      </c>
      <c r="M57" s="826">
        <v>0</v>
      </c>
      <c r="N57" s="826">
        <v>7809</v>
      </c>
      <c r="O57" s="826">
        <v>0</v>
      </c>
      <c r="P57" s="826">
        <v>8198</v>
      </c>
      <c r="Q57" s="826">
        <v>0</v>
      </c>
      <c r="R57" s="826">
        <v>8409</v>
      </c>
      <c r="S57" s="826">
        <v>0</v>
      </c>
      <c r="T57" s="826">
        <v>8291</v>
      </c>
      <c r="U57" s="826">
        <v>0</v>
      </c>
      <c r="V57" s="826">
        <v>8496</v>
      </c>
      <c r="W57" s="786"/>
      <c r="X57" s="773">
        <v>8291</v>
      </c>
    </row>
    <row r="58" spans="1:24" ht="10.5" customHeight="1">
      <c r="A58" s="773"/>
      <c r="B58" s="784"/>
      <c r="C58" s="143" t="s">
        <v>167</v>
      </c>
      <c r="D58" s="207"/>
      <c r="E58" s="828"/>
      <c r="F58" s="826">
        <v>10830</v>
      </c>
      <c r="G58" s="826">
        <v>0</v>
      </c>
      <c r="H58" s="826">
        <v>11006</v>
      </c>
      <c r="I58" s="826">
        <v>0</v>
      </c>
      <c r="J58" s="826">
        <v>11083</v>
      </c>
      <c r="K58" s="826">
        <v>0</v>
      </c>
      <c r="L58" s="826">
        <v>11354</v>
      </c>
      <c r="M58" s="826">
        <v>0</v>
      </c>
      <c r="N58" s="826">
        <v>11627</v>
      </c>
      <c r="O58" s="826">
        <v>0</v>
      </c>
      <c r="P58" s="826">
        <v>11842</v>
      </c>
      <c r="Q58" s="826">
        <v>0</v>
      </c>
      <c r="R58" s="826">
        <v>11983</v>
      </c>
      <c r="S58" s="826">
        <v>0</v>
      </c>
      <c r="T58" s="826">
        <v>12043</v>
      </c>
      <c r="U58" s="826">
        <v>0</v>
      </c>
      <c r="V58" s="826">
        <v>11830</v>
      </c>
      <c r="W58" s="786"/>
      <c r="X58" s="773">
        <v>12043</v>
      </c>
    </row>
    <row r="59" spans="1:24" ht="4.5" customHeight="1">
      <c r="A59" s="773"/>
      <c r="B59" s="784"/>
      <c r="C59" s="143"/>
      <c r="D59" s="207"/>
      <c r="E59" s="828"/>
      <c r="F59" s="828"/>
      <c r="G59" s="828"/>
      <c r="H59" s="828"/>
      <c r="I59" s="828"/>
      <c r="J59" s="828"/>
      <c r="K59" s="828"/>
      <c r="L59" s="828"/>
      <c r="M59" s="828"/>
      <c r="N59" s="828"/>
      <c r="O59" s="828"/>
      <c r="P59" s="828"/>
      <c r="Q59" s="828"/>
      <c r="R59" s="828"/>
      <c r="S59" s="828"/>
      <c r="T59" s="828"/>
      <c r="U59" s="828"/>
      <c r="V59" s="828"/>
      <c r="W59" s="786"/>
      <c r="X59" s="773"/>
    </row>
    <row r="60" spans="1:24" s="822" customFormat="1" ht="12" customHeight="1">
      <c r="A60" s="817"/>
      <c r="B60" s="818"/>
      <c r="C60" s="1372" t="s">
        <v>187</v>
      </c>
      <c r="D60" s="1372"/>
      <c r="E60" s="1372"/>
      <c r="F60" s="820"/>
      <c r="G60" s="820"/>
      <c r="H60" s="820"/>
      <c r="I60" s="820"/>
      <c r="J60" s="820"/>
      <c r="K60" s="820"/>
      <c r="L60" s="820"/>
      <c r="M60" s="820"/>
      <c r="N60" s="820"/>
      <c r="O60" s="820"/>
      <c r="P60" s="820"/>
      <c r="Q60" s="820"/>
      <c r="R60" s="820"/>
      <c r="S60" s="820"/>
      <c r="T60" s="820"/>
      <c r="U60" s="820"/>
      <c r="V60" s="820"/>
      <c r="W60" s="821"/>
      <c r="X60" s="817"/>
    </row>
    <row r="61" spans="1:24" s="789" customFormat="1" ht="13.5" customHeight="1">
      <c r="A61" s="787"/>
      <c r="B61" s="788"/>
      <c r="C61" s="1851" t="s">
        <v>188</v>
      </c>
      <c r="D61" s="1851"/>
      <c r="E61" s="823"/>
      <c r="F61" s="829">
        <v>501.54</v>
      </c>
      <c r="G61" s="829">
        <v>0</v>
      </c>
      <c r="H61" s="829">
        <v>505.03</v>
      </c>
      <c r="I61" s="829">
        <v>0</v>
      </c>
      <c r="J61" s="829">
        <v>507</v>
      </c>
      <c r="K61" s="829">
        <v>0</v>
      </c>
      <c r="L61" s="829">
        <v>502.38</v>
      </c>
      <c r="M61" s="829">
        <v>0</v>
      </c>
      <c r="N61" s="829">
        <v>499.93</v>
      </c>
      <c r="O61" s="829">
        <v>0</v>
      </c>
      <c r="P61" s="829">
        <v>493.55</v>
      </c>
      <c r="Q61" s="829">
        <v>0</v>
      </c>
      <c r="R61" s="829">
        <v>497.44</v>
      </c>
      <c r="S61" s="829">
        <v>0</v>
      </c>
      <c r="T61" s="829">
        <v>491.25</v>
      </c>
      <c r="U61" s="829">
        <v>0</v>
      </c>
      <c r="V61" s="829">
        <v>487.67</v>
      </c>
      <c r="W61" s="824"/>
      <c r="X61" s="787">
        <v>491.25</v>
      </c>
    </row>
    <row r="62" spans="1:24" ht="9.75" customHeight="1">
      <c r="A62" s="773"/>
      <c r="B62" s="784"/>
      <c r="C62" s="1846" t="s">
        <v>622</v>
      </c>
      <c r="D62" s="1846"/>
      <c r="E62" s="1846"/>
      <c r="F62" s="1846"/>
      <c r="G62" s="1846"/>
      <c r="H62" s="1846"/>
      <c r="I62" s="1846"/>
      <c r="J62" s="1846"/>
      <c r="K62" s="1846"/>
      <c r="L62" s="1846"/>
      <c r="M62" s="1846"/>
      <c r="N62" s="1846"/>
      <c r="O62" s="1846"/>
      <c r="P62" s="1846"/>
      <c r="Q62" s="1846"/>
      <c r="R62" s="1846"/>
      <c r="S62" s="1846"/>
      <c r="T62" s="1846"/>
      <c r="U62" s="1846"/>
      <c r="V62" s="1846"/>
      <c r="W62" s="786"/>
      <c r="X62" s="773"/>
    </row>
    <row r="63" spans="1:24" ht="9" customHeight="1" thickBot="1">
      <c r="A63" s="773"/>
      <c r="B63" s="784"/>
      <c r="C63" s="565"/>
      <c r="D63" s="565"/>
      <c r="E63" s="565"/>
      <c r="F63" s="565"/>
      <c r="G63" s="565"/>
      <c r="H63" s="565"/>
      <c r="I63" s="565"/>
      <c r="J63" s="565"/>
      <c r="K63" s="565"/>
      <c r="L63" s="565"/>
      <c r="M63" s="565"/>
      <c r="N63" s="565"/>
      <c r="O63" s="565"/>
      <c r="P63" s="565"/>
      <c r="Q63" s="565"/>
      <c r="R63" s="565"/>
      <c r="S63" s="565"/>
      <c r="T63" s="565"/>
      <c r="U63" s="565"/>
      <c r="V63" s="565"/>
      <c r="W63" s="786"/>
      <c r="X63" s="773"/>
    </row>
    <row r="64" spans="1:24" ht="13.5" customHeight="1" thickBot="1">
      <c r="A64" s="773"/>
      <c r="B64" s="784"/>
      <c r="C64" s="1842" t="s">
        <v>23</v>
      </c>
      <c r="D64" s="1843"/>
      <c r="E64" s="1843"/>
      <c r="F64" s="1843"/>
      <c r="G64" s="1843"/>
      <c r="H64" s="1843"/>
      <c r="I64" s="1843"/>
      <c r="J64" s="1843"/>
      <c r="K64" s="1843"/>
      <c r="L64" s="1843"/>
      <c r="M64" s="1843"/>
      <c r="N64" s="1843"/>
      <c r="O64" s="1843"/>
      <c r="P64" s="1843"/>
      <c r="Q64" s="1843"/>
      <c r="R64" s="1843"/>
      <c r="S64" s="1843"/>
      <c r="T64" s="1843"/>
      <c r="U64" s="1843"/>
      <c r="V64" s="1844"/>
      <c r="W64" s="786"/>
      <c r="X64" s="773"/>
    </row>
    <row r="65" spans="1:24" ht="9.75" customHeight="1">
      <c r="A65" s="773"/>
      <c r="B65" s="784"/>
      <c r="C65" s="122" t="s">
        <v>87</v>
      </c>
      <c r="D65" s="807"/>
      <c r="E65" s="830"/>
      <c r="F65" s="831"/>
      <c r="G65" s="831"/>
      <c r="H65" s="831"/>
      <c r="I65" s="831"/>
      <c r="J65" s="831"/>
      <c r="K65" s="831"/>
      <c r="L65" s="831"/>
      <c r="M65" s="832"/>
      <c r="N65" s="831"/>
      <c r="O65" s="831"/>
      <c r="P65" s="831"/>
      <c r="Q65" s="831"/>
      <c r="R65" s="831"/>
      <c r="S65" s="831"/>
      <c r="T65" s="831"/>
      <c r="U65" s="831"/>
      <c r="V65" s="831"/>
      <c r="W65" s="786"/>
      <c r="X65" s="773"/>
    </row>
    <row r="66" spans="1:24" ht="12.75" customHeight="1">
      <c r="A66" s="773"/>
      <c r="B66" s="784"/>
      <c r="C66" s="1845" t="s">
        <v>184</v>
      </c>
      <c r="D66" s="1845"/>
      <c r="E66" s="833"/>
      <c r="F66" s="820">
        <v>95332</v>
      </c>
      <c r="G66" s="820">
        <v>0</v>
      </c>
      <c r="H66" s="820">
        <v>77180</v>
      </c>
      <c r="I66" s="820">
        <v>0</v>
      </c>
      <c r="J66" s="820">
        <v>87171</v>
      </c>
      <c r="K66" s="820">
        <v>0</v>
      </c>
      <c r="L66" s="820">
        <v>103337</v>
      </c>
      <c r="M66" s="820">
        <v>0</v>
      </c>
      <c r="N66" s="820">
        <v>91361</v>
      </c>
      <c r="O66" s="820">
        <v>0</v>
      </c>
      <c r="P66" s="820">
        <v>99269</v>
      </c>
      <c r="Q66" s="820">
        <v>0</v>
      </c>
      <c r="R66" s="820">
        <v>94840</v>
      </c>
      <c r="S66" s="820">
        <v>0</v>
      </c>
      <c r="T66" s="820">
        <v>97319</v>
      </c>
      <c r="U66" s="820">
        <v>0</v>
      </c>
      <c r="V66" s="820">
        <v>103347</v>
      </c>
      <c r="W66" s="786"/>
      <c r="X66" s="773"/>
    </row>
    <row r="67" spans="1:24" ht="11.25" customHeight="1">
      <c r="A67" s="773"/>
      <c r="B67" s="784"/>
      <c r="C67" s="143" t="s">
        <v>81</v>
      </c>
      <c r="D67" s="1370"/>
      <c r="E67" s="833"/>
      <c r="F67" s="826">
        <v>39127</v>
      </c>
      <c r="G67" s="826">
        <v>0</v>
      </c>
      <c r="H67" s="826">
        <v>32025</v>
      </c>
      <c r="I67" s="826">
        <v>0</v>
      </c>
      <c r="J67" s="826">
        <v>35504</v>
      </c>
      <c r="K67" s="826">
        <v>0</v>
      </c>
      <c r="L67" s="826">
        <v>41512</v>
      </c>
      <c r="M67" s="826">
        <v>0</v>
      </c>
      <c r="N67" s="826">
        <v>37048</v>
      </c>
      <c r="O67" s="826">
        <v>0</v>
      </c>
      <c r="P67" s="826">
        <v>40183</v>
      </c>
      <c r="Q67" s="826">
        <v>0</v>
      </c>
      <c r="R67" s="826">
        <v>37832</v>
      </c>
      <c r="S67" s="826">
        <v>0</v>
      </c>
      <c r="T67" s="826">
        <v>38991</v>
      </c>
      <c r="U67" s="826">
        <v>0</v>
      </c>
      <c r="V67" s="826">
        <v>41392</v>
      </c>
      <c r="W67" s="786"/>
      <c r="X67" s="773"/>
    </row>
    <row r="68" spans="1:24" ht="11.25" customHeight="1">
      <c r="A68" s="773"/>
      <c r="B68" s="784"/>
      <c r="C68" s="143" t="s">
        <v>80</v>
      </c>
      <c r="D68" s="1370"/>
      <c r="E68" s="833"/>
      <c r="F68" s="826">
        <v>56205</v>
      </c>
      <c r="G68" s="826">
        <v>0</v>
      </c>
      <c r="H68" s="826">
        <v>45155</v>
      </c>
      <c r="I68" s="826">
        <v>0</v>
      </c>
      <c r="J68" s="826">
        <v>51667</v>
      </c>
      <c r="K68" s="826">
        <v>0</v>
      </c>
      <c r="L68" s="826">
        <v>61825</v>
      </c>
      <c r="M68" s="826">
        <v>0</v>
      </c>
      <c r="N68" s="826">
        <v>54313</v>
      </c>
      <c r="O68" s="826">
        <v>0</v>
      </c>
      <c r="P68" s="826">
        <v>59086</v>
      </c>
      <c r="Q68" s="826">
        <v>0</v>
      </c>
      <c r="R68" s="826">
        <v>57008</v>
      </c>
      <c r="S68" s="826">
        <v>0</v>
      </c>
      <c r="T68" s="826">
        <v>58328</v>
      </c>
      <c r="U68" s="826">
        <v>0</v>
      </c>
      <c r="V68" s="826">
        <v>61955</v>
      </c>
      <c r="W68" s="786"/>
      <c r="X68" s="773">
        <v>58328</v>
      </c>
    </row>
    <row r="69" spans="1:24" s="822" customFormat="1" ht="11.25" customHeight="1">
      <c r="A69" s="817"/>
      <c r="B69" s="818"/>
      <c r="C69" s="1846" t="s">
        <v>622</v>
      </c>
      <c r="D69" s="1846"/>
      <c r="E69" s="1846"/>
      <c r="F69" s="1846"/>
      <c r="G69" s="1846"/>
      <c r="H69" s="1846"/>
      <c r="I69" s="1846"/>
      <c r="J69" s="1846"/>
      <c r="K69" s="1846"/>
      <c r="L69" s="1846"/>
      <c r="M69" s="1846"/>
      <c r="N69" s="1846"/>
      <c r="O69" s="1846"/>
      <c r="P69" s="1846"/>
      <c r="Q69" s="1846"/>
      <c r="R69" s="1846"/>
      <c r="S69" s="1846"/>
      <c r="T69" s="1846"/>
      <c r="U69" s="1846"/>
      <c r="V69" s="1846"/>
      <c r="W69" s="786"/>
      <c r="X69" s="817"/>
    </row>
    <row r="70" spans="1:24" ht="13.5" customHeight="1">
      <c r="A70" s="773"/>
      <c r="B70" s="784"/>
      <c r="C70" s="834" t="s">
        <v>170</v>
      </c>
      <c r="D70" s="123"/>
      <c r="E70" s="123"/>
      <c r="F70" s="123"/>
      <c r="G70" s="123"/>
      <c r="H70" s="123"/>
      <c r="I70" s="123"/>
      <c r="J70" s="835" t="s">
        <v>171</v>
      </c>
      <c r="K70" s="123"/>
      <c r="L70" s="123"/>
      <c r="M70" s="123"/>
      <c r="N70" s="123"/>
      <c r="O70" s="123"/>
      <c r="P70" s="123"/>
      <c r="Q70" s="123"/>
      <c r="R70" s="123"/>
      <c r="S70" s="123"/>
      <c r="T70" s="123"/>
      <c r="U70" s="123"/>
      <c r="V70" s="123"/>
      <c r="W70" s="786"/>
      <c r="X70" s="773"/>
    </row>
    <row r="71" spans="1:24" ht="9" customHeight="1">
      <c r="A71" s="773"/>
      <c r="B71" s="784"/>
      <c r="C71" s="1847" t="s">
        <v>363</v>
      </c>
      <c r="D71" s="1847"/>
      <c r="E71" s="1847"/>
      <c r="F71" s="1847"/>
      <c r="G71" s="1847"/>
      <c r="H71" s="1847"/>
      <c r="I71" s="1847"/>
      <c r="J71" s="1847"/>
      <c r="K71" s="1847"/>
      <c r="L71" s="1847"/>
      <c r="M71" s="1847"/>
      <c r="N71" s="1847"/>
      <c r="O71" s="1847"/>
      <c r="P71" s="1847"/>
      <c r="Q71" s="1847"/>
      <c r="R71" s="1847"/>
      <c r="S71" s="1847"/>
      <c r="T71" s="1847"/>
      <c r="U71" s="1847"/>
      <c r="V71" s="1847"/>
      <c r="W71" s="786"/>
      <c r="X71" s="773"/>
    </row>
    <row r="72" spans="1:24" ht="9" customHeight="1">
      <c r="A72" s="773"/>
      <c r="B72" s="784"/>
      <c r="C72" s="1847" t="s">
        <v>364</v>
      </c>
      <c r="D72" s="1847"/>
      <c r="E72" s="1847"/>
      <c r="F72" s="1847"/>
      <c r="G72" s="1847"/>
      <c r="H72" s="1847"/>
      <c r="I72" s="1847"/>
      <c r="J72" s="1847"/>
      <c r="K72" s="1847"/>
      <c r="L72" s="1847"/>
      <c r="M72" s="1847"/>
      <c r="N72" s="1847"/>
      <c r="O72" s="1847"/>
      <c r="P72" s="1847"/>
      <c r="Q72" s="1847"/>
      <c r="R72" s="1847"/>
      <c r="S72" s="1847"/>
      <c r="T72" s="1847"/>
      <c r="U72" s="1847"/>
      <c r="V72" s="1847"/>
      <c r="W72" s="786"/>
      <c r="X72" s="773"/>
    </row>
    <row r="73" spans="1:24" ht="13.5" customHeight="1">
      <c r="A73" s="773"/>
      <c r="B73" s="784"/>
      <c r="C73" s="773"/>
      <c r="D73" s="773"/>
      <c r="E73" s="784"/>
      <c r="F73" s="781"/>
      <c r="G73" s="781"/>
      <c r="H73" s="781"/>
      <c r="I73" s="781"/>
      <c r="J73" s="781"/>
      <c r="K73" s="781"/>
      <c r="L73" s="781"/>
      <c r="M73" s="781"/>
      <c r="N73" s="781"/>
      <c r="O73" s="781"/>
      <c r="P73" s="781"/>
      <c r="Q73" s="781"/>
      <c r="R73" s="1848" t="s">
        <v>593</v>
      </c>
      <c r="S73" s="1848"/>
      <c r="T73" s="1848"/>
      <c r="U73" s="1848"/>
      <c r="V73" s="1848"/>
      <c r="W73" s="836">
        <v>19</v>
      </c>
      <c r="X73" s="781"/>
    </row>
    <row r="74" spans="1:24" ht="13.5" customHeight="1"/>
    <row r="77" spans="1:24" ht="4.5" customHeight="1"/>
    <row r="80" spans="1:24" ht="8.25" customHeight="1"/>
    <row r="82" spans="18:23" ht="9" customHeight="1">
      <c r="W82" s="791"/>
    </row>
    <row r="83" spans="18:23" ht="8.25" customHeight="1">
      <c r="R83" s="791"/>
      <c r="V83" s="1841"/>
      <c r="W83" s="1841"/>
    </row>
    <row r="84" spans="18:23" ht="9.75" customHeight="1"/>
  </sheetData>
  <mergeCells count="31">
    <mergeCell ref="C25:D25"/>
    <mergeCell ref="B1:D1"/>
    <mergeCell ref="B2:D2"/>
    <mergeCell ref="C4:V4"/>
    <mergeCell ref="C5:D6"/>
    <mergeCell ref="F6:N6"/>
    <mergeCell ref="P6:V6"/>
    <mergeCell ref="C8:D8"/>
    <mergeCell ref="C18:V18"/>
    <mergeCell ref="C20:V20"/>
    <mergeCell ref="C22:D22"/>
    <mergeCell ref="C24:D24"/>
    <mergeCell ref="C62:V62"/>
    <mergeCell ref="C26:D26"/>
    <mergeCell ref="C27:D27"/>
    <mergeCell ref="C28:V28"/>
    <mergeCell ref="C30:V30"/>
    <mergeCell ref="C32:D32"/>
    <mergeCell ref="C34:D34"/>
    <mergeCell ref="C35:D35"/>
    <mergeCell ref="C36:D36"/>
    <mergeCell ref="C37:D37"/>
    <mergeCell ref="C38:D38"/>
    <mergeCell ref="C61:D61"/>
    <mergeCell ref="V83:W83"/>
    <mergeCell ref="C64:V64"/>
    <mergeCell ref="C66:D66"/>
    <mergeCell ref="C69:V69"/>
    <mergeCell ref="C71:V71"/>
    <mergeCell ref="C72:V72"/>
    <mergeCell ref="R73:V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K338"/>
  <sheetViews>
    <sheetView zoomScaleNormal="100" workbookViewId="0"/>
  </sheetViews>
  <sheetFormatPr defaultRowHeight="12.75"/>
  <cols>
    <col min="1" max="1" width="0.85546875" style="125" customWidth="1"/>
    <col min="2" max="2" width="2.5703125" style="125" customWidth="1"/>
    <col min="3" max="3" width="0.7109375" style="125" customWidth="1"/>
    <col min="4" max="4" width="31.7109375" style="125" customWidth="1"/>
    <col min="5" max="5" width="0.28515625" style="125" customWidth="1"/>
    <col min="6" max="6" width="4.5703125" style="733" customWidth="1"/>
    <col min="7" max="7" width="0.28515625" style="733" customWidth="1"/>
    <col min="8" max="8" width="4.5703125" style="733" customWidth="1"/>
    <col min="9" max="9" width="0.28515625" style="733" customWidth="1"/>
    <col min="10" max="10" width="4.5703125" style="733" customWidth="1"/>
    <col min="11" max="11" width="0.28515625" style="733" customWidth="1"/>
    <col min="12" max="12" width="4.5703125" style="732" customWidth="1"/>
    <col min="13" max="13" width="0.28515625" style="732" customWidth="1"/>
    <col min="14" max="14" width="4.5703125" style="732" customWidth="1"/>
    <col min="15" max="15" width="0.28515625" style="732" customWidth="1"/>
    <col min="16" max="16" width="4.5703125" style="732" customWidth="1"/>
    <col min="17" max="17" width="0.28515625" style="732" customWidth="1"/>
    <col min="18" max="18" width="4.5703125" style="732" customWidth="1"/>
    <col min="19" max="19" width="0.28515625" style="732" customWidth="1"/>
    <col min="20" max="20" width="4.5703125" style="733" customWidth="1"/>
    <col min="21" max="21" width="0.28515625" style="733" customWidth="1"/>
    <col min="22" max="22" width="4.5703125" style="733" customWidth="1"/>
    <col min="23" max="23" width="0.28515625" style="733" customWidth="1"/>
    <col min="24" max="24" width="4.5703125" style="732" customWidth="1"/>
    <col min="25" max="25" width="0.28515625" style="732" customWidth="1"/>
    <col min="26" max="26" width="4.5703125" style="732" customWidth="1"/>
    <col min="27" max="27" width="0.28515625" style="732" customWidth="1"/>
    <col min="28" max="28" width="4.5703125" style="733" customWidth="1"/>
    <col min="29" max="29" width="0.28515625" style="733" customWidth="1"/>
    <col min="30" max="30" width="4.5703125" style="733" customWidth="1"/>
    <col min="31" max="31" width="2.42578125" style="734" customWidth="1"/>
    <col min="32" max="32" width="0.85546875" style="125" customWidth="1"/>
    <col min="33" max="16384" width="9.140625" style="125"/>
  </cols>
  <sheetData>
    <row r="1" spans="1:37" ht="13.5" customHeight="1">
      <c r="A1" s="4"/>
      <c r="B1" s="669"/>
      <c r="C1" s="669"/>
      <c r="E1" s="669"/>
      <c r="F1" s="1622" t="s">
        <v>512</v>
      </c>
      <c r="G1" s="1622"/>
      <c r="H1" s="1622"/>
      <c r="I1" s="1622"/>
      <c r="J1" s="1622"/>
      <c r="K1" s="1622"/>
      <c r="L1" s="1622"/>
      <c r="M1" s="1622"/>
      <c r="N1" s="1622"/>
      <c r="O1" s="1622"/>
      <c r="P1" s="1622"/>
      <c r="Q1" s="1622"/>
      <c r="R1" s="1622"/>
      <c r="S1" s="1622"/>
      <c r="T1" s="1622"/>
      <c r="U1" s="1622"/>
      <c r="V1" s="1622"/>
      <c r="W1" s="1622"/>
      <c r="X1" s="1622"/>
      <c r="Y1" s="1622"/>
      <c r="Z1" s="1622"/>
      <c r="AA1" s="1622"/>
      <c r="AB1" s="1622"/>
      <c r="AC1" s="1622"/>
      <c r="AD1" s="1622"/>
      <c r="AE1" s="117"/>
      <c r="AF1" s="4"/>
    </row>
    <row r="2" spans="1:37" ht="6" customHeight="1">
      <c r="A2" s="4"/>
      <c r="B2" s="1365"/>
      <c r="C2" s="1366"/>
      <c r="D2" s="1366"/>
      <c r="E2" s="1366"/>
      <c r="F2" s="673"/>
      <c r="G2" s="673"/>
      <c r="H2" s="673"/>
      <c r="I2" s="673"/>
      <c r="J2" s="673"/>
      <c r="K2" s="673"/>
      <c r="L2" s="674"/>
      <c r="M2" s="674"/>
      <c r="N2" s="674"/>
      <c r="O2" s="674"/>
      <c r="P2" s="674"/>
      <c r="Q2" s="674"/>
      <c r="R2" s="674"/>
      <c r="S2" s="674"/>
      <c r="T2" s="673"/>
      <c r="U2" s="673"/>
      <c r="V2" s="673"/>
      <c r="W2" s="673"/>
      <c r="X2" s="674"/>
      <c r="Y2" s="674"/>
      <c r="Z2" s="674"/>
      <c r="AA2" s="674"/>
      <c r="AB2" s="673"/>
      <c r="AC2" s="673"/>
      <c r="AD2" s="673" t="s">
        <v>513</v>
      </c>
      <c r="AE2" s="1052"/>
      <c r="AF2" s="8"/>
    </row>
    <row r="3" spans="1:37" ht="13.5" customHeight="1" thickBot="1">
      <c r="A3" s="4"/>
      <c r="B3" s="367"/>
      <c r="C3" s="8"/>
      <c r="D3" s="8"/>
      <c r="E3" s="8"/>
      <c r="F3" s="675"/>
      <c r="G3" s="675"/>
      <c r="H3" s="675"/>
      <c r="I3" s="675"/>
      <c r="J3" s="675"/>
      <c r="K3" s="675"/>
      <c r="L3" s="676"/>
      <c r="M3" s="676"/>
      <c r="N3" s="676"/>
      <c r="O3" s="676"/>
      <c r="P3" s="676"/>
      <c r="Q3" s="676"/>
      <c r="R3" s="676"/>
      <c r="S3" s="676"/>
      <c r="T3" s="675"/>
      <c r="U3" s="675"/>
      <c r="V3" s="675"/>
      <c r="W3" s="675"/>
      <c r="X3" s="676"/>
      <c r="Y3" s="676"/>
      <c r="Z3" s="676"/>
      <c r="AA3" s="676"/>
      <c r="AB3" s="1863" t="s">
        <v>82</v>
      </c>
      <c r="AC3" s="1863"/>
      <c r="AD3" s="1863"/>
      <c r="AE3" s="677"/>
      <c r="AF3" s="8"/>
    </row>
    <row r="4" spans="1:37" ht="13.5" customHeight="1" thickBot="1">
      <c r="A4" s="4"/>
      <c r="B4" s="367"/>
      <c r="C4" s="659" t="s">
        <v>514</v>
      </c>
      <c r="D4" s="678"/>
      <c r="E4" s="678"/>
      <c r="F4" s="679"/>
      <c r="G4" s="679"/>
      <c r="H4" s="679"/>
      <c r="I4" s="679"/>
      <c r="J4" s="679"/>
      <c r="K4" s="679"/>
      <c r="L4" s="679"/>
      <c r="M4" s="679"/>
      <c r="N4" s="679"/>
      <c r="O4" s="679"/>
      <c r="P4" s="679"/>
      <c r="Q4" s="679"/>
      <c r="R4" s="679"/>
      <c r="S4" s="679"/>
      <c r="T4" s="679"/>
      <c r="U4" s="679"/>
      <c r="V4" s="679"/>
      <c r="W4" s="679"/>
      <c r="X4" s="679"/>
      <c r="Y4" s="679"/>
      <c r="Z4" s="679"/>
      <c r="AA4" s="679"/>
      <c r="AB4" s="679"/>
      <c r="AC4" s="679"/>
      <c r="AD4" s="680"/>
      <c r="AE4" s="117"/>
      <c r="AF4" s="117"/>
    </row>
    <row r="5" spans="1:37" s="69" customFormat="1" ht="4.5" customHeight="1">
      <c r="A5" s="4"/>
      <c r="B5" s="367"/>
      <c r="C5" s="96"/>
      <c r="D5" s="96"/>
      <c r="E5" s="96"/>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117"/>
      <c r="AF5" s="117"/>
      <c r="AG5" s="125"/>
      <c r="AH5" s="125"/>
      <c r="AI5" s="125"/>
      <c r="AJ5" s="125"/>
      <c r="AK5" s="125"/>
    </row>
    <row r="6" spans="1:37" s="69" customFormat="1" ht="13.5" customHeight="1">
      <c r="A6" s="4"/>
      <c r="B6" s="367"/>
      <c r="C6" s="96"/>
      <c r="D6" s="96"/>
      <c r="E6" s="96"/>
      <c r="F6" s="1631">
        <v>2012</v>
      </c>
      <c r="G6" s="1631"/>
      <c r="H6" s="1631"/>
      <c r="I6" s="1631"/>
      <c r="J6" s="1631"/>
      <c r="K6" s="1631"/>
      <c r="L6" s="1631"/>
      <c r="M6" s="1631"/>
      <c r="N6" s="1631"/>
      <c r="O6" s="1631"/>
      <c r="P6" s="1631"/>
      <c r="Q6" s="1631"/>
      <c r="R6" s="1631"/>
      <c r="S6" s="1631"/>
      <c r="T6" s="1631"/>
      <c r="U6" s="1631"/>
      <c r="V6" s="1631"/>
      <c r="W6" s="1359"/>
      <c r="X6" s="1631">
        <v>2013</v>
      </c>
      <c r="Y6" s="1631"/>
      <c r="Z6" s="1631"/>
      <c r="AA6" s="1631"/>
      <c r="AB6" s="1631"/>
      <c r="AC6" s="1631"/>
      <c r="AD6" s="1631"/>
      <c r="AE6" s="117"/>
      <c r="AF6" s="117"/>
      <c r="AG6" s="125"/>
      <c r="AH6" s="125"/>
      <c r="AI6" s="125"/>
      <c r="AJ6" s="125"/>
      <c r="AK6" s="125"/>
    </row>
    <row r="7" spans="1:37" s="69" customFormat="1" ht="13.5" customHeight="1">
      <c r="A7" s="4"/>
      <c r="B7" s="367"/>
      <c r="C7" s="96"/>
      <c r="D7" s="96"/>
      <c r="E7" s="96"/>
      <c r="F7" s="1363" t="s">
        <v>126</v>
      </c>
      <c r="G7" s="1368"/>
      <c r="H7" s="1363" t="s">
        <v>125</v>
      </c>
      <c r="I7" s="1368"/>
      <c r="J7" s="1363" t="s">
        <v>124</v>
      </c>
      <c r="K7" s="1368"/>
      <c r="L7" s="1363" t="s">
        <v>123</v>
      </c>
      <c r="M7" s="1368"/>
      <c r="N7" s="1363" t="s">
        <v>122</v>
      </c>
      <c r="O7" s="1368"/>
      <c r="P7" s="1363" t="s">
        <v>121</v>
      </c>
      <c r="Q7" s="1368"/>
      <c r="R7" s="1363" t="s">
        <v>120</v>
      </c>
      <c r="S7" s="1368"/>
      <c r="T7" s="1363" t="s">
        <v>119</v>
      </c>
      <c r="U7" s="1368"/>
      <c r="V7" s="1363" t="s">
        <v>118</v>
      </c>
      <c r="W7" s="1368"/>
      <c r="X7" s="1363" t="s">
        <v>117</v>
      </c>
      <c r="Y7" s="1368"/>
      <c r="Z7" s="1363" t="s">
        <v>128</v>
      </c>
      <c r="AA7" s="1368"/>
      <c r="AB7" s="1363" t="s">
        <v>127</v>
      </c>
      <c r="AC7" s="1368"/>
      <c r="AD7" s="1363" t="s">
        <v>126</v>
      </c>
      <c r="AE7" s="117"/>
      <c r="AF7" s="1368"/>
      <c r="AG7" s="125"/>
      <c r="AH7" s="125"/>
      <c r="AI7" s="125"/>
      <c r="AJ7" s="125"/>
      <c r="AK7" s="125"/>
    </row>
    <row r="8" spans="1:37" s="69" customFormat="1" ht="3.75" customHeight="1">
      <c r="A8" s="4"/>
      <c r="B8" s="367"/>
      <c r="C8" s="96"/>
      <c r="D8" s="96"/>
      <c r="E8" s="96"/>
      <c r="F8" s="1368"/>
      <c r="G8" s="682"/>
      <c r="H8" s="1368"/>
      <c r="I8" s="682"/>
      <c r="J8" s="1368"/>
      <c r="K8" s="682"/>
      <c r="L8" s="1368"/>
      <c r="M8" s="682"/>
      <c r="N8" s="1368"/>
      <c r="O8" s="682"/>
      <c r="P8" s="1368"/>
      <c r="Q8" s="682"/>
      <c r="R8" s="1368"/>
      <c r="S8" s="682"/>
      <c r="T8" s="1368"/>
      <c r="U8" s="682"/>
      <c r="V8" s="1368"/>
      <c r="W8" s="682"/>
      <c r="X8" s="1368"/>
      <c r="Y8" s="682"/>
      <c r="Z8" s="1368"/>
      <c r="AA8" s="682"/>
      <c r="AB8" s="1368"/>
      <c r="AC8" s="682"/>
      <c r="AD8" s="1368"/>
      <c r="AE8" s="117"/>
      <c r="AF8" s="1368"/>
      <c r="AG8" s="125"/>
      <c r="AH8" s="125"/>
      <c r="AI8" s="125"/>
      <c r="AJ8" s="125"/>
      <c r="AK8" s="125"/>
    </row>
    <row r="9" spans="1:37" s="685" customFormat="1" ht="11.25" customHeight="1">
      <c r="A9" s="683"/>
      <c r="B9" s="431"/>
      <c r="C9" s="1362" t="s">
        <v>486</v>
      </c>
      <c r="D9" s="1362"/>
      <c r="E9" s="557"/>
      <c r="F9" s="558">
        <v>-4</v>
      </c>
      <c r="G9" s="557"/>
      <c r="H9" s="558">
        <v>-4</v>
      </c>
      <c r="I9" s="557"/>
      <c r="J9" s="558">
        <v>-3.8</v>
      </c>
      <c r="K9" s="557"/>
      <c r="L9" s="558">
        <v>-3.7</v>
      </c>
      <c r="M9" s="557"/>
      <c r="N9" s="558">
        <v>-3.4</v>
      </c>
      <c r="O9" s="557"/>
      <c r="P9" s="558">
        <v>-3.6</v>
      </c>
      <c r="Q9" s="557"/>
      <c r="R9" s="558">
        <v>-4</v>
      </c>
      <c r="S9" s="557"/>
      <c r="T9" s="558">
        <v>-4.3</v>
      </c>
      <c r="U9" s="557"/>
      <c r="V9" s="558">
        <v>-4.4000000000000004</v>
      </c>
      <c r="W9" s="557"/>
      <c r="X9" s="558">
        <v>-4.3</v>
      </c>
      <c r="Y9" s="557"/>
      <c r="Z9" s="558">
        <v>-4.2</v>
      </c>
      <c r="AA9" s="557"/>
      <c r="AB9" s="558">
        <v>-3.9</v>
      </c>
      <c r="AC9" s="557"/>
      <c r="AD9" s="558">
        <v>-3.6</v>
      </c>
      <c r="AE9" s="614"/>
      <c r="AF9" s="615"/>
      <c r="AG9" s="684"/>
      <c r="AH9" s="684"/>
      <c r="AI9" s="684"/>
      <c r="AJ9" s="684"/>
      <c r="AK9" s="684"/>
    </row>
    <row r="10" spans="1:37" s="685" customFormat="1" ht="2.25" customHeight="1">
      <c r="A10" s="683"/>
      <c r="B10" s="431"/>
      <c r="C10" s="1362"/>
      <c r="D10" s="1362"/>
      <c r="E10" s="559"/>
      <c r="F10" s="560"/>
      <c r="G10" s="559"/>
      <c r="H10" s="560"/>
      <c r="I10" s="559"/>
      <c r="J10" s="560"/>
      <c r="K10" s="559"/>
      <c r="L10" s="560"/>
      <c r="M10" s="559"/>
      <c r="N10" s="560"/>
      <c r="O10" s="559"/>
      <c r="P10" s="560"/>
      <c r="Q10" s="559"/>
      <c r="R10" s="560"/>
      <c r="S10" s="559"/>
      <c r="T10" s="560"/>
      <c r="U10" s="559"/>
      <c r="V10" s="560"/>
      <c r="W10" s="559"/>
      <c r="X10" s="560"/>
      <c r="Y10" s="559"/>
      <c r="Z10" s="560"/>
      <c r="AA10" s="559"/>
      <c r="AB10" s="560"/>
      <c r="AC10" s="559"/>
      <c r="AD10" s="560"/>
      <c r="AE10" s="614"/>
      <c r="AF10" s="615"/>
      <c r="AG10" s="684"/>
      <c r="AH10" s="684"/>
      <c r="AI10" s="684"/>
      <c r="AJ10" s="684"/>
      <c r="AK10" s="684"/>
    </row>
    <row r="11" spans="1:37" s="685" customFormat="1" ht="11.25" customHeight="1">
      <c r="A11" s="683"/>
      <c r="B11" s="431"/>
      <c r="C11" s="1362" t="s">
        <v>487</v>
      </c>
      <c r="D11" s="360"/>
      <c r="E11" s="686"/>
      <c r="F11" s="687"/>
      <c r="G11" s="686"/>
      <c r="H11" s="687"/>
      <c r="I11" s="686"/>
      <c r="J11" s="687"/>
      <c r="K11" s="686"/>
      <c r="L11" s="687"/>
      <c r="M11" s="686"/>
      <c r="N11" s="687"/>
      <c r="O11" s="686"/>
      <c r="P11" s="687"/>
      <c r="Q11" s="686"/>
      <c r="R11" s="687"/>
      <c r="S11" s="686"/>
      <c r="T11" s="687"/>
      <c r="U11" s="686"/>
      <c r="V11" s="687"/>
      <c r="W11" s="686"/>
      <c r="X11" s="687"/>
      <c r="Y11" s="686"/>
      <c r="Z11" s="687"/>
      <c r="AA11" s="686"/>
      <c r="AB11" s="687"/>
      <c r="AC11" s="686"/>
      <c r="AD11" s="687"/>
      <c r="AE11" s="683"/>
      <c r="AF11" s="615"/>
      <c r="AG11" s="684"/>
      <c r="AH11" s="684"/>
      <c r="AI11" s="684"/>
      <c r="AJ11" s="684"/>
      <c r="AK11" s="684"/>
    </row>
    <row r="12" spans="1:37" s="69" customFormat="1" ht="12" customHeight="1">
      <c r="A12" s="4"/>
      <c r="B12" s="367"/>
      <c r="C12" s="8"/>
      <c r="D12" s="143" t="s">
        <v>189</v>
      </c>
      <c r="E12" s="688"/>
      <c r="F12" s="689">
        <v>-19.600000000000001</v>
      </c>
      <c r="G12" s="688"/>
      <c r="H12" s="689">
        <v>-19.8</v>
      </c>
      <c r="I12" s="688"/>
      <c r="J12" s="689">
        <v>-19.899999999999999</v>
      </c>
      <c r="K12" s="688"/>
      <c r="L12" s="689">
        <v>-20.3</v>
      </c>
      <c r="M12" s="688"/>
      <c r="N12" s="689">
        <v>-18.899999999999999</v>
      </c>
      <c r="O12" s="688"/>
      <c r="P12" s="689">
        <v>-19.600000000000001</v>
      </c>
      <c r="Q12" s="688"/>
      <c r="R12" s="689">
        <v>-20.7</v>
      </c>
      <c r="S12" s="688"/>
      <c r="T12" s="689">
        <v>-22.6</v>
      </c>
      <c r="U12" s="688"/>
      <c r="V12" s="689">
        <v>-21.4</v>
      </c>
      <c r="W12" s="688"/>
      <c r="X12" s="689">
        <v>-19.899999999999999</v>
      </c>
      <c r="Y12" s="688"/>
      <c r="Z12" s="689">
        <v>-18.100000000000001</v>
      </c>
      <c r="AA12" s="688"/>
      <c r="AB12" s="689">
        <v>-17.2</v>
      </c>
      <c r="AC12" s="688"/>
      <c r="AD12" s="689">
        <v>-16.899999999999999</v>
      </c>
      <c r="AE12" s="4"/>
      <c r="AF12" s="117"/>
      <c r="AG12" s="125"/>
      <c r="AH12" s="125"/>
      <c r="AI12" s="125"/>
      <c r="AJ12" s="125"/>
      <c r="AK12" s="125"/>
    </row>
    <row r="13" spans="1:37" s="69" customFormat="1" ht="12.75" customHeight="1">
      <c r="A13" s="4"/>
      <c r="B13" s="367"/>
      <c r="C13" s="8"/>
      <c r="D13" s="143" t="s">
        <v>190</v>
      </c>
      <c r="E13" s="688"/>
      <c r="F13" s="689">
        <v>-69.7</v>
      </c>
      <c r="G13" s="688"/>
      <c r="H13" s="689">
        <v>-70.900000000000006</v>
      </c>
      <c r="I13" s="688"/>
      <c r="J13" s="689">
        <v>-71.5</v>
      </c>
      <c r="K13" s="688"/>
      <c r="L13" s="689">
        <v>-71.8</v>
      </c>
      <c r="M13" s="688"/>
      <c r="N13" s="689">
        <v>-70.3</v>
      </c>
      <c r="O13" s="688"/>
      <c r="P13" s="689">
        <v>-70.5</v>
      </c>
      <c r="Q13" s="688"/>
      <c r="R13" s="689">
        <v>-71.3</v>
      </c>
      <c r="S13" s="688"/>
      <c r="T13" s="689">
        <v>-72.2</v>
      </c>
      <c r="U13" s="688"/>
      <c r="V13" s="689">
        <v>-70.7</v>
      </c>
      <c r="W13" s="688"/>
      <c r="X13" s="689">
        <v>-68.8</v>
      </c>
      <c r="Y13" s="688"/>
      <c r="Z13" s="689">
        <v>-66.7</v>
      </c>
      <c r="AA13" s="688"/>
      <c r="AB13" s="689">
        <v>-65.7</v>
      </c>
      <c r="AC13" s="688"/>
      <c r="AD13" s="689">
        <v>-64.099999999999994</v>
      </c>
      <c r="AE13" s="4"/>
      <c r="AF13" s="117"/>
      <c r="AG13" s="125"/>
      <c r="AH13" s="125"/>
      <c r="AI13" s="125"/>
      <c r="AJ13" s="125"/>
      <c r="AK13" s="125"/>
    </row>
    <row r="14" spans="1:37" s="69" customFormat="1" ht="12" customHeight="1">
      <c r="A14" s="4"/>
      <c r="B14" s="367"/>
      <c r="C14" s="8"/>
      <c r="D14" s="143" t="s">
        <v>191</v>
      </c>
      <c r="E14" s="688"/>
      <c r="F14" s="689">
        <v>-19.3</v>
      </c>
      <c r="G14" s="688"/>
      <c r="H14" s="689">
        <v>-19.8</v>
      </c>
      <c r="I14" s="688"/>
      <c r="J14" s="689">
        <v>-19.899999999999999</v>
      </c>
      <c r="K14" s="688"/>
      <c r="L14" s="689">
        <v>-19.8</v>
      </c>
      <c r="M14" s="688"/>
      <c r="N14" s="689">
        <v>-19.600000000000001</v>
      </c>
      <c r="O14" s="688"/>
      <c r="P14" s="689">
        <v>-20.5</v>
      </c>
      <c r="Q14" s="688"/>
      <c r="R14" s="689">
        <v>-21.8</v>
      </c>
      <c r="S14" s="688"/>
      <c r="T14" s="689">
        <v>-20.7</v>
      </c>
      <c r="U14" s="688"/>
      <c r="V14" s="689">
        <v>-19.899999999999999</v>
      </c>
      <c r="W14" s="688"/>
      <c r="X14" s="689">
        <v>-19</v>
      </c>
      <c r="Y14" s="688"/>
      <c r="Z14" s="689">
        <v>-18.5</v>
      </c>
      <c r="AA14" s="688"/>
      <c r="AB14" s="689">
        <v>-16.7</v>
      </c>
      <c r="AC14" s="688"/>
      <c r="AD14" s="689">
        <v>-15.3</v>
      </c>
      <c r="AE14" s="4"/>
      <c r="AF14" s="117"/>
      <c r="AG14" s="125"/>
      <c r="AH14" s="125"/>
      <c r="AI14" s="125"/>
      <c r="AJ14" s="125"/>
      <c r="AK14" s="125"/>
    </row>
    <row r="15" spans="1:37" s="69" customFormat="1" ht="12" customHeight="1">
      <c r="A15" s="4"/>
      <c r="B15" s="367"/>
      <c r="C15" s="8"/>
      <c r="D15" s="143" t="s">
        <v>192</v>
      </c>
      <c r="E15" s="688"/>
      <c r="F15" s="689">
        <v>-29.9</v>
      </c>
      <c r="G15" s="688"/>
      <c r="H15" s="689">
        <v>-29.5</v>
      </c>
      <c r="I15" s="688"/>
      <c r="J15" s="689">
        <v>-30.3</v>
      </c>
      <c r="K15" s="688"/>
      <c r="L15" s="689">
        <v>-31.1</v>
      </c>
      <c r="M15" s="688"/>
      <c r="N15" s="689">
        <v>-30.6</v>
      </c>
      <c r="O15" s="688"/>
      <c r="P15" s="689">
        <v>-31</v>
      </c>
      <c r="Q15" s="688"/>
      <c r="R15" s="689">
        <v>-33.1</v>
      </c>
      <c r="S15" s="688"/>
      <c r="T15" s="689">
        <v>-35.9</v>
      </c>
      <c r="U15" s="688"/>
      <c r="V15" s="689">
        <v>-35.200000000000003</v>
      </c>
      <c r="W15" s="688"/>
      <c r="X15" s="689">
        <v>-32.700000000000003</v>
      </c>
      <c r="Y15" s="688"/>
      <c r="Z15" s="689">
        <v>-31</v>
      </c>
      <c r="AA15" s="688"/>
      <c r="AB15" s="689">
        <v>-29.7</v>
      </c>
      <c r="AC15" s="688"/>
      <c r="AD15" s="689">
        <v>-29.1</v>
      </c>
      <c r="AE15" s="4"/>
      <c r="AF15" s="117"/>
      <c r="AG15" s="125"/>
      <c r="AH15" s="125"/>
      <c r="AI15" s="125"/>
      <c r="AJ15" s="125"/>
      <c r="AK15" s="125"/>
    </row>
    <row r="16" spans="1:37" s="69" customFormat="1" ht="10.5" customHeight="1">
      <c r="A16" s="4"/>
      <c r="B16" s="367"/>
      <c r="C16" s="8"/>
      <c r="D16" s="265"/>
      <c r="E16" s="265"/>
      <c r="F16" s="690"/>
      <c r="G16" s="690"/>
      <c r="H16" s="690"/>
      <c r="I16" s="690"/>
      <c r="J16" s="690"/>
      <c r="K16" s="690"/>
      <c r="L16" s="690"/>
      <c r="M16" s="690"/>
      <c r="N16" s="690"/>
      <c r="O16" s="690"/>
      <c r="P16" s="690"/>
      <c r="Q16" s="690"/>
      <c r="R16" s="690"/>
      <c r="S16" s="690"/>
      <c r="T16" s="690"/>
      <c r="U16" s="690"/>
      <c r="V16" s="690"/>
      <c r="W16" s="690"/>
      <c r="X16" s="690"/>
      <c r="Y16" s="690"/>
      <c r="Z16" s="690"/>
      <c r="AA16" s="690"/>
      <c r="AB16" s="690"/>
      <c r="AC16" s="690"/>
      <c r="AD16" s="690"/>
      <c r="AE16" s="4"/>
      <c r="AF16" s="117"/>
      <c r="AG16" s="125"/>
      <c r="AH16" s="125"/>
      <c r="AI16" s="125"/>
      <c r="AJ16" s="125"/>
      <c r="AK16" s="125"/>
    </row>
    <row r="17" spans="1:37" s="69" customFormat="1" ht="10.5" customHeight="1">
      <c r="A17" s="4"/>
      <c r="B17" s="367"/>
      <c r="C17" s="8"/>
      <c r="D17" s="265"/>
      <c r="E17" s="265"/>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4"/>
      <c r="AF17" s="117"/>
      <c r="AG17" s="125"/>
      <c r="AH17" s="125"/>
      <c r="AI17" s="125"/>
      <c r="AJ17" s="125"/>
      <c r="AK17" s="125"/>
    </row>
    <row r="18" spans="1:37" s="69" customFormat="1" ht="10.5" customHeight="1">
      <c r="A18" s="4"/>
      <c r="B18" s="367"/>
      <c r="C18" s="8"/>
      <c r="D18" s="265"/>
      <c r="E18" s="265"/>
      <c r="F18" s="690"/>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4"/>
      <c r="AF18" s="117"/>
      <c r="AG18" s="125"/>
      <c r="AH18" s="125"/>
      <c r="AI18" s="125"/>
      <c r="AJ18" s="125"/>
      <c r="AK18" s="125"/>
    </row>
    <row r="19" spans="1:37" s="69" customFormat="1" ht="10.5" customHeight="1">
      <c r="A19" s="4"/>
      <c r="B19" s="367"/>
      <c r="C19" s="8"/>
      <c r="D19" s="265"/>
      <c r="E19" s="265"/>
      <c r="F19" s="690"/>
      <c r="G19" s="690"/>
      <c r="H19" s="690"/>
      <c r="I19" s="690"/>
      <c r="J19" s="690"/>
      <c r="K19" s="690"/>
      <c r="L19" s="690"/>
      <c r="M19" s="690"/>
      <c r="N19" s="690"/>
      <c r="O19" s="690"/>
      <c r="P19" s="690"/>
      <c r="Q19" s="690"/>
      <c r="R19" s="690"/>
      <c r="S19" s="690"/>
      <c r="T19" s="690"/>
      <c r="U19" s="690"/>
      <c r="V19" s="690"/>
      <c r="W19" s="690"/>
      <c r="X19" s="690"/>
      <c r="Y19" s="690"/>
      <c r="Z19" s="690"/>
      <c r="AA19" s="690"/>
      <c r="AB19" s="690"/>
      <c r="AC19" s="690"/>
      <c r="AD19" s="690"/>
      <c r="AE19" s="4"/>
      <c r="AF19" s="117"/>
      <c r="AG19" s="125"/>
      <c r="AH19" s="125"/>
      <c r="AI19" s="125"/>
      <c r="AJ19" s="125"/>
      <c r="AK19" s="125"/>
    </row>
    <row r="20" spans="1:37" s="69" customFormat="1" ht="10.5" customHeight="1">
      <c r="A20" s="4"/>
      <c r="B20" s="367"/>
      <c r="C20" s="8"/>
      <c r="D20" s="265"/>
      <c r="E20" s="265"/>
      <c r="F20" s="690"/>
      <c r="G20" s="690"/>
      <c r="H20" s="690"/>
      <c r="I20" s="690"/>
      <c r="J20" s="690"/>
      <c r="K20" s="690"/>
      <c r="L20" s="690"/>
      <c r="M20" s="690"/>
      <c r="N20" s="690"/>
      <c r="O20" s="690"/>
      <c r="P20" s="690"/>
      <c r="Q20" s="690"/>
      <c r="R20" s="690"/>
      <c r="S20" s="690"/>
      <c r="T20" s="690"/>
      <c r="U20" s="690"/>
      <c r="V20" s="690"/>
      <c r="W20" s="690"/>
      <c r="X20" s="690"/>
      <c r="Y20" s="690"/>
      <c r="Z20" s="690"/>
      <c r="AA20" s="690"/>
      <c r="AB20" s="690"/>
      <c r="AC20" s="690"/>
      <c r="AD20" s="690"/>
      <c r="AE20" s="4"/>
      <c r="AF20" s="117"/>
      <c r="AG20" s="125"/>
      <c r="AH20" s="125"/>
      <c r="AI20" s="125"/>
      <c r="AJ20" s="125"/>
      <c r="AK20" s="125"/>
    </row>
    <row r="21" spans="1:37" s="69" customFormat="1" ht="10.5" customHeight="1">
      <c r="A21" s="4"/>
      <c r="B21" s="367"/>
      <c r="C21" s="8"/>
      <c r="D21" s="265"/>
      <c r="E21" s="265"/>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4"/>
      <c r="AF21" s="117"/>
      <c r="AG21" s="125"/>
      <c r="AH21" s="125"/>
      <c r="AI21" s="125"/>
      <c r="AJ21" s="125"/>
      <c r="AK21" s="125"/>
    </row>
    <row r="22" spans="1:37" s="69" customFormat="1" ht="10.5" customHeight="1">
      <c r="A22" s="4"/>
      <c r="B22" s="367"/>
      <c r="C22" s="8"/>
      <c r="D22" s="265"/>
      <c r="E22" s="265"/>
      <c r="F22" s="690"/>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4"/>
      <c r="AF22" s="117"/>
      <c r="AG22" s="125"/>
      <c r="AH22" s="125"/>
      <c r="AI22" s="125"/>
      <c r="AJ22" s="125"/>
      <c r="AK22" s="125"/>
    </row>
    <row r="23" spans="1:37" s="69" customFormat="1" ht="10.5" customHeight="1">
      <c r="A23" s="4"/>
      <c r="B23" s="367"/>
      <c r="C23" s="8"/>
      <c r="D23" s="265"/>
      <c r="E23" s="265"/>
      <c r="F23" s="690"/>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4"/>
      <c r="AF23" s="117"/>
      <c r="AG23" s="125"/>
      <c r="AH23" s="125"/>
      <c r="AI23" s="125"/>
      <c r="AJ23" s="125"/>
      <c r="AK23" s="125"/>
    </row>
    <row r="24" spans="1:37" s="69" customFormat="1" ht="10.5" customHeight="1">
      <c r="A24" s="4"/>
      <c r="B24" s="367"/>
      <c r="C24" s="8"/>
      <c r="D24" s="265"/>
      <c r="E24" s="265"/>
      <c r="F24" s="690"/>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4"/>
      <c r="AF24" s="117"/>
      <c r="AG24" s="125"/>
      <c r="AH24" s="125"/>
      <c r="AI24" s="125"/>
      <c r="AJ24" s="125"/>
      <c r="AK24" s="125"/>
    </row>
    <row r="25" spans="1:37" s="69" customFormat="1" ht="10.5" customHeight="1">
      <c r="A25" s="4"/>
      <c r="B25" s="367"/>
      <c r="C25" s="8"/>
      <c r="D25" s="265"/>
      <c r="E25" s="265"/>
      <c r="F25" s="690"/>
      <c r="G25" s="690"/>
      <c r="H25" s="690"/>
      <c r="I25" s="690"/>
      <c r="J25" s="690"/>
      <c r="K25" s="690"/>
      <c r="L25" s="690"/>
      <c r="M25" s="690"/>
      <c r="N25" s="690"/>
      <c r="O25" s="690"/>
      <c r="P25" s="690"/>
      <c r="Q25" s="690"/>
      <c r="R25" s="690"/>
      <c r="S25" s="690"/>
      <c r="T25" s="690"/>
      <c r="U25" s="690"/>
      <c r="V25" s="690"/>
      <c r="W25" s="690"/>
      <c r="X25" s="690"/>
      <c r="Y25" s="690"/>
      <c r="Z25" s="690"/>
      <c r="AA25" s="690"/>
      <c r="AB25" s="690"/>
      <c r="AC25" s="690"/>
      <c r="AD25" s="690"/>
      <c r="AE25" s="4"/>
      <c r="AF25" s="117"/>
      <c r="AG25" s="125"/>
      <c r="AH25" s="125"/>
      <c r="AI25" s="125"/>
      <c r="AJ25" s="125"/>
      <c r="AK25" s="125"/>
    </row>
    <row r="26" spans="1:37" s="69" customFormat="1" ht="10.5" customHeight="1">
      <c r="A26" s="4"/>
      <c r="B26" s="367"/>
      <c r="C26" s="8"/>
      <c r="D26" s="265"/>
      <c r="E26" s="265"/>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4"/>
      <c r="AF26" s="117"/>
      <c r="AG26" s="125"/>
      <c r="AH26" s="125"/>
      <c r="AI26" s="125"/>
      <c r="AJ26" s="125"/>
      <c r="AK26" s="125"/>
    </row>
    <row r="27" spans="1:37" s="69" customFormat="1" ht="10.5" customHeight="1">
      <c r="A27" s="4"/>
      <c r="B27" s="367"/>
      <c r="C27" s="8"/>
      <c r="D27" s="265"/>
      <c r="E27" s="265"/>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4"/>
      <c r="AF27" s="117"/>
      <c r="AG27" s="125"/>
      <c r="AH27" s="125"/>
      <c r="AI27" s="125"/>
      <c r="AJ27" s="125"/>
      <c r="AK27" s="125"/>
    </row>
    <row r="28" spans="1:37" s="69" customFormat="1" ht="10.5" customHeight="1">
      <c r="A28" s="4"/>
      <c r="B28" s="367"/>
      <c r="C28" s="8"/>
      <c r="D28" s="265"/>
      <c r="E28" s="265"/>
      <c r="F28" s="690"/>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4"/>
      <c r="AF28" s="117"/>
      <c r="AG28" s="125"/>
      <c r="AH28" s="125"/>
      <c r="AI28" s="125"/>
      <c r="AJ28" s="125"/>
      <c r="AK28" s="125"/>
    </row>
    <row r="29" spans="1:37" s="69" customFormat="1" ht="6" customHeight="1">
      <c r="A29" s="4"/>
      <c r="B29" s="367"/>
      <c r="C29" s="8"/>
      <c r="D29" s="265"/>
      <c r="E29" s="265"/>
      <c r="F29" s="690"/>
      <c r="G29" s="690"/>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4"/>
      <c r="AF29" s="117"/>
      <c r="AG29" s="125"/>
      <c r="AH29" s="125"/>
      <c r="AI29" s="125"/>
      <c r="AJ29" s="125"/>
      <c r="AK29" s="125"/>
    </row>
    <row r="30" spans="1:37" s="685" customFormat="1" ht="18.75" customHeight="1">
      <c r="A30" s="683"/>
      <c r="B30" s="431"/>
      <c r="C30" s="1362" t="s">
        <v>485</v>
      </c>
      <c r="D30" s="360"/>
      <c r="E30" s="360"/>
      <c r="F30" s="691"/>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c r="AD30" s="692"/>
      <c r="AE30" s="693"/>
      <c r="AF30" s="615"/>
      <c r="AG30" s="684"/>
      <c r="AH30" s="684"/>
      <c r="AI30" s="684"/>
      <c r="AJ30" s="684"/>
      <c r="AK30" s="684"/>
    </row>
    <row r="31" spans="1:37" s="69" customFormat="1" ht="11.25" customHeight="1">
      <c r="A31" s="4"/>
      <c r="B31" s="367"/>
      <c r="C31" s="669"/>
      <c r="D31" s="143" t="s">
        <v>193</v>
      </c>
      <c r="E31" s="265"/>
      <c r="F31" s="689">
        <v>-14.2</v>
      </c>
      <c r="G31" s="688"/>
      <c r="H31" s="689">
        <v>-13.4</v>
      </c>
      <c r="I31" s="688"/>
      <c r="J31" s="689">
        <v>-12.5</v>
      </c>
      <c r="K31" s="688"/>
      <c r="L31" s="689">
        <v>-12.7</v>
      </c>
      <c r="M31" s="688"/>
      <c r="N31" s="689">
        <v>-12.6</v>
      </c>
      <c r="O31" s="688"/>
      <c r="P31" s="689">
        <v>-12.8</v>
      </c>
      <c r="Q31" s="688"/>
      <c r="R31" s="689">
        <v>-14.2</v>
      </c>
      <c r="S31" s="688"/>
      <c r="T31" s="689">
        <v>-15.8</v>
      </c>
      <c r="U31" s="688"/>
      <c r="V31" s="689">
        <v>-17.100000000000001</v>
      </c>
      <c r="W31" s="688"/>
      <c r="X31" s="689">
        <v>-15.9</v>
      </c>
      <c r="Y31" s="688"/>
      <c r="Z31" s="689">
        <v>-14.4</v>
      </c>
      <c r="AA31" s="688"/>
      <c r="AB31" s="689">
        <v>-12.7</v>
      </c>
      <c r="AC31" s="688"/>
      <c r="AD31" s="689">
        <v>-11.7</v>
      </c>
      <c r="AE31" s="694"/>
      <c r="AF31" s="117"/>
      <c r="AG31" s="125"/>
      <c r="AH31" s="125"/>
      <c r="AI31" s="125"/>
      <c r="AJ31" s="125"/>
      <c r="AK31" s="125"/>
    </row>
    <row r="32" spans="1:37" s="69" customFormat="1" ht="12.75" customHeight="1">
      <c r="A32" s="4"/>
      <c r="B32" s="367"/>
      <c r="C32" s="669"/>
      <c r="D32" s="143" t="s">
        <v>190</v>
      </c>
      <c r="E32" s="265"/>
      <c r="F32" s="689">
        <v>-57</v>
      </c>
      <c r="G32" s="688"/>
      <c r="H32" s="689">
        <v>-58.1</v>
      </c>
      <c r="I32" s="688"/>
      <c r="J32" s="689">
        <v>-58.6</v>
      </c>
      <c r="K32" s="688"/>
      <c r="L32" s="689">
        <v>-58.9</v>
      </c>
      <c r="M32" s="688"/>
      <c r="N32" s="689">
        <v>-57</v>
      </c>
      <c r="O32" s="688"/>
      <c r="P32" s="689">
        <v>-57.6</v>
      </c>
      <c r="Q32" s="688"/>
      <c r="R32" s="689">
        <v>-58</v>
      </c>
      <c r="S32" s="688"/>
      <c r="T32" s="689">
        <v>-58.6</v>
      </c>
      <c r="U32" s="688"/>
      <c r="V32" s="689">
        <v>-55.5</v>
      </c>
      <c r="W32" s="688"/>
      <c r="X32" s="689">
        <v>-53.2</v>
      </c>
      <c r="Y32" s="688"/>
      <c r="Z32" s="689">
        <v>-51</v>
      </c>
      <c r="AA32" s="688"/>
      <c r="AB32" s="689">
        <v>-50.9</v>
      </c>
      <c r="AC32" s="688"/>
      <c r="AD32" s="689">
        <v>-49</v>
      </c>
      <c r="AE32" s="694"/>
      <c r="AF32" s="117"/>
      <c r="AG32" s="125"/>
      <c r="AH32" s="125"/>
      <c r="AI32" s="125"/>
      <c r="AJ32" s="125"/>
      <c r="AK32" s="125"/>
    </row>
    <row r="33" spans="1:37" s="69" customFormat="1" ht="11.25" customHeight="1">
      <c r="A33" s="4"/>
      <c r="B33" s="367"/>
      <c r="C33" s="669"/>
      <c r="D33" s="143" t="s">
        <v>191</v>
      </c>
      <c r="E33" s="265"/>
      <c r="F33" s="689">
        <v>-25.9</v>
      </c>
      <c r="G33" s="688"/>
      <c r="H33" s="689">
        <v>-26.8</v>
      </c>
      <c r="I33" s="688"/>
      <c r="J33" s="689">
        <v>-26</v>
      </c>
      <c r="K33" s="688"/>
      <c r="L33" s="689">
        <v>-24.6</v>
      </c>
      <c r="M33" s="688"/>
      <c r="N33" s="689">
        <v>-24.9</v>
      </c>
      <c r="O33" s="688"/>
      <c r="P33" s="689">
        <v>-26.1</v>
      </c>
      <c r="Q33" s="688"/>
      <c r="R33" s="689">
        <v>-29.1</v>
      </c>
      <c r="S33" s="688"/>
      <c r="T33" s="689">
        <v>-29.8</v>
      </c>
      <c r="U33" s="688"/>
      <c r="V33" s="689">
        <v>-29.3</v>
      </c>
      <c r="W33" s="688"/>
      <c r="X33" s="689">
        <v>-28.4</v>
      </c>
      <c r="Y33" s="688"/>
      <c r="Z33" s="689">
        <v>-27.3</v>
      </c>
      <c r="AA33" s="688"/>
      <c r="AB33" s="689">
        <v>-25.9</v>
      </c>
      <c r="AC33" s="688"/>
      <c r="AD33" s="689">
        <v>-24</v>
      </c>
      <c r="AE33" s="694"/>
      <c r="AF33" s="117"/>
      <c r="AG33" s="125"/>
      <c r="AH33" s="125"/>
      <c r="AI33" s="125"/>
      <c r="AJ33" s="125"/>
      <c r="AK33" s="125"/>
    </row>
    <row r="34" spans="1:37" s="69" customFormat="1" ht="12" customHeight="1">
      <c r="A34" s="4"/>
      <c r="B34" s="367"/>
      <c r="C34" s="669"/>
      <c r="D34" s="143" t="s">
        <v>194</v>
      </c>
      <c r="E34" s="265"/>
      <c r="F34" s="689">
        <v>-15</v>
      </c>
      <c r="G34" s="689"/>
      <c r="H34" s="689">
        <v>-17.100000000000001</v>
      </c>
      <c r="I34" s="689"/>
      <c r="J34" s="689">
        <v>-16.7</v>
      </c>
      <c r="K34" s="689"/>
      <c r="L34" s="689">
        <v>-15.8</v>
      </c>
      <c r="M34" s="689"/>
      <c r="N34" s="689">
        <v>-13.9</v>
      </c>
      <c r="O34" s="689"/>
      <c r="P34" s="689">
        <v>-14.6</v>
      </c>
      <c r="Q34" s="689"/>
      <c r="R34" s="689">
        <v>-15.4</v>
      </c>
      <c r="S34" s="689"/>
      <c r="T34" s="689">
        <v>-17.7</v>
      </c>
      <c r="U34" s="689"/>
      <c r="V34" s="689">
        <v>-18.2</v>
      </c>
      <c r="W34" s="689"/>
      <c r="X34" s="689">
        <v>-18.7</v>
      </c>
      <c r="Y34" s="689"/>
      <c r="Z34" s="689">
        <v>-18.3</v>
      </c>
      <c r="AA34" s="689"/>
      <c r="AB34" s="689">
        <v>-17.8</v>
      </c>
      <c r="AC34" s="689"/>
      <c r="AD34" s="689">
        <v>-18.100000000000001</v>
      </c>
      <c r="AE34" s="694"/>
      <c r="AF34" s="117"/>
      <c r="AG34" s="125"/>
      <c r="AH34" s="125"/>
      <c r="AI34" s="125"/>
      <c r="AJ34" s="125"/>
      <c r="AK34" s="125"/>
    </row>
    <row r="35" spans="1:37" s="685" customFormat="1" ht="21" customHeight="1">
      <c r="A35" s="683"/>
      <c r="B35" s="431"/>
      <c r="C35" s="1864" t="s">
        <v>484</v>
      </c>
      <c r="D35" s="1864"/>
      <c r="E35" s="360"/>
      <c r="F35" s="695">
        <v>72.8</v>
      </c>
      <c r="G35" s="695"/>
      <c r="H35" s="695">
        <v>71.5</v>
      </c>
      <c r="I35" s="695"/>
      <c r="J35" s="695">
        <v>69.900000000000006</v>
      </c>
      <c r="K35" s="695"/>
      <c r="L35" s="695">
        <v>69</v>
      </c>
      <c r="M35" s="695"/>
      <c r="N35" s="695">
        <v>67.2</v>
      </c>
      <c r="O35" s="695"/>
      <c r="P35" s="695">
        <v>68</v>
      </c>
      <c r="Q35" s="695"/>
      <c r="R35" s="695">
        <v>71</v>
      </c>
      <c r="S35" s="695"/>
      <c r="T35" s="695">
        <v>72.900000000000006</v>
      </c>
      <c r="U35" s="695"/>
      <c r="V35" s="695">
        <v>74.099999999999994</v>
      </c>
      <c r="W35" s="695"/>
      <c r="X35" s="695">
        <v>72.900000000000006</v>
      </c>
      <c r="Y35" s="695"/>
      <c r="Z35" s="695">
        <v>72</v>
      </c>
      <c r="AA35" s="695"/>
      <c r="AB35" s="695">
        <v>70.7</v>
      </c>
      <c r="AC35" s="695"/>
      <c r="AD35" s="695">
        <v>69</v>
      </c>
      <c r="AE35" s="693"/>
      <c r="AF35" s="615"/>
    </row>
    <row r="36" spans="1:37" s="702" customFormat="1" ht="17.25" customHeight="1">
      <c r="A36" s="696"/>
      <c r="B36" s="697"/>
      <c r="C36" s="556" t="s">
        <v>651</v>
      </c>
      <c r="D36" s="698"/>
      <c r="E36" s="556"/>
      <c r="F36" s="699">
        <v>-53.3</v>
      </c>
      <c r="G36" s="700"/>
      <c r="H36" s="699">
        <v>-52.6</v>
      </c>
      <c r="I36" s="700"/>
      <c r="J36" s="699">
        <v>-51.5</v>
      </c>
      <c r="K36" s="700"/>
      <c r="L36" s="699">
        <v>-50.4</v>
      </c>
      <c r="M36" s="700"/>
      <c r="N36" s="699">
        <v>-49.2</v>
      </c>
      <c r="O36" s="700"/>
      <c r="P36" s="699">
        <v>-51.4</v>
      </c>
      <c r="Q36" s="700"/>
      <c r="R36" s="699">
        <v>-55.3</v>
      </c>
      <c r="S36" s="700"/>
      <c r="T36" s="699">
        <v>-59</v>
      </c>
      <c r="U36" s="700"/>
      <c r="V36" s="699">
        <v>-59.8</v>
      </c>
      <c r="W36" s="700"/>
      <c r="X36" s="699">
        <v>-58.7</v>
      </c>
      <c r="Y36" s="700"/>
      <c r="Z36" s="699">
        <v>-56.3</v>
      </c>
      <c r="AA36" s="700"/>
      <c r="AB36" s="699">
        <v>-55.3</v>
      </c>
      <c r="AC36" s="700"/>
      <c r="AD36" s="699">
        <v>-54.2</v>
      </c>
      <c r="AE36" s="696"/>
      <c r="AF36" s="616"/>
      <c r="AG36" s="701"/>
      <c r="AH36" s="701"/>
      <c r="AI36" s="701"/>
      <c r="AJ36" s="701"/>
      <c r="AK36" s="701"/>
    </row>
    <row r="37" spans="1:37" s="69" customFormat="1" ht="10.5" customHeight="1">
      <c r="A37" s="4"/>
      <c r="B37" s="367"/>
      <c r="C37" s="703"/>
      <c r="D37" s="265"/>
      <c r="E37" s="265"/>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694"/>
      <c r="AF37" s="117"/>
    </row>
    <row r="38" spans="1:37" s="69" customFormat="1" ht="10.5" customHeight="1">
      <c r="A38" s="4"/>
      <c r="B38" s="367"/>
      <c r="C38" s="703"/>
      <c r="D38" s="265"/>
      <c r="E38" s="265"/>
      <c r="F38" s="704"/>
      <c r="G38" s="704"/>
      <c r="H38" s="704"/>
      <c r="I38" s="704"/>
      <c r="J38" s="704"/>
      <c r="K38" s="704"/>
      <c r="L38" s="704"/>
      <c r="M38" s="704"/>
      <c r="N38" s="704"/>
      <c r="O38" s="704"/>
      <c r="P38" s="704"/>
      <c r="Q38" s="704"/>
      <c r="R38" s="704"/>
      <c r="S38" s="704"/>
      <c r="T38" s="704"/>
      <c r="U38" s="704"/>
      <c r="V38" s="704"/>
      <c r="W38" s="704"/>
      <c r="X38" s="704"/>
      <c r="Y38" s="704"/>
      <c r="Z38" s="704"/>
      <c r="AA38" s="704"/>
      <c r="AB38" s="704"/>
      <c r="AC38" s="704"/>
      <c r="AD38" s="704"/>
      <c r="AE38" s="694"/>
      <c r="AF38" s="117"/>
    </row>
    <row r="39" spans="1:37" s="69" customFormat="1" ht="10.5" customHeight="1">
      <c r="A39" s="4"/>
      <c r="B39" s="367"/>
      <c r="C39" s="703"/>
      <c r="D39" s="265"/>
      <c r="E39" s="265"/>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694"/>
      <c r="AF39" s="117"/>
    </row>
    <row r="40" spans="1:37" s="69" customFormat="1" ht="10.5" customHeight="1">
      <c r="A40" s="4"/>
      <c r="B40" s="367"/>
      <c r="C40" s="703"/>
      <c r="D40" s="265"/>
      <c r="E40" s="265"/>
      <c r="F40" s="704"/>
      <c r="G40" s="704"/>
      <c r="H40" s="704"/>
      <c r="I40" s="704"/>
      <c r="J40" s="704"/>
      <c r="K40" s="704"/>
      <c r="L40" s="704"/>
      <c r="M40" s="704"/>
      <c r="N40" s="704"/>
      <c r="O40" s="704"/>
      <c r="P40" s="704"/>
      <c r="Q40" s="704"/>
      <c r="R40" s="704"/>
      <c r="S40" s="704"/>
      <c r="T40" s="704"/>
      <c r="U40" s="704"/>
      <c r="V40" s="704"/>
      <c r="W40" s="704"/>
      <c r="X40" s="704"/>
      <c r="Y40" s="704"/>
      <c r="Z40" s="704"/>
      <c r="AA40" s="704"/>
      <c r="AB40" s="704"/>
      <c r="AC40" s="704"/>
      <c r="AD40" s="704"/>
      <c r="AE40" s="694"/>
      <c r="AF40" s="117"/>
    </row>
    <row r="41" spans="1:37" s="69" customFormat="1" ht="10.5" customHeight="1">
      <c r="A41" s="4"/>
      <c r="B41" s="367"/>
      <c r="C41" s="703"/>
      <c r="D41" s="265"/>
      <c r="E41" s="265"/>
      <c r="F41" s="704"/>
      <c r="G41" s="704"/>
      <c r="H41" s="704"/>
      <c r="I41" s="704"/>
      <c r="J41" s="704"/>
      <c r="K41" s="704"/>
      <c r="L41" s="704"/>
      <c r="M41" s="704"/>
      <c r="N41" s="704"/>
      <c r="O41" s="704"/>
      <c r="P41" s="704"/>
      <c r="Q41" s="704"/>
      <c r="R41" s="704"/>
      <c r="S41" s="704"/>
      <c r="T41" s="704"/>
      <c r="U41" s="704"/>
      <c r="V41" s="704"/>
      <c r="W41" s="704"/>
      <c r="X41" s="704"/>
      <c r="Y41" s="704"/>
      <c r="Z41" s="704"/>
      <c r="AA41" s="704"/>
      <c r="AB41" s="704"/>
      <c r="AC41" s="704"/>
      <c r="AD41" s="704"/>
      <c r="AE41" s="694"/>
      <c r="AF41" s="117"/>
    </row>
    <row r="42" spans="1:37" s="69" customFormat="1" ht="10.5" customHeight="1">
      <c r="A42" s="4"/>
      <c r="B42" s="367"/>
      <c r="C42" s="703"/>
      <c r="D42" s="265"/>
      <c r="E42" s="265"/>
      <c r="F42" s="704"/>
      <c r="G42" s="704"/>
      <c r="H42" s="704"/>
      <c r="I42" s="704"/>
      <c r="J42" s="704"/>
      <c r="K42" s="704"/>
      <c r="L42" s="704"/>
      <c r="M42" s="704"/>
      <c r="N42" s="704"/>
      <c r="O42" s="704"/>
      <c r="P42" s="704"/>
      <c r="Q42" s="704"/>
      <c r="R42" s="704"/>
      <c r="S42" s="704"/>
      <c r="T42" s="704"/>
      <c r="U42" s="704"/>
      <c r="V42" s="704"/>
      <c r="W42" s="704"/>
      <c r="X42" s="704"/>
      <c r="Y42" s="704"/>
      <c r="Z42" s="704"/>
      <c r="AA42" s="704"/>
      <c r="AB42" s="704"/>
      <c r="AC42" s="704"/>
      <c r="AD42" s="704"/>
      <c r="AE42" s="694"/>
      <c r="AF42" s="117"/>
    </row>
    <row r="43" spans="1:37" s="69" customFormat="1" ht="10.5" customHeight="1">
      <c r="A43" s="4"/>
      <c r="B43" s="367"/>
      <c r="C43" s="703"/>
      <c r="D43" s="265"/>
      <c r="E43" s="265"/>
      <c r="F43" s="704"/>
      <c r="G43" s="704"/>
      <c r="H43" s="704"/>
      <c r="I43" s="704"/>
      <c r="J43" s="704"/>
      <c r="K43" s="704"/>
      <c r="L43" s="704"/>
      <c r="M43" s="704"/>
      <c r="N43" s="704"/>
      <c r="O43" s="704"/>
      <c r="P43" s="704"/>
      <c r="Q43" s="704"/>
      <c r="R43" s="704"/>
      <c r="S43" s="704"/>
      <c r="T43" s="704"/>
      <c r="U43" s="704"/>
      <c r="V43" s="704"/>
      <c r="W43" s="704"/>
      <c r="X43" s="704"/>
      <c r="Y43" s="704"/>
      <c r="Z43" s="704"/>
      <c r="AA43" s="704"/>
      <c r="AB43" s="704"/>
      <c r="AC43" s="704"/>
      <c r="AD43" s="704"/>
      <c r="AE43" s="694"/>
      <c r="AF43" s="117"/>
    </row>
    <row r="44" spans="1:37" s="69" customFormat="1" ht="10.5" customHeight="1">
      <c r="A44" s="4"/>
      <c r="B44" s="367"/>
      <c r="C44" s="703"/>
      <c r="D44" s="265"/>
      <c r="E44" s="265"/>
      <c r="F44" s="704"/>
      <c r="G44" s="704"/>
      <c r="H44" s="704"/>
      <c r="I44" s="704"/>
      <c r="J44" s="704"/>
      <c r="K44" s="704"/>
      <c r="L44" s="704"/>
      <c r="M44" s="704"/>
      <c r="N44" s="704"/>
      <c r="O44" s="704"/>
      <c r="P44" s="704"/>
      <c r="Q44" s="704"/>
      <c r="R44" s="704"/>
      <c r="S44" s="704"/>
      <c r="T44" s="704"/>
      <c r="U44" s="704"/>
      <c r="V44" s="704"/>
      <c r="W44" s="704"/>
      <c r="X44" s="704"/>
      <c r="Y44" s="704"/>
      <c r="Z44" s="704"/>
      <c r="AA44" s="704"/>
      <c r="AB44" s="704"/>
      <c r="AC44" s="704"/>
      <c r="AD44" s="704"/>
      <c r="AE44" s="694"/>
      <c r="AF44" s="117"/>
    </row>
    <row r="45" spans="1:37" s="69" customFormat="1" ht="10.5" customHeight="1">
      <c r="A45" s="4"/>
      <c r="B45" s="367"/>
      <c r="C45" s="703"/>
      <c r="D45" s="265"/>
      <c r="E45" s="265"/>
      <c r="F45" s="704"/>
      <c r="G45" s="704"/>
      <c r="H45" s="704"/>
      <c r="I45" s="704"/>
      <c r="J45" s="704"/>
      <c r="K45" s="704"/>
      <c r="L45" s="704"/>
      <c r="M45" s="704"/>
      <c r="N45" s="704"/>
      <c r="O45" s="704"/>
      <c r="P45" s="704"/>
      <c r="Q45" s="704"/>
      <c r="R45" s="704"/>
      <c r="S45" s="704"/>
      <c r="T45" s="704"/>
      <c r="U45" s="704"/>
      <c r="V45" s="704"/>
      <c r="W45" s="704"/>
      <c r="X45" s="704"/>
      <c r="Y45" s="704"/>
      <c r="Z45" s="704"/>
      <c r="AA45" s="704"/>
      <c r="AB45" s="704"/>
      <c r="AC45" s="704"/>
      <c r="AD45" s="704"/>
      <c r="AE45" s="694"/>
      <c r="AF45" s="117"/>
    </row>
    <row r="46" spans="1:37" s="69" customFormat="1" ht="10.5" customHeight="1">
      <c r="A46" s="4"/>
      <c r="B46" s="367"/>
      <c r="C46" s="703"/>
      <c r="D46" s="265"/>
      <c r="E46" s="265"/>
      <c r="F46" s="704"/>
      <c r="G46" s="704"/>
      <c r="H46" s="704"/>
      <c r="I46" s="704"/>
      <c r="J46" s="704"/>
      <c r="K46" s="704"/>
      <c r="L46" s="704"/>
      <c r="M46" s="704"/>
      <c r="N46" s="704"/>
      <c r="O46" s="704"/>
      <c r="P46" s="704"/>
      <c r="Q46" s="704"/>
      <c r="R46" s="704"/>
      <c r="S46" s="704"/>
      <c r="T46" s="704"/>
      <c r="U46" s="704"/>
      <c r="V46" s="704"/>
      <c r="W46" s="704"/>
      <c r="X46" s="704"/>
      <c r="Y46" s="704"/>
      <c r="Z46" s="704"/>
      <c r="AA46" s="704"/>
      <c r="AB46" s="704"/>
      <c r="AC46" s="704"/>
      <c r="AD46" s="704"/>
      <c r="AE46" s="694"/>
      <c r="AF46" s="117"/>
    </row>
    <row r="47" spans="1:37" s="69" customFormat="1" ht="10.5" customHeight="1">
      <c r="A47" s="4"/>
      <c r="B47" s="367"/>
      <c r="C47" s="703"/>
      <c r="D47" s="265"/>
      <c r="E47" s="265"/>
      <c r="F47" s="704"/>
      <c r="G47" s="704"/>
      <c r="H47" s="704"/>
      <c r="I47" s="704"/>
      <c r="J47" s="704"/>
      <c r="K47" s="704"/>
      <c r="L47" s="704"/>
      <c r="M47" s="704"/>
      <c r="N47" s="704"/>
      <c r="O47" s="704"/>
      <c r="P47" s="704"/>
      <c r="Q47" s="704"/>
      <c r="R47" s="704"/>
      <c r="S47" s="704"/>
      <c r="T47" s="704"/>
      <c r="U47" s="704"/>
      <c r="V47" s="704"/>
      <c r="W47" s="704"/>
      <c r="X47" s="704"/>
      <c r="Y47" s="704"/>
      <c r="Z47" s="704"/>
      <c r="AA47" s="704"/>
      <c r="AB47" s="704"/>
      <c r="AC47" s="704"/>
      <c r="AD47" s="704"/>
      <c r="AE47" s="694"/>
      <c r="AF47" s="117"/>
    </row>
    <row r="48" spans="1:37" s="69" customFormat="1" ht="10.5" customHeight="1">
      <c r="A48" s="4"/>
      <c r="B48" s="367"/>
      <c r="C48" s="703"/>
      <c r="D48" s="265"/>
      <c r="E48" s="265"/>
      <c r="F48" s="704"/>
      <c r="G48" s="704"/>
      <c r="H48" s="704"/>
      <c r="I48" s="704"/>
      <c r="J48" s="704"/>
      <c r="K48" s="704"/>
      <c r="L48" s="704"/>
      <c r="M48" s="704"/>
      <c r="N48" s="704"/>
      <c r="O48" s="704"/>
      <c r="P48" s="704"/>
      <c r="Q48" s="704"/>
      <c r="R48" s="704"/>
      <c r="S48" s="704"/>
      <c r="T48" s="704"/>
      <c r="U48" s="704"/>
      <c r="V48" s="704"/>
      <c r="W48" s="704"/>
      <c r="X48" s="704"/>
      <c r="Y48" s="704"/>
      <c r="Z48" s="704"/>
      <c r="AA48" s="704"/>
      <c r="AB48" s="704"/>
      <c r="AC48" s="704"/>
      <c r="AD48" s="704"/>
      <c r="AE48" s="694"/>
      <c r="AF48" s="117"/>
    </row>
    <row r="49" spans="1:37" s="69" customFormat="1" ht="10.5" customHeight="1">
      <c r="A49" s="4"/>
      <c r="B49" s="367"/>
      <c r="C49" s="703"/>
      <c r="D49" s="265"/>
      <c r="E49" s="265"/>
      <c r="F49" s="704"/>
      <c r="G49" s="704"/>
      <c r="H49" s="704"/>
      <c r="I49" s="704"/>
      <c r="J49" s="704"/>
      <c r="K49" s="704"/>
      <c r="L49" s="704"/>
      <c r="M49" s="704"/>
      <c r="N49" s="704"/>
      <c r="O49" s="704"/>
      <c r="P49" s="704"/>
      <c r="Q49" s="704"/>
      <c r="R49" s="704"/>
      <c r="S49" s="704"/>
      <c r="T49" s="704"/>
      <c r="U49" s="704"/>
      <c r="V49" s="704"/>
      <c r="W49" s="704"/>
      <c r="X49" s="704"/>
      <c r="Y49" s="704"/>
      <c r="Z49" s="704"/>
      <c r="AA49" s="704"/>
      <c r="AB49" s="704"/>
      <c r="AC49" s="704"/>
      <c r="AD49" s="704"/>
      <c r="AE49" s="694"/>
      <c r="AF49" s="117"/>
    </row>
    <row r="50" spans="1:37" s="685" customFormat="1" ht="18" customHeight="1">
      <c r="A50" s="683"/>
      <c r="B50" s="431"/>
      <c r="C50" s="1362" t="s">
        <v>196</v>
      </c>
      <c r="D50" s="360"/>
      <c r="E50" s="360"/>
      <c r="F50" s="691"/>
      <c r="G50" s="692"/>
      <c r="H50" s="692"/>
      <c r="I50" s="692"/>
      <c r="J50" s="692"/>
      <c r="K50" s="692"/>
      <c r="L50" s="692"/>
      <c r="M50" s="692"/>
      <c r="N50" s="692"/>
      <c r="O50" s="692"/>
      <c r="P50" s="692"/>
      <c r="Q50" s="692"/>
      <c r="R50" s="692"/>
      <c r="S50" s="692"/>
      <c r="T50" s="692"/>
      <c r="U50" s="692"/>
      <c r="V50" s="692"/>
      <c r="W50" s="692"/>
      <c r="X50" s="692"/>
      <c r="Y50" s="692"/>
      <c r="Z50" s="692"/>
      <c r="AA50" s="692"/>
      <c r="AB50" s="692"/>
      <c r="AC50" s="692"/>
      <c r="AD50" s="692"/>
      <c r="AE50" s="693"/>
      <c r="AF50" s="615"/>
      <c r="AG50" s="684"/>
      <c r="AH50" s="684"/>
      <c r="AI50" s="684"/>
      <c r="AJ50" s="684"/>
      <c r="AK50" s="684"/>
    </row>
    <row r="51" spans="1:37" s="685" customFormat="1" ht="12" customHeight="1">
      <c r="A51" s="683"/>
      <c r="B51" s="431"/>
      <c r="C51" s="705"/>
      <c r="D51" s="406" t="s">
        <v>483</v>
      </c>
      <c r="E51" s="358"/>
      <c r="F51" s="699">
        <v>655.9</v>
      </c>
      <c r="G51" s="700"/>
      <c r="H51" s="699">
        <v>641.20000000000005</v>
      </c>
      <c r="I51" s="700"/>
      <c r="J51" s="699">
        <v>646</v>
      </c>
      <c r="K51" s="700"/>
      <c r="L51" s="699">
        <v>655.29999999999995</v>
      </c>
      <c r="M51" s="700"/>
      <c r="N51" s="699">
        <v>673.4</v>
      </c>
      <c r="O51" s="700"/>
      <c r="P51" s="699">
        <v>683.6</v>
      </c>
      <c r="Q51" s="700"/>
      <c r="R51" s="699">
        <v>695</v>
      </c>
      <c r="S51" s="700"/>
      <c r="T51" s="699">
        <v>697.8</v>
      </c>
      <c r="U51" s="700"/>
      <c r="V51" s="699">
        <v>710.7</v>
      </c>
      <c r="W51" s="700"/>
      <c r="X51" s="699">
        <v>740.1</v>
      </c>
      <c r="Y51" s="700"/>
      <c r="Z51" s="699">
        <v>739.6</v>
      </c>
      <c r="AA51" s="700"/>
      <c r="AB51" s="699">
        <v>734.4</v>
      </c>
      <c r="AC51" s="700"/>
      <c r="AD51" s="699">
        <v>728.5</v>
      </c>
      <c r="AE51" s="693"/>
      <c r="AF51" s="615"/>
      <c r="AG51" s="684"/>
      <c r="AH51" s="684"/>
      <c r="AI51" s="684"/>
      <c r="AJ51" s="684"/>
      <c r="AK51" s="684"/>
    </row>
    <row r="52" spans="1:37" s="711" customFormat="1" ht="12" customHeight="1">
      <c r="A52" s="707"/>
      <c r="B52" s="369"/>
      <c r="C52" s="708"/>
      <c r="D52" s="1364" t="s">
        <v>356</v>
      </c>
      <c r="E52" s="660"/>
      <c r="F52" s="689">
        <v>42.244999999999997</v>
      </c>
      <c r="G52" s="688"/>
      <c r="H52" s="689">
        <v>40.799999999999997</v>
      </c>
      <c r="I52" s="688"/>
      <c r="J52" s="689">
        <v>40.799999999999997</v>
      </c>
      <c r="K52" s="688"/>
      <c r="L52" s="689">
        <v>39.164999999999999</v>
      </c>
      <c r="M52" s="688"/>
      <c r="N52" s="689">
        <v>38.71</v>
      </c>
      <c r="O52" s="688"/>
      <c r="P52" s="689">
        <v>39</v>
      </c>
      <c r="Q52" s="688"/>
      <c r="R52" s="689">
        <v>40.5</v>
      </c>
      <c r="S52" s="688"/>
      <c r="T52" s="689">
        <v>41.5</v>
      </c>
      <c r="U52" s="688"/>
      <c r="V52" s="689">
        <v>41.5</v>
      </c>
      <c r="W52" s="688"/>
      <c r="X52" s="689">
        <v>43.3</v>
      </c>
      <c r="Y52" s="688"/>
      <c r="Z52" s="689">
        <v>43.7</v>
      </c>
      <c r="AA52" s="688"/>
      <c r="AB52" s="689">
        <v>42.7</v>
      </c>
      <c r="AC52" s="688"/>
      <c r="AD52" s="689">
        <v>41.3</v>
      </c>
      <c r="AE52" s="709"/>
      <c r="AF52" s="117"/>
      <c r="AG52" s="710"/>
      <c r="AH52" s="710"/>
      <c r="AI52" s="710"/>
      <c r="AJ52" s="710"/>
      <c r="AK52" s="710"/>
    </row>
    <row r="53" spans="1:37" s="716" customFormat="1" ht="11.25" customHeight="1">
      <c r="A53" s="712"/>
      <c r="B53" s="713"/>
      <c r="C53" s="714"/>
      <c r="D53" s="406" t="s">
        <v>481</v>
      </c>
      <c r="E53" s="387"/>
      <c r="F53" s="699">
        <v>52.96</v>
      </c>
      <c r="G53" s="700"/>
      <c r="H53" s="699">
        <v>56.835000000000001</v>
      </c>
      <c r="I53" s="700"/>
      <c r="J53" s="699">
        <v>56.164999999999999</v>
      </c>
      <c r="K53" s="700"/>
      <c r="L53" s="699">
        <v>62.2</v>
      </c>
      <c r="M53" s="700"/>
      <c r="N53" s="699">
        <v>60.4</v>
      </c>
      <c r="O53" s="700"/>
      <c r="P53" s="699">
        <v>74.8</v>
      </c>
      <c r="Q53" s="700"/>
      <c r="R53" s="699">
        <v>75.7</v>
      </c>
      <c r="S53" s="700"/>
      <c r="T53" s="699">
        <v>69.900000000000006</v>
      </c>
      <c r="U53" s="700"/>
      <c r="V53" s="699">
        <v>54.2</v>
      </c>
      <c r="W53" s="700"/>
      <c r="X53" s="699">
        <v>74.5</v>
      </c>
      <c r="Y53" s="700"/>
      <c r="Z53" s="699">
        <v>57.1</v>
      </c>
      <c r="AA53" s="700"/>
      <c r="AB53" s="699">
        <v>63.5</v>
      </c>
      <c r="AC53" s="700"/>
      <c r="AD53" s="699">
        <v>58</v>
      </c>
      <c r="AE53" s="715"/>
      <c r="AF53" s="615"/>
      <c r="AG53" s="706"/>
      <c r="AH53" s="706"/>
      <c r="AI53" s="706"/>
      <c r="AJ53" s="706"/>
      <c r="AK53" s="706"/>
    </row>
    <row r="54" spans="1:37" s="69" customFormat="1" ht="12" customHeight="1">
      <c r="A54" s="4"/>
      <c r="B54" s="367"/>
      <c r="C54" s="703"/>
      <c r="D54" s="1364" t="s">
        <v>357</v>
      </c>
      <c r="E54" s="20"/>
      <c r="F54" s="689">
        <v>15.2</v>
      </c>
      <c r="G54" s="688"/>
      <c r="H54" s="689">
        <v>12.6</v>
      </c>
      <c r="I54" s="688"/>
      <c r="J54" s="689">
        <v>16.399999999999999</v>
      </c>
      <c r="K54" s="688"/>
      <c r="L54" s="689">
        <v>13</v>
      </c>
      <c r="M54" s="688"/>
      <c r="N54" s="689">
        <v>12.4</v>
      </c>
      <c r="O54" s="688"/>
      <c r="P54" s="689">
        <v>-7.1</v>
      </c>
      <c r="Q54" s="688"/>
      <c r="R54" s="689">
        <v>9</v>
      </c>
      <c r="S54" s="688"/>
      <c r="T54" s="689">
        <v>1.7</v>
      </c>
      <c r="U54" s="688"/>
      <c r="V54" s="689">
        <v>-15.6</v>
      </c>
      <c r="W54" s="688"/>
      <c r="X54" s="689">
        <v>-1.8</v>
      </c>
      <c r="Y54" s="688"/>
      <c r="Z54" s="689">
        <v>-5.2</v>
      </c>
      <c r="AA54" s="688"/>
      <c r="AB54" s="689">
        <v>-3</v>
      </c>
      <c r="AC54" s="688"/>
      <c r="AD54" s="689">
        <v>9.5</v>
      </c>
      <c r="AE54" s="694"/>
      <c r="AF54" s="117"/>
      <c r="AG54" s="125"/>
      <c r="AH54" s="125"/>
      <c r="AI54" s="125"/>
      <c r="AJ54" s="125"/>
      <c r="AK54" s="125"/>
    </row>
    <row r="55" spans="1:37" s="69" customFormat="1" ht="3.75" customHeight="1">
      <c r="A55" s="4"/>
      <c r="B55" s="367"/>
      <c r="C55" s="717"/>
      <c r="D55" s="717"/>
      <c r="E55" s="265"/>
      <c r="F55" s="718"/>
      <c r="G55" s="719"/>
      <c r="H55" s="718"/>
      <c r="I55" s="719"/>
      <c r="J55" s="718"/>
      <c r="K55" s="719"/>
      <c r="L55" s="718"/>
      <c r="M55" s="719"/>
      <c r="N55" s="718"/>
      <c r="O55" s="719"/>
      <c r="P55" s="718"/>
      <c r="Q55" s="719"/>
      <c r="R55" s="718"/>
      <c r="S55" s="719"/>
      <c r="T55" s="718"/>
      <c r="U55" s="719"/>
      <c r="V55" s="718"/>
      <c r="W55" s="719"/>
      <c r="X55" s="718"/>
      <c r="Y55" s="719"/>
      <c r="Z55" s="718"/>
      <c r="AA55" s="719"/>
      <c r="AB55" s="718"/>
      <c r="AC55" s="719"/>
      <c r="AD55" s="718"/>
      <c r="AE55" s="694"/>
      <c r="AF55" s="117"/>
    </row>
    <row r="56" spans="1:37" s="685" customFormat="1" ht="12.75" customHeight="1">
      <c r="A56" s="683"/>
      <c r="B56" s="431"/>
      <c r="C56" s="1362" t="s">
        <v>482</v>
      </c>
      <c r="D56" s="360"/>
      <c r="E56" s="352"/>
      <c r="F56" s="699">
        <v>7.2</v>
      </c>
      <c r="G56" s="700"/>
      <c r="H56" s="699">
        <v>8.6</v>
      </c>
      <c r="I56" s="700"/>
      <c r="J56" s="699">
        <v>8.4</v>
      </c>
      <c r="K56" s="700"/>
      <c r="L56" s="699">
        <v>8.6</v>
      </c>
      <c r="M56" s="700"/>
      <c r="N56" s="699">
        <v>8.6999999999999993</v>
      </c>
      <c r="O56" s="700"/>
      <c r="P56" s="699">
        <v>9.1999999999999993</v>
      </c>
      <c r="Q56" s="700"/>
      <c r="R56" s="699">
        <v>9.1999999999999993</v>
      </c>
      <c r="S56" s="700"/>
      <c r="T56" s="699">
        <v>8.1999999999999993</v>
      </c>
      <c r="U56" s="700"/>
      <c r="V56" s="699">
        <v>5.875</v>
      </c>
      <c r="W56" s="700"/>
      <c r="X56" s="699">
        <v>8.6</v>
      </c>
      <c r="Y56" s="700"/>
      <c r="Z56" s="699">
        <v>7.7</v>
      </c>
      <c r="AA56" s="700"/>
      <c r="AB56" s="699">
        <v>9.65</v>
      </c>
      <c r="AC56" s="700"/>
      <c r="AD56" s="699">
        <v>11.62</v>
      </c>
      <c r="AE56" s="693"/>
      <c r="AF56" s="615"/>
      <c r="AG56" s="684"/>
      <c r="AH56" s="684"/>
      <c r="AI56" s="684"/>
      <c r="AJ56" s="684"/>
      <c r="AK56" s="684"/>
    </row>
    <row r="57" spans="1:37" s="69" customFormat="1" ht="12" customHeight="1">
      <c r="A57" s="124"/>
      <c r="B57" s="368"/>
      <c r="C57" s="349"/>
      <c r="D57" s="1364" t="s">
        <v>197</v>
      </c>
      <c r="E57" s="20"/>
      <c r="F57" s="689">
        <v>-20</v>
      </c>
      <c r="G57" s="688"/>
      <c r="H57" s="689">
        <v>-20.100000000000001</v>
      </c>
      <c r="I57" s="688"/>
      <c r="J57" s="689">
        <v>-8.8000000000000007</v>
      </c>
      <c r="K57" s="688"/>
      <c r="L57" s="689">
        <v>-10.199999999999999</v>
      </c>
      <c r="M57" s="688"/>
      <c r="N57" s="689">
        <v>-0.1</v>
      </c>
      <c r="O57" s="688"/>
      <c r="P57" s="689">
        <v>-3.5</v>
      </c>
      <c r="Q57" s="688"/>
      <c r="R57" s="689">
        <v>25.1</v>
      </c>
      <c r="S57" s="688"/>
      <c r="T57" s="689">
        <v>22.3</v>
      </c>
      <c r="U57" s="688"/>
      <c r="V57" s="689">
        <v>-1.8</v>
      </c>
      <c r="W57" s="688"/>
      <c r="X57" s="689">
        <v>24.4</v>
      </c>
      <c r="Y57" s="688"/>
      <c r="Z57" s="689">
        <v>34.200000000000003</v>
      </c>
      <c r="AA57" s="688"/>
      <c r="AB57" s="689">
        <v>28.4</v>
      </c>
      <c r="AC57" s="688"/>
      <c r="AD57" s="689">
        <v>62.4</v>
      </c>
      <c r="AE57" s="694"/>
      <c r="AF57" s="117"/>
      <c r="AG57" s="125"/>
      <c r="AH57" s="125"/>
      <c r="AI57" s="125"/>
      <c r="AJ57" s="125"/>
      <c r="AK57" s="125"/>
    </row>
    <row r="58" spans="1:37" s="69" customFormat="1" ht="3.75" customHeight="1">
      <c r="A58" s="124"/>
      <c r="B58" s="368"/>
      <c r="C58" s="349"/>
      <c r="D58" s="265"/>
      <c r="E58" s="20"/>
      <c r="F58" s="720"/>
      <c r="G58" s="721"/>
      <c r="H58" s="720"/>
      <c r="I58" s="721"/>
      <c r="J58" s="720"/>
      <c r="K58" s="721"/>
      <c r="L58" s="720"/>
      <c r="M58" s="721"/>
      <c r="N58" s="720"/>
      <c r="O58" s="721"/>
      <c r="P58" s="720"/>
      <c r="Q58" s="721"/>
      <c r="R58" s="720"/>
      <c r="S58" s="721"/>
      <c r="T58" s="720"/>
      <c r="U58" s="721"/>
      <c r="V58" s="720"/>
      <c r="W58" s="721"/>
      <c r="X58" s="720"/>
      <c r="Y58" s="721"/>
      <c r="Z58" s="720"/>
      <c r="AA58" s="721"/>
      <c r="AB58" s="720"/>
      <c r="AC58" s="721"/>
      <c r="AD58" s="720"/>
      <c r="AE58" s="694"/>
      <c r="AF58" s="117"/>
      <c r="AG58" s="125"/>
      <c r="AH58" s="125"/>
      <c r="AI58" s="125"/>
      <c r="AJ58" s="125"/>
      <c r="AK58" s="125"/>
    </row>
    <row r="59" spans="1:37" s="685" customFormat="1" ht="18" customHeight="1">
      <c r="A59" s="683"/>
      <c r="B59" s="431"/>
      <c r="C59" s="1864" t="s">
        <v>650</v>
      </c>
      <c r="D59" s="1864"/>
      <c r="E59" s="352"/>
      <c r="F59" s="699">
        <v>363.6</v>
      </c>
      <c r="G59" s="700"/>
      <c r="H59" s="699">
        <v>375.24</v>
      </c>
      <c r="I59" s="700"/>
      <c r="J59" s="699">
        <v>356.5</v>
      </c>
      <c r="K59" s="700"/>
      <c r="L59" s="699">
        <v>361.9</v>
      </c>
      <c r="M59" s="700"/>
      <c r="N59" s="699">
        <v>370.2</v>
      </c>
      <c r="O59" s="699"/>
      <c r="P59" s="699">
        <v>376.065</v>
      </c>
      <c r="Q59" s="699"/>
      <c r="R59" s="699">
        <v>375.4</v>
      </c>
      <c r="S59" s="699"/>
      <c r="T59" s="699">
        <v>391.6</v>
      </c>
      <c r="U59" s="699"/>
      <c r="V59" s="699">
        <v>400.2</v>
      </c>
      <c r="W59" s="699"/>
      <c r="X59" s="699">
        <v>417.8</v>
      </c>
      <c r="Y59" s="699"/>
      <c r="Z59" s="699">
        <v>420.9</v>
      </c>
      <c r="AA59" s="699"/>
      <c r="AB59" s="699">
        <v>418.7</v>
      </c>
      <c r="AC59" s="699"/>
      <c r="AD59" s="699">
        <v>420.6</v>
      </c>
      <c r="AE59" s="693"/>
      <c r="AF59" s="615"/>
      <c r="AG59" s="684"/>
      <c r="AH59" s="684"/>
      <c r="AI59" s="684"/>
      <c r="AJ59" s="684"/>
      <c r="AK59" s="684"/>
    </row>
    <row r="60" spans="1:37" s="69" customFormat="1" ht="10.5" customHeight="1">
      <c r="A60" s="4"/>
      <c r="B60" s="367"/>
      <c r="C60" s="722"/>
      <c r="D60" s="722"/>
      <c r="E60" s="265"/>
      <c r="F60" s="723"/>
      <c r="G60" s="724"/>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694"/>
      <c r="AF60" s="117"/>
    </row>
    <row r="61" spans="1:37" s="69" customFormat="1" ht="10.5" customHeight="1">
      <c r="A61" s="4"/>
      <c r="B61" s="367"/>
      <c r="C61" s="703"/>
      <c r="D61" s="265"/>
      <c r="E61" s="265"/>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4"/>
      <c r="AF61" s="117"/>
    </row>
    <row r="62" spans="1:37" s="69" customFormat="1" ht="10.5" customHeight="1">
      <c r="A62" s="4"/>
      <c r="B62" s="367"/>
      <c r="C62" s="703"/>
      <c r="D62" s="265"/>
      <c r="E62" s="265"/>
      <c r="F62" s="704"/>
      <c r="G62" s="704"/>
      <c r="H62" s="704"/>
      <c r="I62" s="704"/>
      <c r="J62" s="704"/>
      <c r="K62" s="704"/>
      <c r="L62" s="704"/>
      <c r="M62" s="704"/>
      <c r="N62" s="704"/>
      <c r="O62" s="704"/>
      <c r="P62" s="704"/>
      <c r="Q62" s="704"/>
      <c r="R62" s="704"/>
      <c r="S62" s="704"/>
      <c r="T62" s="704"/>
      <c r="U62" s="704"/>
      <c r="V62" s="704"/>
      <c r="W62" s="704"/>
      <c r="X62" s="704"/>
      <c r="Y62" s="704"/>
      <c r="Z62" s="704"/>
      <c r="AA62" s="704"/>
      <c r="AB62" s="704"/>
      <c r="AC62" s="704"/>
      <c r="AD62" s="704"/>
      <c r="AE62" s="694"/>
      <c r="AF62" s="117"/>
    </row>
    <row r="63" spans="1:37" s="69" customFormat="1" ht="10.5" customHeight="1">
      <c r="A63" s="4"/>
      <c r="B63" s="367"/>
      <c r="C63" s="703"/>
      <c r="D63" s="265"/>
      <c r="E63" s="265"/>
      <c r="F63" s="704"/>
      <c r="G63" s="704"/>
      <c r="H63" s="704"/>
      <c r="I63" s="704"/>
      <c r="J63" s="704"/>
      <c r="K63" s="704"/>
      <c r="L63" s="704"/>
      <c r="M63" s="704"/>
      <c r="N63" s="704"/>
      <c r="O63" s="704"/>
      <c r="P63" s="704"/>
      <c r="Q63" s="704"/>
      <c r="R63" s="704"/>
      <c r="S63" s="704"/>
      <c r="T63" s="704"/>
      <c r="U63" s="704"/>
      <c r="V63" s="704"/>
      <c r="W63" s="704"/>
      <c r="X63" s="704"/>
      <c r="Y63" s="704"/>
      <c r="Z63" s="704"/>
      <c r="AA63" s="704"/>
      <c r="AB63" s="704"/>
      <c r="AC63" s="704"/>
      <c r="AD63" s="704"/>
      <c r="AE63" s="694"/>
      <c r="AF63" s="117"/>
    </row>
    <row r="64" spans="1:37" s="69" customFormat="1" ht="10.5" customHeight="1">
      <c r="A64" s="4"/>
      <c r="B64" s="367"/>
      <c r="C64" s="703"/>
      <c r="D64" s="265"/>
      <c r="E64" s="265"/>
      <c r="F64" s="704"/>
      <c r="G64" s="704"/>
      <c r="H64" s="704"/>
      <c r="I64" s="704"/>
      <c r="J64" s="704"/>
      <c r="K64" s="704"/>
      <c r="L64" s="704"/>
      <c r="M64" s="704"/>
      <c r="N64" s="704"/>
      <c r="O64" s="704"/>
      <c r="P64" s="704"/>
      <c r="Q64" s="704"/>
      <c r="R64" s="704"/>
      <c r="S64" s="704"/>
      <c r="T64" s="704"/>
      <c r="U64" s="704"/>
      <c r="V64" s="704"/>
      <c r="W64" s="704"/>
      <c r="X64" s="704"/>
      <c r="Y64" s="704"/>
      <c r="Z64" s="704"/>
      <c r="AA64" s="704"/>
      <c r="AB64" s="704"/>
      <c r="AC64" s="704"/>
      <c r="AD64" s="704"/>
      <c r="AE64" s="694"/>
      <c r="AF64" s="117"/>
    </row>
    <row r="65" spans="1:32" s="69" customFormat="1" ht="10.5" customHeight="1">
      <c r="A65" s="4"/>
      <c r="B65" s="367"/>
      <c r="C65" s="703"/>
      <c r="D65" s="265"/>
      <c r="E65" s="265"/>
      <c r="F65" s="704"/>
      <c r="G65" s="704"/>
      <c r="H65" s="704"/>
      <c r="I65" s="704"/>
      <c r="J65" s="704"/>
      <c r="K65" s="704"/>
      <c r="L65" s="704"/>
      <c r="M65" s="704"/>
      <c r="N65" s="704"/>
      <c r="O65" s="704"/>
      <c r="P65" s="704"/>
      <c r="Q65" s="704"/>
      <c r="R65" s="704"/>
      <c r="S65" s="704"/>
      <c r="T65" s="704"/>
      <c r="U65" s="704"/>
      <c r="V65" s="704"/>
      <c r="W65" s="704"/>
      <c r="X65" s="704"/>
      <c r="Y65" s="704"/>
      <c r="Z65" s="704"/>
      <c r="AA65" s="704"/>
      <c r="AB65" s="704"/>
      <c r="AC65" s="704"/>
      <c r="AD65" s="704"/>
      <c r="AE65" s="694"/>
      <c r="AF65" s="117"/>
    </row>
    <row r="66" spans="1:32" s="69" customFormat="1" ht="10.5" customHeight="1">
      <c r="A66" s="4"/>
      <c r="B66" s="367"/>
      <c r="C66" s="703"/>
      <c r="D66" s="265"/>
      <c r="E66" s="265"/>
      <c r="F66" s="704"/>
      <c r="G66" s="704"/>
      <c r="H66" s="704"/>
      <c r="I66" s="704"/>
      <c r="J66" s="704"/>
      <c r="K66" s="704"/>
      <c r="L66" s="704"/>
      <c r="M66" s="704"/>
      <c r="N66" s="704"/>
      <c r="O66" s="704"/>
      <c r="P66" s="704"/>
      <c r="Q66" s="704"/>
      <c r="R66" s="704"/>
      <c r="S66" s="704"/>
      <c r="T66" s="704"/>
      <c r="U66" s="704"/>
      <c r="V66" s="704"/>
      <c r="W66" s="704"/>
      <c r="X66" s="704"/>
      <c r="Y66" s="704"/>
      <c r="Z66" s="704"/>
      <c r="AA66" s="704"/>
      <c r="AB66" s="704"/>
      <c r="AC66" s="704"/>
      <c r="AD66" s="704"/>
      <c r="AE66" s="694"/>
      <c r="AF66" s="117"/>
    </row>
    <row r="67" spans="1:32" s="69" customFormat="1" ht="10.5" customHeight="1">
      <c r="A67" s="4"/>
      <c r="B67" s="367"/>
      <c r="C67" s="703"/>
      <c r="D67" s="265"/>
      <c r="E67" s="265"/>
      <c r="F67" s="704"/>
      <c r="G67" s="704"/>
      <c r="H67" s="704"/>
      <c r="I67" s="704"/>
      <c r="J67" s="704"/>
      <c r="K67" s="704"/>
      <c r="L67" s="704"/>
      <c r="M67" s="704"/>
      <c r="N67" s="704"/>
      <c r="O67" s="704"/>
      <c r="P67" s="704"/>
      <c r="Q67" s="704"/>
      <c r="R67" s="704"/>
      <c r="S67" s="704"/>
      <c r="T67" s="704"/>
      <c r="U67" s="704"/>
      <c r="V67" s="704"/>
      <c r="W67" s="704"/>
      <c r="X67" s="704"/>
      <c r="Y67" s="704"/>
      <c r="Z67" s="704"/>
      <c r="AA67" s="704"/>
      <c r="AB67" s="704"/>
      <c r="AC67" s="704"/>
      <c r="AD67" s="704"/>
      <c r="AE67" s="694"/>
      <c r="AF67" s="117"/>
    </row>
    <row r="68" spans="1:32" s="69" customFormat="1" ht="10.5" customHeight="1">
      <c r="A68" s="4"/>
      <c r="B68" s="367"/>
      <c r="C68" s="703"/>
      <c r="D68" s="265"/>
      <c r="E68" s="265"/>
      <c r="F68" s="704"/>
      <c r="G68" s="704"/>
      <c r="H68" s="704"/>
      <c r="I68" s="704"/>
      <c r="J68" s="704"/>
      <c r="K68" s="704"/>
      <c r="L68" s="704"/>
      <c r="M68" s="704"/>
      <c r="N68" s="704"/>
      <c r="O68" s="704"/>
      <c r="P68" s="704"/>
      <c r="Q68" s="704"/>
      <c r="R68" s="704"/>
      <c r="S68" s="704"/>
      <c r="T68" s="704"/>
      <c r="U68" s="704"/>
      <c r="V68" s="704"/>
      <c r="W68" s="704"/>
      <c r="X68" s="704"/>
      <c r="Y68" s="704"/>
      <c r="Z68" s="704"/>
      <c r="AA68" s="704"/>
      <c r="AB68" s="704"/>
      <c r="AC68" s="704"/>
      <c r="AD68" s="704"/>
      <c r="AE68" s="694"/>
      <c r="AF68" s="117"/>
    </row>
    <row r="69" spans="1:32" s="69" customFormat="1" ht="10.5" customHeight="1">
      <c r="A69" s="4"/>
      <c r="B69" s="367"/>
      <c r="C69" s="703"/>
      <c r="D69" s="265"/>
      <c r="E69" s="265"/>
      <c r="F69" s="704"/>
      <c r="G69" s="704"/>
      <c r="H69" s="704"/>
      <c r="I69" s="704"/>
      <c r="J69" s="704"/>
      <c r="K69" s="704"/>
      <c r="L69" s="704"/>
      <c r="M69" s="704"/>
      <c r="N69" s="704"/>
      <c r="O69" s="704"/>
      <c r="P69" s="704"/>
      <c r="Q69" s="704"/>
      <c r="R69" s="704"/>
      <c r="S69" s="704"/>
      <c r="T69" s="704"/>
      <c r="U69" s="704"/>
      <c r="V69" s="704"/>
      <c r="W69" s="704"/>
      <c r="X69" s="704"/>
      <c r="Y69" s="704"/>
      <c r="Z69" s="704"/>
      <c r="AA69" s="704"/>
      <c r="AB69" s="704"/>
      <c r="AC69" s="704"/>
      <c r="AD69" s="704"/>
      <c r="AE69" s="694"/>
      <c r="AF69" s="117"/>
    </row>
    <row r="70" spans="1:32" s="69" customFormat="1" ht="10.5" customHeight="1">
      <c r="A70" s="4"/>
      <c r="B70" s="367"/>
      <c r="C70" s="703"/>
      <c r="D70" s="265"/>
      <c r="E70" s="265"/>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694"/>
      <c r="AF70" s="117"/>
    </row>
    <row r="71" spans="1:32" s="69" customFormat="1" ht="10.5" customHeight="1">
      <c r="A71" s="4"/>
      <c r="B71" s="367"/>
      <c r="C71" s="703"/>
      <c r="D71" s="265"/>
      <c r="E71" s="265"/>
      <c r="F71" s="704"/>
      <c r="G71" s="704"/>
      <c r="H71" s="704"/>
      <c r="I71" s="704"/>
      <c r="J71" s="704"/>
      <c r="K71" s="704"/>
      <c r="L71" s="704"/>
      <c r="M71" s="704"/>
      <c r="N71" s="704"/>
      <c r="O71" s="704"/>
      <c r="P71" s="704"/>
      <c r="Q71" s="704"/>
      <c r="R71" s="704"/>
      <c r="S71" s="704"/>
      <c r="T71" s="704"/>
      <c r="U71" s="704"/>
      <c r="V71" s="704"/>
      <c r="W71" s="704"/>
      <c r="X71" s="704"/>
      <c r="Y71" s="704"/>
      <c r="Z71" s="704"/>
      <c r="AA71" s="704"/>
      <c r="AB71" s="704"/>
      <c r="AC71" s="704"/>
      <c r="AD71" s="704"/>
      <c r="AE71" s="694"/>
      <c r="AF71" s="117"/>
    </row>
    <row r="72" spans="1:32" s="69" customFormat="1" ht="10.5" customHeight="1">
      <c r="A72" s="4"/>
      <c r="B72" s="367"/>
      <c r="C72" s="703"/>
      <c r="D72" s="265"/>
      <c r="E72" s="265"/>
      <c r="F72" s="704"/>
      <c r="G72" s="704"/>
      <c r="H72" s="704"/>
      <c r="I72" s="704"/>
      <c r="J72" s="704"/>
      <c r="K72" s="704"/>
      <c r="L72" s="704"/>
      <c r="M72" s="704"/>
      <c r="N72" s="704"/>
      <c r="O72" s="704"/>
      <c r="P72" s="704"/>
      <c r="Q72" s="704"/>
      <c r="R72" s="704"/>
      <c r="S72" s="704"/>
      <c r="T72" s="704"/>
      <c r="U72" s="704"/>
      <c r="V72" s="704"/>
      <c r="W72" s="704"/>
      <c r="X72" s="704"/>
      <c r="Y72" s="704"/>
      <c r="Z72" s="704"/>
      <c r="AA72" s="704"/>
      <c r="AB72" s="704"/>
      <c r="AC72" s="704"/>
      <c r="AD72" s="704"/>
      <c r="AE72" s="694"/>
      <c r="AF72" s="117"/>
    </row>
    <row r="73" spans="1:32" s="69" customFormat="1" ht="22.5" customHeight="1">
      <c r="A73" s="4"/>
      <c r="B73" s="367"/>
      <c r="C73" s="1861" t="s">
        <v>198</v>
      </c>
      <c r="D73" s="1861"/>
      <c r="E73" s="1861"/>
      <c r="F73" s="1861"/>
      <c r="G73" s="1861"/>
      <c r="H73" s="1861"/>
      <c r="I73" s="1861"/>
      <c r="J73" s="1861"/>
      <c r="K73" s="1861"/>
      <c r="L73" s="1861"/>
      <c r="M73" s="1861"/>
      <c r="N73" s="1861"/>
      <c r="O73" s="1861"/>
      <c r="P73" s="1861"/>
      <c r="Q73" s="1861"/>
      <c r="R73" s="1861"/>
      <c r="S73" s="1861"/>
      <c r="T73" s="1861"/>
      <c r="U73" s="1861"/>
      <c r="V73" s="1861"/>
      <c r="W73" s="1861"/>
      <c r="X73" s="1861"/>
      <c r="Y73" s="1861"/>
      <c r="Z73" s="1861"/>
      <c r="AA73" s="1861"/>
      <c r="AB73" s="1861"/>
      <c r="AC73" s="1861"/>
      <c r="AD73" s="1861"/>
      <c r="AE73" s="694"/>
      <c r="AF73" s="117"/>
    </row>
    <row r="74" spans="1:32" s="69" customFormat="1" ht="15.75" customHeight="1">
      <c r="A74" s="4"/>
      <c r="B74" s="367"/>
      <c r="C74" s="1862" t="s">
        <v>334</v>
      </c>
      <c r="D74" s="1862"/>
      <c r="E74" s="1862"/>
      <c r="F74" s="1862"/>
      <c r="G74" s="1862"/>
      <c r="H74" s="1862"/>
      <c r="I74" s="1862"/>
      <c r="J74" s="1862"/>
      <c r="K74" s="1862"/>
      <c r="L74" s="1862"/>
      <c r="M74" s="1862"/>
      <c r="N74" s="1862"/>
      <c r="O74" s="1862"/>
      <c r="P74" s="1862"/>
      <c r="Q74" s="1862"/>
      <c r="R74" s="1862"/>
      <c r="S74" s="1862"/>
      <c r="T74" s="1862"/>
      <c r="U74" s="1862"/>
      <c r="V74" s="1862"/>
      <c r="W74" s="1862"/>
      <c r="X74" s="1862"/>
      <c r="Y74" s="1862"/>
      <c r="Z74" s="1862"/>
      <c r="AA74" s="1862"/>
      <c r="AB74" s="1862"/>
      <c r="AC74" s="1862"/>
      <c r="AD74" s="1862"/>
      <c r="AE74" s="694"/>
      <c r="AF74" s="117"/>
    </row>
    <row r="75" spans="1:32">
      <c r="A75" s="4"/>
      <c r="B75" s="357">
        <v>20</v>
      </c>
      <c r="C75" s="1367" t="s">
        <v>585</v>
      </c>
      <c r="D75" s="726"/>
      <c r="E75" s="726"/>
      <c r="F75" s="675"/>
      <c r="G75" s="727"/>
      <c r="H75" s="727"/>
      <c r="I75" s="727"/>
      <c r="J75" s="727"/>
      <c r="K75" s="727"/>
      <c r="L75" s="727"/>
      <c r="M75" s="727"/>
      <c r="N75" s="727"/>
      <c r="O75" s="727"/>
      <c r="P75" s="728"/>
      <c r="Q75" s="728"/>
      <c r="R75" s="728"/>
      <c r="S75" s="728"/>
      <c r="T75" s="728"/>
      <c r="U75" s="728"/>
      <c r="V75" s="728"/>
      <c r="W75" s="728"/>
      <c r="X75" s="729"/>
      <c r="Y75" s="729"/>
      <c r="Z75" s="729"/>
      <c r="AA75" s="729"/>
      <c r="AB75" s="729"/>
      <c r="AC75" s="729"/>
      <c r="AD75" s="1361"/>
      <c r="AE75" s="1361"/>
      <c r="AF75" s="1361"/>
    </row>
    <row r="76" spans="1:32">
      <c r="C76" s="670"/>
      <c r="D76" s="670"/>
      <c r="E76" s="670"/>
      <c r="F76" s="730"/>
      <c r="G76" s="730"/>
      <c r="H76" s="730"/>
      <c r="I76" s="730"/>
      <c r="J76" s="730"/>
      <c r="K76" s="730"/>
      <c r="L76" s="731"/>
      <c r="M76" s="731"/>
      <c r="N76" s="731"/>
      <c r="O76" s="731"/>
    </row>
    <row r="77" spans="1:32">
      <c r="C77" s="670"/>
      <c r="D77" s="670"/>
      <c r="E77" s="670"/>
      <c r="F77" s="670"/>
      <c r="G77" s="670"/>
      <c r="H77" s="670"/>
      <c r="I77" s="670"/>
      <c r="J77" s="670"/>
      <c r="K77" s="670"/>
      <c r="L77" s="670"/>
      <c r="M77" s="670"/>
      <c r="N77" s="670"/>
      <c r="O77" s="670"/>
      <c r="P77" s="670"/>
      <c r="Q77" s="670"/>
      <c r="R77" s="670"/>
      <c r="S77" s="670"/>
      <c r="T77" s="670"/>
      <c r="U77" s="670"/>
      <c r="V77" s="670"/>
      <c r="W77" s="670"/>
      <c r="X77" s="670"/>
      <c r="Y77" s="670"/>
      <c r="Z77" s="670"/>
      <c r="AA77" s="670"/>
      <c r="AB77" s="670"/>
      <c r="AC77" s="670"/>
      <c r="AD77" s="670"/>
      <c r="AE77" s="735"/>
      <c r="AF77" s="670"/>
    </row>
    <row r="78" spans="1:32">
      <c r="C78" s="670"/>
      <c r="D78" s="670"/>
      <c r="E78" s="670"/>
      <c r="F78" s="670"/>
      <c r="G78" s="670"/>
      <c r="H78" s="670"/>
      <c r="I78" s="670"/>
      <c r="J78" s="670"/>
      <c r="K78" s="670"/>
      <c r="L78" s="670"/>
      <c r="M78" s="670"/>
      <c r="N78" s="670"/>
      <c r="O78" s="670"/>
      <c r="P78" s="670"/>
      <c r="Q78" s="670"/>
      <c r="R78" s="670"/>
      <c r="S78" s="670"/>
      <c r="T78" s="670"/>
      <c r="U78" s="670"/>
      <c r="V78" s="670"/>
      <c r="W78" s="670"/>
      <c r="X78" s="670"/>
      <c r="Y78" s="670"/>
      <c r="Z78" s="670"/>
      <c r="AA78" s="670"/>
      <c r="AB78" s="670"/>
      <c r="AC78" s="670"/>
      <c r="AD78" s="670"/>
      <c r="AE78" s="735"/>
      <c r="AF78" s="670"/>
    </row>
    <row r="79" spans="1:32">
      <c r="C79" s="736"/>
      <c r="D79" s="736"/>
      <c r="E79" s="736"/>
      <c r="F79" s="736"/>
      <c r="G79" s="736"/>
      <c r="H79" s="736"/>
      <c r="I79" s="736"/>
      <c r="J79" s="736"/>
      <c r="K79" s="736"/>
      <c r="L79" s="736"/>
      <c r="M79" s="736"/>
      <c r="N79" s="736"/>
      <c r="O79" s="736"/>
      <c r="P79" s="736"/>
      <c r="Q79" s="736"/>
      <c r="R79" s="736"/>
      <c r="S79" s="736"/>
      <c r="T79" s="736"/>
      <c r="U79" s="736"/>
      <c r="V79" s="736"/>
      <c r="W79" s="736"/>
      <c r="X79" s="736"/>
      <c r="Y79" s="736"/>
      <c r="Z79" s="736"/>
      <c r="AA79" s="736"/>
      <c r="AB79" s="736"/>
      <c r="AC79" s="736"/>
      <c r="AD79" s="736"/>
      <c r="AE79" s="735"/>
      <c r="AF79" s="670"/>
    </row>
    <row r="80" spans="1:32">
      <c r="C80" s="670"/>
      <c r="D80" s="737"/>
      <c r="E80" s="670"/>
      <c r="F80" s="730"/>
      <c r="G80" s="730"/>
      <c r="H80" s="730"/>
      <c r="I80" s="730"/>
      <c r="J80" s="730"/>
      <c r="K80" s="730"/>
      <c r="L80" s="731"/>
      <c r="M80" s="731"/>
      <c r="N80" s="731"/>
      <c r="O80" s="731"/>
    </row>
    <row r="81" spans="3:32">
      <c r="C81" s="670"/>
      <c r="D81" s="670"/>
      <c r="E81" s="670"/>
      <c r="F81" s="730"/>
      <c r="G81" s="730"/>
      <c r="H81" s="730"/>
      <c r="I81" s="730"/>
      <c r="J81" s="730"/>
      <c r="K81" s="730"/>
      <c r="L81" s="731"/>
      <c r="M81" s="731"/>
      <c r="N81" s="731"/>
      <c r="O81" s="731"/>
    </row>
    <row r="82" spans="3:32">
      <c r="C82" s="670"/>
      <c r="D82" s="737"/>
      <c r="E82" s="670"/>
      <c r="F82" s="730"/>
      <c r="G82" s="730"/>
      <c r="H82" s="730"/>
      <c r="I82" s="730"/>
      <c r="J82" s="730"/>
      <c r="K82" s="730"/>
      <c r="L82" s="731"/>
      <c r="M82" s="731"/>
      <c r="N82" s="731"/>
      <c r="O82" s="731"/>
    </row>
    <row r="83" spans="3:32">
      <c r="C83" s="670"/>
      <c r="D83" s="670"/>
      <c r="E83" s="670"/>
      <c r="F83" s="730"/>
      <c r="G83" s="730"/>
      <c r="H83" s="730"/>
      <c r="I83" s="730"/>
      <c r="J83" s="730"/>
      <c r="K83" s="730"/>
      <c r="L83" s="731"/>
      <c r="M83" s="731"/>
      <c r="N83" s="731"/>
      <c r="O83" s="731"/>
    </row>
    <row r="84" spans="3:32">
      <c r="C84" s="670"/>
      <c r="D84" s="670"/>
      <c r="E84" s="670"/>
      <c r="F84" s="730"/>
      <c r="G84" s="730"/>
      <c r="H84" s="730"/>
      <c r="I84" s="730"/>
      <c r="J84" s="730"/>
      <c r="K84" s="730"/>
      <c r="L84" s="731"/>
      <c r="M84" s="731"/>
      <c r="N84" s="731"/>
      <c r="O84" s="731"/>
    </row>
    <row r="85" spans="3:32">
      <c r="C85" s="670"/>
      <c r="D85" s="670"/>
      <c r="E85" s="670"/>
      <c r="F85" s="730"/>
      <c r="G85" s="730"/>
      <c r="H85" s="730"/>
      <c r="I85" s="730"/>
      <c r="J85" s="730"/>
      <c r="K85" s="730"/>
      <c r="L85" s="731"/>
      <c r="M85" s="731"/>
      <c r="N85" s="731"/>
      <c r="O85" s="731"/>
    </row>
    <row r="86" spans="3:32" ht="8.25" customHeight="1">
      <c r="C86" s="670"/>
      <c r="D86" s="670"/>
      <c r="E86" s="670"/>
      <c r="F86" s="730"/>
      <c r="G86" s="730"/>
      <c r="H86" s="730"/>
      <c r="I86" s="730"/>
      <c r="J86" s="730"/>
      <c r="K86" s="730"/>
      <c r="L86" s="731"/>
      <c r="M86" s="731"/>
      <c r="N86" s="731"/>
      <c r="O86" s="731"/>
    </row>
    <row r="87" spans="3:32">
      <c r="C87" s="670"/>
      <c r="D87" s="670"/>
      <c r="E87" s="670"/>
      <c r="F87" s="730"/>
      <c r="G87" s="730"/>
      <c r="H87" s="730"/>
      <c r="I87" s="730"/>
      <c r="J87" s="730"/>
      <c r="K87" s="730"/>
      <c r="L87" s="731"/>
      <c r="M87" s="731"/>
      <c r="N87" s="731"/>
      <c r="O87" s="731"/>
    </row>
    <row r="88" spans="3:32" ht="9" customHeight="1">
      <c r="C88" s="670"/>
      <c r="D88" s="670"/>
      <c r="E88" s="670"/>
      <c r="F88" s="730"/>
      <c r="G88" s="730"/>
      <c r="H88" s="730"/>
      <c r="I88" s="730"/>
      <c r="J88" s="730"/>
      <c r="K88" s="730"/>
      <c r="L88" s="731"/>
      <c r="M88" s="731"/>
      <c r="N88" s="731"/>
      <c r="O88" s="731"/>
      <c r="AF88" s="9"/>
    </row>
    <row r="89" spans="3:32" ht="8.25" customHeight="1">
      <c r="C89" s="670"/>
      <c r="D89" s="670"/>
      <c r="E89" s="670"/>
      <c r="F89" s="730"/>
      <c r="G89" s="730"/>
      <c r="H89" s="730"/>
      <c r="I89" s="730"/>
      <c r="J89" s="730"/>
      <c r="K89" s="730"/>
      <c r="L89" s="731"/>
      <c r="M89" s="731"/>
      <c r="N89" s="731"/>
      <c r="O89" s="731"/>
      <c r="AF89" s="1360"/>
    </row>
    <row r="90" spans="3:32" ht="9.75" customHeight="1">
      <c r="C90" s="670"/>
      <c r="D90" s="670"/>
      <c r="E90" s="670"/>
      <c r="F90" s="730"/>
      <c r="G90" s="730"/>
      <c r="H90" s="730"/>
      <c r="I90" s="730"/>
      <c r="J90" s="730"/>
      <c r="K90" s="730"/>
      <c r="L90" s="731"/>
      <c r="M90" s="731"/>
      <c r="N90" s="731"/>
      <c r="O90" s="731"/>
    </row>
    <row r="91" spans="3:32">
      <c r="C91" s="670"/>
      <c r="D91" s="670"/>
      <c r="E91" s="670"/>
      <c r="F91" s="730"/>
      <c r="G91" s="730"/>
      <c r="H91" s="730"/>
      <c r="I91" s="730"/>
      <c r="J91" s="730"/>
      <c r="K91" s="730"/>
      <c r="L91" s="731"/>
      <c r="M91" s="731"/>
      <c r="N91" s="731"/>
      <c r="O91" s="731"/>
    </row>
    <row r="92" spans="3:32">
      <c r="C92" s="670"/>
      <c r="D92" s="670"/>
      <c r="E92" s="670"/>
      <c r="F92" s="730"/>
      <c r="G92" s="730"/>
      <c r="H92" s="730"/>
      <c r="I92" s="730"/>
      <c r="J92" s="730"/>
      <c r="K92" s="730"/>
      <c r="L92" s="731"/>
      <c r="M92" s="731"/>
      <c r="N92" s="731"/>
      <c r="O92" s="731"/>
    </row>
    <row r="93" spans="3:32">
      <c r="C93" s="670"/>
      <c r="D93" s="670"/>
      <c r="E93" s="670"/>
      <c r="F93" s="730"/>
      <c r="G93" s="730"/>
      <c r="H93" s="730"/>
      <c r="I93" s="730"/>
      <c r="J93" s="730"/>
      <c r="K93" s="730"/>
      <c r="L93" s="731"/>
      <c r="M93" s="731"/>
      <c r="N93" s="731"/>
      <c r="O93" s="731"/>
    </row>
    <row r="94" spans="3:32">
      <c r="C94" s="670"/>
      <c r="D94" s="670"/>
      <c r="E94" s="670"/>
      <c r="F94" s="730"/>
      <c r="G94" s="730"/>
      <c r="H94" s="730"/>
      <c r="I94" s="730"/>
      <c r="J94" s="730"/>
      <c r="K94" s="730"/>
      <c r="L94" s="731"/>
      <c r="M94" s="731"/>
      <c r="N94" s="731"/>
      <c r="O94" s="731"/>
    </row>
    <row r="95" spans="3:32">
      <c r="C95" s="670"/>
      <c r="D95" s="670"/>
      <c r="E95" s="670"/>
      <c r="F95" s="730"/>
      <c r="G95" s="730"/>
      <c r="H95" s="730"/>
      <c r="I95" s="730"/>
      <c r="J95" s="730"/>
      <c r="K95" s="730"/>
      <c r="L95" s="731"/>
      <c r="M95" s="731"/>
      <c r="N95" s="731"/>
      <c r="O95" s="731"/>
    </row>
    <row r="96" spans="3:32">
      <c r="C96" s="670"/>
      <c r="D96" s="670"/>
      <c r="E96" s="670"/>
      <c r="F96" s="730"/>
      <c r="G96" s="730"/>
      <c r="H96" s="730"/>
      <c r="I96" s="730"/>
      <c r="J96" s="730"/>
      <c r="K96" s="730"/>
      <c r="L96" s="731"/>
      <c r="M96" s="731"/>
      <c r="N96" s="731"/>
      <c r="O96" s="731"/>
    </row>
    <row r="97" spans="3:15">
      <c r="C97" s="670"/>
      <c r="D97" s="670"/>
      <c r="E97" s="670"/>
      <c r="F97" s="730"/>
      <c r="G97" s="730"/>
      <c r="H97" s="730"/>
      <c r="I97" s="730"/>
      <c r="J97" s="730"/>
      <c r="K97" s="730"/>
      <c r="L97" s="731"/>
      <c r="M97" s="731"/>
      <c r="N97" s="731"/>
      <c r="O97" s="731"/>
    </row>
    <row r="98" spans="3:15">
      <c r="C98" s="670"/>
      <c r="D98" s="670"/>
      <c r="E98" s="670"/>
      <c r="F98" s="730"/>
      <c r="G98" s="730"/>
      <c r="H98" s="730"/>
      <c r="I98" s="730"/>
      <c r="J98" s="730"/>
      <c r="K98" s="730"/>
      <c r="L98" s="731"/>
      <c r="M98" s="731"/>
      <c r="N98" s="731"/>
      <c r="O98" s="731"/>
    </row>
    <row r="99" spans="3:15">
      <c r="C99" s="670"/>
      <c r="D99" s="670"/>
      <c r="E99" s="670"/>
      <c r="F99" s="730"/>
      <c r="G99" s="730"/>
      <c r="H99" s="730"/>
      <c r="I99" s="730"/>
      <c r="J99" s="730"/>
      <c r="K99" s="730"/>
      <c r="L99" s="731"/>
      <c r="M99" s="731"/>
      <c r="N99" s="731"/>
      <c r="O99" s="731"/>
    </row>
    <row r="100" spans="3:15">
      <c r="C100" s="670"/>
      <c r="D100" s="670"/>
      <c r="E100" s="670"/>
      <c r="F100" s="730"/>
      <c r="G100" s="730"/>
      <c r="H100" s="730"/>
      <c r="I100" s="730"/>
      <c r="J100" s="730"/>
      <c r="K100" s="730"/>
      <c r="L100" s="731"/>
      <c r="M100" s="731"/>
      <c r="N100" s="731"/>
      <c r="O100" s="731"/>
    </row>
    <row r="101" spans="3:15">
      <c r="C101" s="670"/>
      <c r="D101" s="670"/>
      <c r="E101" s="670"/>
      <c r="F101" s="730"/>
      <c r="G101" s="730"/>
      <c r="H101" s="730"/>
      <c r="I101" s="730"/>
      <c r="J101" s="730"/>
      <c r="K101" s="730"/>
      <c r="L101" s="731"/>
      <c r="M101" s="731"/>
      <c r="N101" s="731"/>
      <c r="O101" s="731"/>
    </row>
    <row r="102" spans="3:15">
      <c r="C102" s="670"/>
      <c r="D102" s="670"/>
      <c r="E102" s="670"/>
      <c r="F102" s="730"/>
      <c r="G102" s="730"/>
      <c r="H102" s="730"/>
      <c r="I102" s="730"/>
      <c r="J102" s="730"/>
      <c r="K102" s="730"/>
      <c r="L102" s="731"/>
      <c r="M102" s="731"/>
      <c r="N102" s="731"/>
      <c r="O102" s="731"/>
    </row>
    <row r="103" spans="3:15">
      <c r="C103" s="670"/>
      <c r="D103" s="670"/>
      <c r="E103" s="670"/>
      <c r="F103" s="730"/>
      <c r="G103" s="730"/>
      <c r="H103" s="730"/>
      <c r="I103" s="730"/>
      <c r="J103" s="730"/>
      <c r="K103" s="730"/>
      <c r="L103" s="731"/>
      <c r="M103" s="731"/>
      <c r="N103" s="731"/>
      <c r="O103" s="731"/>
    </row>
    <row r="104" spans="3:15">
      <c r="C104" s="670"/>
      <c r="D104" s="670"/>
      <c r="E104" s="670"/>
      <c r="F104" s="730"/>
      <c r="G104" s="730"/>
      <c r="H104" s="730"/>
      <c r="I104" s="730"/>
      <c r="J104" s="730"/>
      <c r="K104" s="730"/>
      <c r="L104" s="731"/>
      <c r="M104" s="731"/>
      <c r="N104" s="731"/>
      <c r="O104" s="731"/>
    </row>
    <row r="105" spans="3:15">
      <c r="C105" s="670"/>
      <c r="D105" s="670"/>
      <c r="E105" s="670"/>
      <c r="F105" s="730"/>
      <c r="G105" s="730"/>
      <c r="H105" s="730"/>
      <c r="I105" s="730"/>
      <c r="J105" s="730"/>
      <c r="K105" s="730"/>
      <c r="L105" s="731"/>
      <c r="M105" s="731"/>
      <c r="N105" s="731"/>
      <c r="O105" s="731"/>
    </row>
    <row r="106" spans="3:15">
      <c r="C106" s="670"/>
      <c r="D106" s="670"/>
      <c r="E106" s="670"/>
      <c r="F106" s="730"/>
      <c r="G106" s="730"/>
      <c r="H106" s="730"/>
      <c r="I106" s="730"/>
      <c r="J106" s="730"/>
      <c r="K106" s="730"/>
      <c r="L106" s="731"/>
      <c r="M106" s="731"/>
      <c r="N106" s="731"/>
      <c r="O106" s="731"/>
    </row>
    <row r="107" spans="3:15">
      <c r="C107" s="670"/>
      <c r="D107" s="670"/>
      <c r="E107" s="670"/>
      <c r="F107" s="730"/>
      <c r="G107" s="730"/>
      <c r="H107" s="730"/>
      <c r="I107" s="730"/>
      <c r="J107" s="730"/>
      <c r="K107" s="730"/>
      <c r="L107" s="731"/>
      <c r="M107" s="731"/>
      <c r="N107" s="731"/>
      <c r="O107" s="731"/>
    </row>
    <row r="108" spans="3:15">
      <c r="C108" s="670"/>
      <c r="D108" s="670"/>
      <c r="E108" s="670"/>
      <c r="F108" s="730"/>
      <c r="G108" s="730"/>
      <c r="H108" s="730"/>
      <c r="I108" s="730"/>
      <c r="J108" s="730"/>
      <c r="K108" s="730"/>
      <c r="L108" s="731"/>
      <c r="M108" s="731"/>
      <c r="N108" s="731"/>
      <c r="O108" s="731"/>
    </row>
    <row r="109" spans="3:15">
      <c r="C109" s="670"/>
      <c r="D109" s="670"/>
      <c r="E109" s="670"/>
      <c r="F109" s="730"/>
      <c r="G109" s="730"/>
      <c r="H109" s="730"/>
      <c r="I109" s="730"/>
      <c r="J109" s="730"/>
      <c r="K109" s="730"/>
      <c r="L109" s="731"/>
      <c r="M109" s="731"/>
      <c r="N109" s="731"/>
      <c r="O109" s="731"/>
    </row>
    <row r="110" spans="3:15">
      <c r="C110" s="670"/>
      <c r="D110" s="670"/>
      <c r="E110" s="670"/>
      <c r="F110" s="730"/>
      <c r="G110" s="730"/>
      <c r="H110" s="730"/>
      <c r="I110" s="730"/>
      <c r="J110" s="730"/>
      <c r="K110" s="730"/>
      <c r="L110" s="731"/>
      <c r="M110" s="731"/>
      <c r="N110" s="731"/>
      <c r="O110" s="731"/>
    </row>
    <row r="111" spans="3:15">
      <c r="C111" s="670"/>
      <c r="D111" s="670"/>
      <c r="E111" s="670"/>
      <c r="F111" s="730"/>
      <c r="G111" s="730"/>
      <c r="H111" s="730"/>
      <c r="I111" s="730"/>
      <c r="J111" s="730"/>
      <c r="K111" s="730"/>
      <c r="L111" s="731"/>
      <c r="M111" s="731"/>
      <c r="N111" s="731"/>
      <c r="O111" s="731"/>
    </row>
    <row r="112" spans="3:15">
      <c r="C112" s="670"/>
      <c r="D112" s="670"/>
      <c r="E112" s="670"/>
      <c r="F112" s="730"/>
      <c r="G112" s="730"/>
      <c r="H112" s="730"/>
      <c r="I112" s="730"/>
      <c r="J112" s="730"/>
      <c r="K112" s="730"/>
      <c r="L112" s="731"/>
      <c r="M112" s="731"/>
      <c r="N112" s="731"/>
      <c r="O112" s="731"/>
    </row>
    <row r="113" spans="3:15">
      <c r="C113" s="670"/>
      <c r="D113" s="670"/>
      <c r="E113" s="670"/>
      <c r="F113" s="730"/>
      <c r="G113" s="730"/>
      <c r="H113" s="730"/>
      <c r="I113" s="730"/>
      <c r="J113" s="730"/>
      <c r="K113" s="730"/>
      <c r="L113" s="731"/>
      <c r="M113" s="731"/>
      <c r="N113" s="731"/>
      <c r="O113" s="731"/>
    </row>
    <row r="114" spans="3:15">
      <c r="C114" s="670"/>
      <c r="D114" s="670"/>
      <c r="E114" s="670"/>
      <c r="F114" s="730"/>
      <c r="G114" s="730"/>
      <c r="H114" s="730"/>
      <c r="I114" s="730"/>
      <c r="J114" s="730"/>
      <c r="K114" s="730"/>
      <c r="L114" s="731"/>
      <c r="M114" s="731"/>
      <c r="N114" s="731"/>
      <c r="O114" s="731"/>
    </row>
    <row r="115" spans="3:15">
      <c r="C115" s="670"/>
      <c r="D115" s="670"/>
      <c r="E115" s="670"/>
      <c r="F115" s="730"/>
      <c r="G115" s="730"/>
      <c r="H115" s="730"/>
      <c r="I115" s="730"/>
      <c r="J115" s="730"/>
      <c r="K115" s="730"/>
      <c r="L115" s="731"/>
      <c r="M115" s="731"/>
      <c r="N115" s="731"/>
      <c r="O115" s="731"/>
    </row>
    <row r="116" spans="3:15">
      <c r="C116" s="670"/>
      <c r="D116" s="670"/>
      <c r="E116" s="670"/>
      <c r="F116" s="730"/>
      <c r="G116" s="730"/>
      <c r="H116" s="730"/>
      <c r="I116" s="730"/>
      <c r="J116" s="730"/>
      <c r="K116" s="730"/>
      <c r="L116" s="731"/>
      <c r="M116" s="731"/>
      <c r="N116" s="731"/>
      <c r="O116" s="731"/>
    </row>
    <row r="117" spans="3:15">
      <c r="C117" s="670"/>
      <c r="D117" s="670"/>
      <c r="E117" s="670"/>
      <c r="F117" s="730"/>
      <c r="G117" s="730"/>
      <c r="H117" s="730"/>
      <c r="I117" s="730"/>
      <c r="J117" s="730"/>
      <c r="K117" s="730"/>
      <c r="L117" s="731"/>
      <c r="M117" s="731"/>
      <c r="N117" s="731"/>
      <c r="O117" s="731"/>
    </row>
    <row r="118" spans="3:15">
      <c r="C118" s="670"/>
      <c r="D118" s="670"/>
      <c r="E118" s="670"/>
      <c r="F118" s="730"/>
      <c r="G118" s="730"/>
      <c r="H118" s="730"/>
      <c r="I118" s="730"/>
      <c r="J118" s="730"/>
      <c r="K118" s="730"/>
      <c r="L118" s="731"/>
      <c r="M118" s="731"/>
      <c r="N118" s="731"/>
      <c r="O118" s="731"/>
    </row>
    <row r="119" spans="3:15">
      <c r="C119" s="670"/>
      <c r="D119" s="670"/>
      <c r="E119" s="670"/>
      <c r="F119" s="730"/>
      <c r="G119" s="730"/>
      <c r="H119" s="730"/>
      <c r="I119" s="730"/>
      <c r="J119" s="730"/>
      <c r="K119" s="730"/>
      <c r="L119" s="731"/>
      <c r="M119" s="731"/>
      <c r="N119" s="731"/>
      <c r="O119" s="731"/>
    </row>
    <row r="120" spans="3:15">
      <c r="C120" s="670"/>
      <c r="D120" s="670"/>
      <c r="E120" s="670"/>
      <c r="F120" s="730"/>
      <c r="G120" s="730"/>
      <c r="H120" s="730"/>
      <c r="I120" s="730"/>
      <c r="J120" s="730"/>
      <c r="K120" s="730"/>
      <c r="L120" s="731"/>
      <c r="M120" s="731"/>
      <c r="N120" s="731"/>
      <c r="O120" s="731"/>
    </row>
    <row r="121" spans="3:15">
      <c r="C121" s="670"/>
      <c r="D121" s="670"/>
      <c r="E121" s="670"/>
      <c r="F121" s="730"/>
      <c r="G121" s="730"/>
      <c r="H121" s="730"/>
      <c r="I121" s="730"/>
      <c r="J121" s="730"/>
      <c r="K121" s="730"/>
      <c r="L121" s="731"/>
      <c r="M121" s="731"/>
      <c r="N121" s="731"/>
      <c r="O121" s="731"/>
    </row>
    <row r="122" spans="3:15">
      <c r="C122" s="670"/>
      <c r="D122" s="670"/>
      <c r="E122" s="670"/>
      <c r="F122" s="730"/>
      <c r="G122" s="730"/>
      <c r="H122" s="730"/>
      <c r="I122" s="730"/>
      <c r="J122" s="730"/>
      <c r="K122" s="730"/>
      <c r="L122" s="731"/>
      <c r="M122" s="731"/>
      <c r="N122" s="731"/>
      <c r="O122" s="731"/>
    </row>
    <row r="123" spans="3:15">
      <c r="C123" s="670"/>
      <c r="D123" s="670"/>
      <c r="E123" s="670"/>
      <c r="F123" s="730"/>
      <c r="G123" s="730"/>
      <c r="H123" s="730"/>
      <c r="I123" s="730"/>
      <c r="J123" s="730"/>
      <c r="K123" s="730"/>
      <c r="L123" s="731"/>
      <c r="M123" s="731"/>
      <c r="N123" s="731"/>
      <c r="O123" s="731"/>
    </row>
    <row r="124" spans="3:15">
      <c r="C124" s="670"/>
      <c r="D124" s="670"/>
      <c r="E124" s="670"/>
      <c r="F124" s="730"/>
      <c r="G124" s="730"/>
      <c r="H124" s="730"/>
      <c r="I124" s="730"/>
      <c r="J124" s="730"/>
      <c r="K124" s="730"/>
      <c r="L124" s="731"/>
      <c r="M124" s="731"/>
      <c r="N124" s="731"/>
      <c r="O124" s="731"/>
    </row>
    <row r="125" spans="3:15">
      <c r="C125" s="670"/>
      <c r="D125" s="670"/>
      <c r="E125" s="670"/>
      <c r="F125" s="730"/>
      <c r="G125" s="730"/>
      <c r="H125" s="730"/>
      <c r="I125" s="730"/>
      <c r="J125" s="730"/>
      <c r="K125" s="730"/>
      <c r="L125" s="731"/>
      <c r="M125" s="731"/>
      <c r="N125" s="731"/>
      <c r="O125" s="731"/>
    </row>
    <row r="126" spans="3:15">
      <c r="C126" s="670"/>
      <c r="D126" s="670"/>
      <c r="E126" s="670"/>
      <c r="F126" s="730"/>
      <c r="G126" s="730"/>
      <c r="H126" s="730"/>
      <c r="I126" s="730"/>
      <c r="J126" s="730"/>
      <c r="K126" s="730"/>
      <c r="L126" s="731"/>
      <c r="M126" s="731"/>
      <c r="N126" s="731"/>
      <c r="O126" s="731"/>
    </row>
    <row r="127" spans="3:15">
      <c r="C127" s="670"/>
      <c r="D127" s="670"/>
      <c r="E127" s="670"/>
      <c r="F127" s="730"/>
      <c r="G127" s="730"/>
      <c r="H127" s="730"/>
      <c r="I127" s="730"/>
      <c r="J127" s="730"/>
      <c r="K127" s="730"/>
      <c r="L127" s="731"/>
      <c r="M127" s="731"/>
      <c r="N127" s="731"/>
      <c r="O127" s="731"/>
    </row>
    <row r="128" spans="3:15">
      <c r="C128" s="670"/>
      <c r="D128" s="670"/>
      <c r="E128" s="670"/>
      <c r="F128" s="730"/>
      <c r="G128" s="730"/>
      <c r="H128" s="730"/>
      <c r="I128" s="730"/>
      <c r="J128" s="730"/>
      <c r="K128" s="730"/>
      <c r="L128" s="731"/>
      <c r="M128" s="731"/>
      <c r="N128" s="731"/>
      <c r="O128" s="731"/>
    </row>
    <row r="129" spans="3:15">
      <c r="C129" s="670"/>
      <c r="D129" s="670"/>
      <c r="E129" s="670"/>
      <c r="F129" s="730"/>
      <c r="G129" s="730"/>
      <c r="H129" s="730"/>
      <c r="I129" s="730"/>
      <c r="J129" s="730"/>
      <c r="K129" s="730"/>
      <c r="L129" s="731"/>
      <c r="M129" s="731"/>
      <c r="N129" s="731"/>
      <c r="O129" s="731"/>
    </row>
    <row r="130" spans="3:15">
      <c r="C130" s="670"/>
      <c r="D130" s="670"/>
      <c r="E130" s="670"/>
      <c r="F130" s="730"/>
      <c r="G130" s="730"/>
      <c r="H130" s="730"/>
      <c r="I130" s="730"/>
      <c r="J130" s="730"/>
      <c r="K130" s="730"/>
      <c r="L130" s="731"/>
      <c r="M130" s="731"/>
      <c r="N130" s="731"/>
      <c r="O130" s="731"/>
    </row>
    <row r="131" spans="3:15">
      <c r="C131" s="670"/>
      <c r="D131" s="670"/>
      <c r="E131" s="670"/>
      <c r="F131" s="730"/>
      <c r="G131" s="730"/>
      <c r="H131" s="730"/>
      <c r="I131" s="730"/>
      <c r="J131" s="730"/>
      <c r="K131" s="730"/>
      <c r="L131" s="731"/>
      <c r="M131" s="731"/>
      <c r="N131" s="731"/>
      <c r="O131" s="731"/>
    </row>
    <row r="132" spans="3:15">
      <c r="C132" s="670"/>
      <c r="D132" s="670"/>
      <c r="E132" s="670"/>
      <c r="F132" s="730"/>
      <c r="G132" s="730"/>
      <c r="H132" s="730"/>
      <c r="I132" s="730"/>
      <c r="J132" s="730"/>
      <c r="K132" s="730"/>
      <c r="L132" s="731"/>
      <c r="M132" s="731"/>
      <c r="N132" s="731"/>
      <c r="O132" s="731"/>
    </row>
    <row r="133" spans="3:15">
      <c r="C133" s="670"/>
      <c r="D133" s="670"/>
      <c r="E133" s="670"/>
      <c r="F133" s="730"/>
      <c r="G133" s="730"/>
      <c r="H133" s="730"/>
      <c r="I133" s="730"/>
      <c r="J133" s="730"/>
      <c r="K133" s="730"/>
      <c r="L133" s="731"/>
      <c r="M133" s="731"/>
      <c r="N133" s="731"/>
      <c r="O133" s="731"/>
    </row>
    <row r="134" spans="3:15">
      <c r="C134" s="670"/>
      <c r="D134" s="670"/>
      <c r="E134" s="670"/>
      <c r="F134" s="730"/>
      <c r="G134" s="730"/>
      <c r="H134" s="730"/>
      <c r="I134" s="730"/>
      <c r="J134" s="730"/>
      <c r="K134" s="730"/>
      <c r="L134" s="731"/>
      <c r="M134" s="731"/>
      <c r="N134" s="731"/>
      <c r="O134" s="731"/>
    </row>
    <row r="135" spans="3:15">
      <c r="C135" s="670"/>
      <c r="D135" s="670"/>
      <c r="E135" s="670"/>
      <c r="F135" s="730"/>
      <c r="G135" s="730"/>
      <c r="H135" s="730"/>
      <c r="I135" s="730"/>
      <c r="J135" s="730"/>
      <c r="K135" s="730"/>
      <c r="L135" s="731"/>
      <c r="M135" s="731"/>
      <c r="N135" s="731"/>
      <c r="O135" s="731"/>
    </row>
    <row r="136" spans="3:15">
      <c r="C136" s="670"/>
      <c r="D136" s="670"/>
      <c r="E136" s="670"/>
      <c r="F136" s="730"/>
      <c r="G136" s="730"/>
      <c r="H136" s="730"/>
      <c r="I136" s="730"/>
      <c r="J136" s="730"/>
      <c r="K136" s="730"/>
      <c r="L136" s="731"/>
      <c r="M136" s="731"/>
      <c r="N136" s="731"/>
      <c r="O136" s="731"/>
    </row>
    <row r="137" spans="3:15">
      <c r="C137" s="670"/>
      <c r="D137" s="670"/>
      <c r="E137" s="670"/>
      <c r="F137" s="730"/>
      <c r="G137" s="730"/>
      <c r="H137" s="730"/>
      <c r="I137" s="730"/>
      <c r="J137" s="730"/>
      <c r="K137" s="730"/>
      <c r="L137" s="731"/>
      <c r="M137" s="731"/>
      <c r="N137" s="731"/>
      <c r="O137" s="731"/>
    </row>
    <row r="138" spans="3:15">
      <c r="C138" s="670"/>
      <c r="D138" s="670"/>
      <c r="E138" s="670"/>
      <c r="F138" s="730"/>
      <c r="G138" s="730"/>
      <c r="H138" s="730"/>
      <c r="I138" s="730"/>
      <c r="J138" s="730"/>
      <c r="K138" s="730"/>
      <c r="L138" s="731"/>
      <c r="M138" s="731"/>
      <c r="N138" s="731"/>
      <c r="O138" s="731"/>
    </row>
    <row r="139" spans="3:15">
      <c r="C139" s="670"/>
      <c r="D139" s="670"/>
      <c r="E139" s="670"/>
      <c r="F139" s="730"/>
      <c r="G139" s="730"/>
      <c r="H139" s="730"/>
      <c r="I139" s="730"/>
      <c r="J139" s="730"/>
      <c r="K139" s="730"/>
      <c r="L139" s="731"/>
      <c r="M139" s="731"/>
      <c r="N139" s="731"/>
      <c r="O139" s="731"/>
    </row>
    <row r="140" spans="3:15">
      <c r="C140" s="670"/>
      <c r="D140" s="670"/>
      <c r="E140" s="670"/>
      <c r="F140" s="730"/>
      <c r="G140" s="730"/>
      <c r="H140" s="730"/>
      <c r="I140" s="730"/>
      <c r="J140" s="730"/>
      <c r="K140" s="730"/>
      <c r="L140" s="731"/>
      <c r="M140" s="731"/>
      <c r="N140" s="731"/>
      <c r="O140" s="731"/>
    </row>
    <row r="141" spans="3:15">
      <c r="C141" s="670"/>
      <c r="D141" s="670"/>
      <c r="E141" s="670"/>
      <c r="F141" s="730"/>
      <c r="G141" s="730"/>
      <c r="H141" s="730"/>
      <c r="I141" s="730"/>
      <c r="J141" s="730"/>
      <c r="K141" s="730"/>
      <c r="L141" s="731"/>
      <c r="M141" s="731"/>
      <c r="N141" s="731"/>
      <c r="O141" s="731"/>
    </row>
    <row r="142" spans="3:15">
      <c r="C142" s="670"/>
      <c r="D142" s="670"/>
      <c r="E142" s="670"/>
      <c r="F142" s="730"/>
      <c r="G142" s="730"/>
      <c r="H142" s="730"/>
      <c r="I142" s="730"/>
      <c r="J142" s="730"/>
      <c r="K142" s="730"/>
      <c r="L142" s="731"/>
      <c r="M142" s="731"/>
      <c r="N142" s="731"/>
      <c r="O142" s="731"/>
    </row>
    <row r="143" spans="3:15">
      <c r="C143" s="670"/>
      <c r="D143" s="670"/>
      <c r="E143" s="670"/>
      <c r="F143" s="730"/>
      <c r="G143" s="730"/>
      <c r="H143" s="730"/>
      <c r="I143" s="730"/>
      <c r="J143" s="730"/>
      <c r="K143" s="730"/>
      <c r="L143" s="731"/>
      <c r="M143" s="731"/>
      <c r="N143" s="731"/>
      <c r="O143" s="731"/>
    </row>
    <row r="144" spans="3:15">
      <c r="C144" s="670"/>
      <c r="D144" s="670"/>
      <c r="E144" s="670"/>
      <c r="F144" s="730"/>
      <c r="G144" s="730"/>
      <c r="H144" s="730"/>
      <c r="I144" s="730"/>
      <c r="J144" s="730"/>
      <c r="K144" s="730"/>
      <c r="L144" s="731"/>
      <c r="M144" s="731"/>
      <c r="N144" s="731"/>
      <c r="O144" s="731"/>
    </row>
    <row r="145" spans="3:15">
      <c r="C145" s="670"/>
      <c r="D145" s="670"/>
      <c r="E145" s="670"/>
      <c r="F145" s="730"/>
      <c r="G145" s="730"/>
      <c r="H145" s="730"/>
      <c r="I145" s="730"/>
      <c r="J145" s="730"/>
      <c r="K145" s="730"/>
      <c r="L145" s="731"/>
      <c r="M145" s="731"/>
      <c r="N145" s="731"/>
      <c r="O145" s="731"/>
    </row>
    <row r="146" spans="3:15">
      <c r="C146" s="670"/>
      <c r="D146" s="670"/>
      <c r="E146" s="670"/>
      <c r="F146" s="730"/>
      <c r="G146" s="730"/>
      <c r="H146" s="730"/>
      <c r="I146" s="730"/>
      <c r="J146" s="730"/>
      <c r="K146" s="730"/>
      <c r="L146" s="731"/>
      <c r="M146" s="731"/>
      <c r="N146" s="731"/>
      <c r="O146" s="731"/>
    </row>
    <row r="147" spans="3:15">
      <c r="C147" s="670"/>
      <c r="D147" s="670"/>
      <c r="E147" s="670"/>
      <c r="F147" s="730"/>
      <c r="G147" s="730"/>
      <c r="H147" s="730"/>
      <c r="I147" s="730"/>
      <c r="J147" s="730"/>
      <c r="K147" s="730"/>
      <c r="L147" s="731"/>
      <c r="M147" s="731"/>
      <c r="N147" s="731"/>
      <c r="O147" s="731"/>
    </row>
    <row r="148" spans="3:15">
      <c r="C148" s="670"/>
      <c r="D148" s="670"/>
      <c r="E148" s="670"/>
      <c r="F148" s="730"/>
      <c r="G148" s="730"/>
      <c r="H148" s="730"/>
      <c r="I148" s="730"/>
      <c r="J148" s="730"/>
      <c r="K148" s="730"/>
      <c r="L148" s="731"/>
      <c r="M148" s="731"/>
      <c r="N148" s="731"/>
      <c r="O148" s="731"/>
    </row>
    <row r="149" spans="3:15">
      <c r="C149" s="670"/>
      <c r="D149" s="670"/>
      <c r="E149" s="670"/>
      <c r="F149" s="730"/>
      <c r="G149" s="730"/>
      <c r="H149" s="730"/>
      <c r="I149" s="730"/>
      <c r="J149" s="730"/>
      <c r="K149" s="730"/>
      <c r="L149" s="731"/>
      <c r="M149" s="731"/>
      <c r="N149" s="731"/>
      <c r="O149" s="731"/>
    </row>
    <row r="150" spans="3:15">
      <c r="C150" s="670"/>
      <c r="D150" s="670"/>
      <c r="E150" s="670"/>
      <c r="F150" s="730"/>
      <c r="G150" s="730"/>
      <c r="H150" s="730"/>
      <c r="I150" s="730"/>
      <c r="J150" s="730"/>
      <c r="K150" s="730"/>
      <c r="L150" s="731"/>
      <c r="M150" s="731"/>
      <c r="N150" s="731"/>
      <c r="O150" s="731"/>
    </row>
    <row r="151" spans="3:15">
      <c r="C151" s="670"/>
      <c r="D151" s="670"/>
      <c r="E151" s="670"/>
      <c r="F151" s="730"/>
      <c r="G151" s="730"/>
      <c r="H151" s="730"/>
      <c r="I151" s="730"/>
      <c r="J151" s="730"/>
      <c r="K151" s="730"/>
      <c r="L151" s="731"/>
      <c r="M151" s="731"/>
      <c r="N151" s="731"/>
      <c r="O151" s="731"/>
    </row>
    <row r="152" spans="3:15">
      <c r="C152" s="670"/>
      <c r="D152" s="670"/>
      <c r="E152" s="670"/>
      <c r="F152" s="730"/>
      <c r="G152" s="730"/>
      <c r="H152" s="730"/>
      <c r="I152" s="730"/>
      <c r="J152" s="730"/>
      <c r="K152" s="730"/>
      <c r="L152" s="731"/>
      <c r="M152" s="731"/>
      <c r="N152" s="731"/>
      <c r="O152" s="731"/>
    </row>
    <row r="153" spans="3:15">
      <c r="C153" s="670"/>
      <c r="D153" s="670"/>
      <c r="E153" s="670"/>
      <c r="F153" s="730"/>
      <c r="G153" s="730"/>
      <c r="H153" s="730"/>
      <c r="I153" s="730"/>
      <c r="J153" s="730"/>
      <c r="K153" s="730"/>
      <c r="L153" s="731"/>
      <c r="M153" s="731"/>
      <c r="N153" s="731"/>
      <c r="O153" s="731"/>
    </row>
    <row r="154" spans="3:15">
      <c r="C154" s="670"/>
      <c r="D154" s="670"/>
      <c r="E154" s="670"/>
      <c r="F154" s="730"/>
      <c r="G154" s="730"/>
      <c r="H154" s="730"/>
      <c r="I154" s="730"/>
      <c r="J154" s="730"/>
      <c r="K154" s="730"/>
      <c r="L154" s="731"/>
      <c r="M154" s="731"/>
      <c r="N154" s="731"/>
      <c r="O154" s="731"/>
    </row>
    <row r="155" spans="3:15">
      <c r="C155" s="670"/>
      <c r="D155" s="670"/>
      <c r="E155" s="670"/>
      <c r="F155" s="730"/>
      <c r="G155" s="730"/>
      <c r="H155" s="730"/>
      <c r="I155" s="730"/>
      <c r="J155" s="730"/>
      <c r="K155" s="730"/>
      <c r="L155" s="731"/>
      <c r="M155" s="731"/>
      <c r="N155" s="731"/>
      <c r="O155" s="731"/>
    </row>
    <row r="156" spans="3:15">
      <c r="C156" s="670"/>
      <c r="D156" s="670"/>
      <c r="E156" s="670"/>
      <c r="F156" s="730"/>
      <c r="G156" s="730"/>
      <c r="H156" s="730"/>
      <c r="I156" s="730"/>
      <c r="J156" s="730"/>
      <c r="K156" s="730"/>
      <c r="L156" s="731"/>
      <c r="M156" s="731"/>
      <c r="N156" s="731"/>
      <c r="O156" s="731"/>
    </row>
    <row r="157" spans="3:15">
      <c r="C157" s="670"/>
      <c r="D157" s="670"/>
      <c r="E157" s="670"/>
      <c r="F157" s="730"/>
      <c r="G157" s="730"/>
      <c r="H157" s="730"/>
      <c r="I157" s="730"/>
      <c r="J157" s="730"/>
      <c r="K157" s="730"/>
      <c r="L157" s="731"/>
      <c r="M157" s="731"/>
      <c r="N157" s="731"/>
      <c r="O157" s="731"/>
    </row>
    <row r="158" spans="3:15">
      <c r="C158" s="670"/>
      <c r="D158" s="670"/>
      <c r="E158" s="670"/>
      <c r="F158" s="730"/>
      <c r="G158" s="730"/>
      <c r="H158" s="730"/>
      <c r="I158" s="730"/>
      <c r="J158" s="730"/>
      <c r="K158" s="730"/>
      <c r="L158" s="731"/>
      <c r="M158" s="731"/>
      <c r="N158" s="731"/>
      <c r="O158" s="731"/>
    </row>
    <row r="159" spans="3:15">
      <c r="C159" s="670"/>
      <c r="D159" s="670"/>
      <c r="E159" s="670"/>
      <c r="F159" s="730"/>
      <c r="G159" s="730"/>
      <c r="H159" s="730"/>
      <c r="I159" s="730"/>
      <c r="J159" s="730"/>
      <c r="K159" s="730"/>
      <c r="L159" s="731"/>
      <c r="M159" s="731"/>
      <c r="N159" s="731"/>
      <c r="O159" s="731"/>
    </row>
    <row r="160" spans="3:15">
      <c r="C160" s="670"/>
      <c r="D160" s="670"/>
      <c r="E160" s="670"/>
      <c r="F160" s="730"/>
      <c r="G160" s="730"/>
      <c r="H160" s="730"/>
      <c r="I160" s="730"/>
      <c r="J160" s="730"/>
      <c r="K160" s="730"/>
      <c r="L160" s="731"/>
      <c r="M160" s="731"/>
      <c r="N160" s="731"/>
      <c r="O160" s="731"/>
    </row>
    <row r="161" spans="3:15">
      <c r="C161" s="670"/>
      <c r="D161" s="670"/>
      <c r="E161" s="670"/>
      <c r="F161" s="730"/>
      <c r="G161" s="730"/>
      <c r="H161" s="730"/>
      <c r="I161" s="730"/>
      <c r="J161" s="730"/>
      <c r="K161" s="730"/>
      <c r="L161" s="731"/>
      <c r="M161" s="731"/>
      <c r="N161" s="731"/>
      <c r="O161" s="731"/>
    </row>
    <row r="162" spans="3:15">
      <c r="C162" s="670"/>
      <c r="D162" s="670"/>
      <c r="E162" s="670"/>
      <c r="F162" s="730"/>
      <c r="G162" s="730"/>
      <c r="H162" s="730"/>
      <c r="I162" s="730"/>
      <c r="J162" s="730"/>
      <c r="K162" s="730"/>
      <c r="L162" s="731"/>
      <c r="M162" s="731"/>
      <c r="N162" s="731"/>
      <c r="O162" s="731"/>
    </row>
    <row r="163" spans="3:15">
      <c r="C163" s="670"/>
      <c r="D163" s="670"/>
      <c r="E163" s="670"/>
      <c r="F163" s="730"/>
      <c r="G163" s="730"/>
      <c r="H163" s="730"/>
      <c r="I163" s="730"/>
      <c r="J163" s="730"/>
      <c r="K163" s="730"/>
      <c r="L163" s="731"/>
      <c r="M163" s="731"/>
      <c r="N163" s="731"/>
      <c r="O163" s="731"/>
    </row>
    <row r="164" spans="3:15">
      <c r="C164" s="670"/>
      <c r="D164" s="670"/>
      <c r="E164" s="670"/>
      <c r="F164" s="730"/>
      <c r="G164" s="730"/>
      <c r="H164" s="730"/>
      <c r="I164" s="730"/>
      <c r="J164" s="730"/>
      <c r="K164" s="730"/>
      <c r="L164" s="731"/>
      <c r="M164" s="731"/>
      <c r="N164" s="731"/>
      <c r="O164" s="731"/>
    </row>
    <row r="165" spans="3:15">
      <c r="C165" s="670"/>
      <c r="D165" s="670"/>
      <c r="E165" s="670"/>
      <c r="F165" s="730"/>
      <c r="G165" s="730"/>
      <c r="H165" s="730"/>
      <c r="I165" s="730"/>
      <c r="J165" s="730"/>
      <c r="K165" s="730"/>
      <c r="L165" s="731"/>
      <c r="M165" s="731"/>
      <c r="N165" s="731"/>
      <c r="O165" s="731"/>
    </row>
    <row r="166" spans="3:15">
      <c r="C166" s="670"/>
      <c r="D166" s="670"/>
      <c r="E166" s="670"/>
      <c r="F166" s="730"/>
      <c r="G166" s="730"/>
      <c r="H166" s="730"/>
      <c r="I166" s="730"/>
      <c r="J166" s="730"/>
      <c r="K166" s="730"/>
      <c r="L166" s="731"/>
      <c r="M166" s="731"/>
      <c r="N166" s="731"/>
      <c r="O166" s="731"/>
    </row>
    <row r="167" spans="3:15">
      <c r="C167" s="670"/>
      <c r="D167" s="670"/>
      <c r="E167" s="670"/>
      <c r="F167" s="730"/>
      <c r="G167" s="730"/>
      <c r="H167" s="730"/>
      <c r="I167" s="730"/>
      <c r="J167" s="730"/>
      <c r="K167" s="730"/>
      <c r="L167" s="731"/>
      <c r="M167" s="731"/>
      <c r="N167" s="731"/>
      <c r="O167" s="731"/>
    </row>
    <row r="168" spans="3:15">
      <c r="C168" s="670"/>
      <c r="D168" s="670"/>
      <c r="E168" s="670"/>
      <c r="F168" s="730"/>
      <c r="G168" s="730"/>
      <c r="H168" s="730"/>
      <c r="I168" s="730"/>
      <c r="J168" s="730"/>
      <c r="K168" s="730"/>
      <c r="L168" s="731"/>
      <c r="M168" s="731"/>
      <c r="N168" s="731"/>
      <c r="O168" s="731"/>
    </row>
    <row r="169" spans="3:15">
      <c r="C169" s="670"/>
      <c r="D169" s="670"/>
      <c r="E169" s="670"/>
      <c r="F169" s="730"/>
      <c r="G169" s="730"/>
      <c r="H169" s="730"/>
      <c r="I169" s="730"/>
      <c r="J169" s="730"/>
      <c r="K169" s="730"/>
      <c r="L169" s="731"/>
      <c r="M169" s="731"/>
      <c r="N169" s="731"/>
      <c r="O169" s="731"/>
    </row>
    <row r="170" spans="3:15">
      <c r="C170" s="670"/>
      <c r="D170" s="670"/>
      <c r="E170" s="670"/>
      <c r="F170" s="730"/>
      <c r="G170" s="730"/>
      <c r="H170" s="730"/>
      <c r="I170" s="730"/>
      <c r="J170" s="730"/>
      <c r="K170" s="730"/>
      <c r="L170" s="731"/>
      <c r="M170" s="731"/>
      <c r="N170" s="731"/>
      <c r="O170" s="731"/>
    </row>
    <row r="171" spans="3:15">
      <c r="C171" s="670"/>
      <c r="D171" s="670"/>
      <c r="E171" s="670"/>
      <c r="F171" s="730"/>
      <c r="G171" s="730"/>
      <c r="H171" s="730"/>
      <c r="I171" s="730"/>
      <c r="J171" s="730"/>
      <c r="K171" s="730"/>
      <c r="L171" s="731"/>
      <c r="M171" s="731"/>
      <c r="N171" s="731"/>
      <c r="O171" s="731"/>
    </row>
    <row r="172" spans="3:15">
      <c r="C172" s="670"/>
      <c r="D172" s="670"/>
      <c r="E172" s="670"/>
      <c r="F172" s="730"/>
      <c r="G172" s="730"/>
      <c r="H172" s="730"/>
      <c r="I172" s="730"/>
      <c r="J172" s="730"/>
      <c r="K172" s="730"/>
      <c r="L172" s="731"/>
      <c r="M172" s="731"/>
      <c r="N172" s="731"/>
      <c r="O172" s="731"/>
    </row>
    <row r="173" spans="3:15">
      <c r="C173" s="670"/>
      <c r="D173" s="670"/>
      <c r="E173" s="670"/>
      <c r="F173" s="730"/>
      <c r="G173" s="730"/>
      <c r="H173" s="730"/>
      <c r="I173" s="730"/>
      <c r="J173" s="730"/>
      <c r="K173" s="730"/>
      <c r="L173" s="731"/>
      <c r="M173" s="731"/>
      <c r="N173" s="731"/>
      <c r="O173" s="731"/>
    </row>
    <row r="174" spans="3:15">
      <c r="C174" s="670"/>
      <c r="D174" s="670"/>
      <c r="E174" s="670"/>
      <c r="F174" s="730"/>
      <c r="G174" s="730"/>
      <c r="H174" s="730"/>
      <c r="I174" s="730"/>
      <c r="J174" s="730"/>
      <c r="K174" s="730"/>
      <c r="L174" s="731"/>
      <c r="M174" s="731"/>
      <c r="N174" s="731"/>
      <c r="O174" s="731"/>
    </row>
    <row r="175" spans="3:15">
      <c r="C175" s="670"/>
      <c r="D175" s="670"/>
      <c r="E175" s="670"/>
      <c r="F175" s="730"/>
      <c r="G175" s="730"/>
      <c r="H175" s="730"/>
      <c r="I175" s="730"/>
      <c r="J175" s="730"/>
      <c r="K175" s="730"/>
      <c r="L175" s="731"/>
      <c r="M175" s="731"/>
      <c r="N175" s="731"/>
      <c r="O175" s="731"/>
    </row>
    <row r="176" spans="3:15">
      <c r="C176" s="670"/>
      <c r="D176" s="670"/>
      <c r="E176" s="670"/>
      <c r="F176" s="730"/>
      <c r="G176" s="730"/>
      <c r="H176" s="730"/>
      <c r="I176" s="730"/>
      <c r="J176" s="730"/>
      <c r="K176" s="730"/>
      <c r="L176" s="731"/>
      <c r="M176" s="731"/>
      <c r="N176" s="731"/>
      <c r="O176" s="731"/>
    </row>
    <row r="177" spans="3:15">
      <c r="C177" s="670"/>
      <c r="D177" s="670"/>
      <c r="E177" s="670"/>
      <c r="F177" s="730"/>
      <c r="G177" s="730"/>
      <c r="H177" s="730"/>
      <c r="I177" s="730"/>
      <c r="J177" s="730"/>
      <c r="K177" s="730"/>
      <c r="L177" s="731"/>
      <c r="M177" s="731"/>
      <c r="N177" s="731"/>
      <c r="O177" s="731"/>
    </row>
    <row r="178" spans="3:15">
      <c r="C178" s="670"/>
      <c r="D178" s="670"/>
      <c r="E178" s="670"/>
      <c r="F178" s="730"/>
      <c r="G178" s="730"/>
      <c r="H178" s="730"/>
      <c r="I178" s="730"/>
      <c r="J178" s="730"/>
      <c r="K178" s="730"/>
      <c r="L178" s="731"/>
      <c r="M178" s="731"/>
      <c r="N178" s="731"/>
      <c r="O178" s="731"/>
    </row>
    <row r="179" spans="3:15">
      <c r="C179" s="670"/>
      <c r="D179" s="670"/>
      <c r="E179" s="670"/>
      <c r="F179" s="730"/>
      <c r="G179" s="730"/>
      <c r="H179" s="730"/>
      <c r="I179" s="730"/>
      <c r="J179" s="730"/>
      <c r="K179" s="730"/>
      <c r="L179" s="731"/>
      <c r="M179" s="731"/>
      <c r="N179" s="731"/>
      <c r="O179" s="731"/>
    </row>
    <row r="180" spans="3:15">
      <c r="C180" s="670"/>
      <c r="D180" s="670"/>
      <c r="E180" s="670"/>
      <c r="F180" s="730"/>
      <c r="G180" s="730"/>
      <c r="H180" s="730"/>
      <c r="I180" s="730"/>
      <c r="J180" s="730"/>
      <c r="K180" s="730"/>
      <c r="L180" s="731"/>
      <c r="M180" s="731"/>
      <c r="N180" s="731"/>
      <c r="O180" s="731"/>
    </row>
    <row r="181" spans="3:15">
      <c r="C181" s="670"/>
      <c r="D181" s="670"/>
      <c r="E181" s="670"/>
      <c r="F181" s="730"/>
      <c r="G181" s="730"/>
      <c r="H181" s="730"/>
      <c r="I181" s="730"/>
      <c r="J181" s="730"/>
      <c r="K181" s="730"/>
      <c r="L181" s="731"/>
      <c r="M181" s="731"/>
      <c r="N181" s="731"/>
      <c r="O181" s="731"/>
    </row>
    <row r="182" spans="3:15">
      <c r="C182" s="670"/>
      <c r="D182" s="670"/>
      <c r="E182" s="670"/>
      <c r="F182" s="730"/>
      <c r="G182" s="730"/>
      <c r="H182" s="730"/>
      <c r="I182" s="730"/>
      <c r="J182" s="730"/>
      <c r="K182" s="730"/>
      <c r="L182" s="731"/>
      <c r="M182" s="731"/>
      <c r="N182" s="731"/>
      <c r="O182" s="731"/>
    </row>
    <row r="183" spans="3:15">
      <c r="C183" s="670"/>
      <c r="D183" s="670"/>
      <c r="E183" s="670"/>
      <c r="F183" s="730"/>
      <c r="G183" s="730"/>
      <c r="H183" s="730"/>
      <c r="I183" s="730"/>
      <c r="J183" s="730"/>
      <c r="K183" s="730"/>
      <c r="L183" s="731"/>
      <c r="M183" s="731"/>
      <c r="N183" s="731"/>
      <c r="O183" s="731"/>
    </row>
    <row r="184" spans="3:15">
      <c r="C184" s="670"/>
      <c r="D184" s="670"/>
      <c r="E184" s="670"/>
      <c r="F184" s="730"/>
      <c r="G184" s="730"/>
      <c r="H184" s="730"/>
      <c r="I184" s="730"/>
      <c r="J184" s="730"/>
      <c r="K184" s="730"/>
      <c r="L184" s="731"/>
      <c r="M184" s="731"/>
      <c r="N184" s="731"/>
      <c r="O184" s="731"/>
    </row>
    <row r="185" spans="3:15">
      <c r="C185" s="670"/>
      <c r="D185" s="670"/>
      <c r="E185" s="670"/>
      <c r="F185" s="730"/>
      <c r="G185" s="730"/>
      <c r="H185" s="730"/>
      <c r="I185" s="730"/>
      <c r="J185" s="730"/>
      <c r="K185" s="730"/>
      <c r="L185" s="731"/>
      <c r="M185" s="731"/>
      <c r="N185" s="731"/>
      <c r="O185" s="731"/>
    </row>
    <row r="186" spans="3:15">
      <c r="C186" s="670"/>
      <c r="D186" s="670"/>
      <c r="E186" s="670"/>
      <c r="F186" s="730"/>
      <c r="G186" s="730"/>
      <c r="H186" s="730"/>
      <c r="I186" s="730"/>
      <c r="J186" s="730"/>
      <c r="K186" s="730"/>
      <c r="L186" s="731"/>
      <c r="M186" s="731"/>
      <c r="N186" s="731"/>
      <c r="O186" s="731"/>
    </row>
    <row r="187" spans="3:15">
      <c r="C187" s="670"/>
      <c r="D187" s="670"/>
      <c r="E187" s="670"/>
      <c r="F187" s="730"/>
      <c r="G187" s="730"/>
      <c r="H187" s="730"/>
      <c r="I187" s="730"/>
      <c r="J187" s="730"/>
      <c r="K187" s="730"/>
      <c r="L187" s="731"/>
      <c r="M187" s="731"/>
      <c r="N187" s="731"/>
      <c r="O187" s="731"/>
    </row>
    <row r="188" spans="3:15">
      <c r="C188" s="670"/>
      <c r="D188" s="670"/>
      <c r="E188" s="670"/>
      <c r="F188" s="730"/>
      <c r="G188" s="730"/>
      <c r="H188" s="730"/>
      <c r="I188" s="730"/>
      <c r="J188" s="730"/>
      <c r="K188" s="730"/>
      <c r="L188" s="731"/>
      <c r="M188" s="731"/>
      <c r="N188" s="731"/>
      <c r="O188" s="731"/>
    </row>
    <row r="189" spans="3:15">
      <c r="C189" s="670"/>
      <c r="D189" s="670"/>
      <c r="E189" s="670"/>
      <c r="F189" s="730"/>
      <c r="G189" s="730"/>
      <c r="H189" s="730"/>
      <c r="I189" s="730"/>
      <c r="J189" s="730"/>
      <c r="K189" s="730"/>
      <c r="L189" s="731"/>
      <c r="M189" s="731"/>
      <c r="N189" s="731"/>
      <c r="O189" s="731"/>
    </row>
    <row r="190" spans="3:15">
      <c r="C190" s="670"/>
      <c r="D190" s="670"/>
      <c r="E190" s="670"/>
      <c r="F190" s="730"/>
      <c r="G190" s="730"/>
      <c r="H190" s="730"/>
      <c r="I190" s="730"/>
      <c r="J190" s="730"/>
      <c r="K190" s="730"/>
      <c r="L190" s="731"/>
      <c r="M190" s="731"/>
      <c r="N190" s="731"/>
      <c r="O190" s="731"/>
    </row>
    <row r="191" spans="3:15">
      <c r="C191" s="670"/>
      <c r="D191" s="670"/>
      <c r="E191" s="670"/>
      <c r="F191" s="730"/>
      <c r="G191" s="730"/>
      <c r="H191" s="730"/>
      <c r="I191" s="730"/>
      <c r="J191" s="730"/>
      <c r="K191" s="730"/>
      <c r="L191" s="731"/>
      <c r="M191" s="731"/>
      <c r="N191" s="731"/>
      <c r="O191" s="731"/>
    </row>
    <row r="192" spans="3:15">
      <c r="C192" s="670"/>
      <c r="D192" s="670"/>
      <c r="E192" s="670"/>
      <c r="F192" s="730"/>
      <c r="G192" s="730"/>
      <c r="H192" s="730"/>
      <c r="I192" s="730"/>
      <c r="J192" s="730"/>
      <c r="K192" s="730"/>
      <c r="L192" s="731"/>
      <c r="M192" s="731"/>
      <c r="N192" s="731"/>
      <c r="O192" s="731"/>
    </row>
    <row r="193" spans="3:15">
      <c r="C193" s="670"/>
      <c r="D193" s="670"/>
      <c r="E193" s="670"/>
      <c r="F193" s="730"/>
      <c r="G193" s="730"/>
      <c r="H193" s="730"/>
      <c r="I193" s="730"/>
      <c r="J193" s="730"/>
      <c r="K193" s="730"/>
      <c r="L193" s="731"/>
      <c r="M193" s="731"/>
      <c r="N193" s="731"/>
      <c r="O193" s="731"/>
    </row>
    <row r="194" spans="3:15">
      <c r="C194" s="670"/>
      <c r="D194" s="670"/>
      <c r="E194" s="670"/>
      <c r="F194" s="730"/>
      <c r="G194" s="730"/>
      <c r="H194" s="730"/>
      <c r="I194" s="730"/>
      <c r="J194" s="730"/>
      <c r="K194" s="730"/>
      <c r="L194" s="731"/>
      <c r="M194" s="731"/>
      <c r="N194" s="731"/>
      <c r="O194" s="731"/>
    </row>
    <row r="195" spans="3:15">
      <c r="C195" s="670"/>
      <c r="D195" s="670"/>
      <c r="E195" s="670"/>
      <c r="F195" s="730"/>
      <c r="G195" s="730"/>
      <c r="H195" s="730"/>
      <c r="I195" s="730"/>
      <c r="J195" s="730"/>
      <c r="K195" s="730"/>
      <c r="L195" s="731"/>
      <c r="M195" s="731"/>
      <c r="N195" s="731"/>
      <c r="O195" s="731"/>
    </row>
    <row r="196" spans="3:15">
      <c r="C196" s="670"/>
      <c r="D196" s="670"/>
      <c r="E196" s="670"/>
      <c r="F196" s="730"/>
      <c r="G196" s="730"/>
      <c r="H196" s="730"/>
      <c r="I196" s="730"/>
      <c r="J196" s="730"/>
      <c r="K196" s="730"/>
      <c r="L196" s="731"/>
      <c r="M196" s="731"/>
      <c r="N196" s="731"/>
      <c r="O196" s="731"/>
    </row>
    <row r="197" spans="3:15">
      <c r="C197" s="670"/>
      <c r="D197" s="670"/>
      <c r="E197" s="670"/>
      <c r="F197" s="730"/>
      <c r="G197" s="730"/>
      <c r="H197" s="730"/>
      <c r="I197" s="730"/>
      <c r="J197" s="730"/>
      <c r="K197" s="730"/>
      <c r="L197" s="731"/>
      <c r="M197" s="731"/>
      <c r="N197" s="731"/>
      <c r="O197" s="731"/>
    </row>
    <row r="198" spans="3:15">
      <c r="C198" s="670"/>
      <c r="D198" s="670"/>
      <c r="E198" s="670"/>
      <c r="F198" s="730"/>
      <c r="G198" s="730"/>
      <c r="H198" s="730"/>
      <c r="I198" s="730"/>
      <c r="J198" s="730"/>
      <c r="K198" s="730"/>
      <c r="L198" s="731"/>
      <c r="M198" s="731"/>
      <c r="N198" s="731"/>
      <c r="O198" s="731"/>
    </row>
    <row r="199" spans="3:15">
      <c r="C199" s="670"/>
      <c r="D199" s="670"/>
      <c r="E199" s="670"/>
      <c r="F199" s="730"/>
      <c r="G199" s="730"/>
      <c r="H199" s="730"/>
      <c r="I199" s="730"/>
      <c r="J199" s="730"/>
      <c r="K199" s="730"/>
      <c r="L199" s="731"/>
      <c r="M199" s="731"/>
      <c r="N199" s="731"/>
      <c r="O199" s="731"/>
    </row>
    <row r="200" spans="3:15">
      <c r="C200" s="670"/>
      <c r="D200" s="670"/>
      <c r="E200" s="670"/>
      <c r="F200" s="730"/>
      <c r="G200" s="730"/>
      <c r="H200" s="730"/>
      <c r="I200" s="730"/>
      <c r="J200" s="730"/>
      <c r="K200" s="730"/>
      <c r="L200" s="731"/>
      <c r="M200" s="731"/>
      <c r="N200" s="731"/>
      <c r="O200" s="731"/>
    </row>
    <row r="201" spans="3:15">
      <c r="C201" s="670"/>
      <c r="D201" s="670"/>
      <c r="E201" s="670"/>
      <c r="F201" s="730"/>
      <c r="G201" s="730"/>
      <c r="H201" s="730"/>
      <c r="I201" s="730"/>
      <c r="J201" s="730"/>
      <c r="K201" s="730"/>
      <c r="L201" s="731"/>
      <c r="M201" s="731"/>
      <c r="N201" s="731"/>
      <c r="O201" s="731"/>
    </row>
    <row r="202" spans="3:15">
      <c r="C202" s="670"/>
      <c r="D202" s="670"/>
      <c r="E202" s="670"/>
      <c r="F202" s="730"/>
      <c r="G202" s="730"/>
      <c r="H202" s="730"/>
      <c r="I202" s="730"/>
      <c r="J202" s="730"/>
      <c r="K202" s="730"/>
      <c r="L202" s="731"/>
      <c r="M202" s="731"/>
      <c r="N202" s="731"/>
      <c r="O202" s="731"/>
    </row>
    <row r="203" spans="3:15">
      <c r="C203" s="670"/>
      <c r="D203" s="670"/>
      <c r="E203" s="670"/>
      <c r="F203" s="730"/>
      <c r="G203" s="730"/>
      <c r="H203" s="730"/>
      <c r="I203" s="730"/>
      <c r="J203" s="730"/>
      <c r="K203" s="730"/>
      <c r="L203" s="731"/>
      <c r="M203" s="731"/>
      <c r="N203" s="731"/>
      <c r="O203" s="731"/>
    </row>
    <row r="204" spans="3:15">
      <c r="C204" s="670"/>
      <c r="D204" s="670"/>
      <c r="E204" s="670"/>
      <c r="F204" s="730"/>
      <c r="G204" s="730"/>
      <c r="H204" s="730"/>
      <c r="I204" s="730"/>
      <c r="J204" s="730"/>
      <c r="K204" s="730"/>
      <c r="L204" s="731"/>
      <c r="M204" s="731"/>
      <c r="N204" s="731"/>
      <c r="O204" s="731"/>
    </row>
    <row r="205" spans="3:15">
      <c r="C205" s="670"/>
      <c r="D205" s="670"/>
      <c r="E205" s="670"/>
      <c r="F205" s="730"/>
      <c r="G205" s="730"/>
      <c r="H205" s="730"/>
      <c r="I205" s="730"/>
      <c r="J205" s="730"/>
      <c r="K205" s="730"/>
      <c r="L205" s="731"/>
      <c r="M205" s="731"/>
      <c r="N205" s="731"/>
      <c r="O205" s="731"/>
    </row>
    <row r="206" spans="3:15">
      <c r="C206" s="670"/>
      <c r="D206" s="670"/>
      <c r="E206" s="670"/>
      <c r="F206" s="730"/>
      <c r="G206" s="730"/>
      <c r="H206" s="730"/>
      <c r="I206" s="730"/>
      <c r="J206" s="730"/>
      <c r="K206" s="730"/>
      <c r="L206" s="731"/>
      <c r="M206" s="731"/>
      <c r="N206" s="731"/>
      <c r="O206" s="731"/>
    </row>
    <row r="207" spans="3:15">
      <c r="C207" s="670"/>
      <c r="D207" s="670"/>
      <c r="E207" s="670"/>
      <c r="F207" s="730"/>
      <c r="G207" s="730"/>
      <c r="H207" s="730"/>
      <c r="I207" s="730"/>
      <c r="J207" s="730"/>
      <c r="K207" s="730"/>
      <c r="L207" s="731"/>
      <c r="M207" s="731"/>
      <c r="N207" s="731"/>
      <c r="O207" s="731"/>
    </row>
    <row r="208" spans="3:15">
      <c r="C208" s="670"/>
      <c r="D208" s="670"/>
      <c r="E208" s="670"/>
      <c r="F208" s="730"/>
      <c r="G208" s="730"/>
      <c r="H208" s="730"/>
      <c r="I208" s="730"/>
      <c r="J208" s="730"/>
      <c r="K208" s="730"/>
      <c r="L208" s="731"/>
      <c r="M208" s="731"/>
      <c r="N208" s="731"/>
      <c r="O208" s="731"/>
    </row>
    <row r="209" spans="3:15">
      <c r="C209" s="670"/>
      <c r="D209" s="670"/>
      <c r="E209" s="670"/>
      <c r="F209" s="730"/>
      <c r="G209" s="730"/>
      <c r="H209" s="730"/>
      <c r="I209" s="730"/>
      <c r="J209" s="730"/>
      <c r="K209" s="730"/>
      <c r="L209" s="731"/>
      <c r="M209" s="731"/>
      <c r="N209" s="731"/>
      <c r="O209" s="731"/>
    </row>
    <row r="210" spans="3:15">
      <c r="C210" s="670"/>
      <c r="D210" s="670"/>
      <c r="E210" s="670"/>
      <c r="F210" s="730"/>
      <c r="G210" s="730"/>
      <c r="H210" s="730"/>
      <c r="I210" s="730"/>
      <c r="J210" s="730"/>
      <c r="K210" s="730"/>
      <c r="L210" s="731"/>
      <c r="M210" s="731"/>
      <c r="N210" s="731"/>
      <c r="O210" s="731"/>
    </row>
    <row r="211" spans="3:15">
      <c r="C211" s="670"/>
      <c r="D211" s="670"/>
      <c r="E211" s="670"/>
      <c r="F211" s="730"/>
      <c r="G211" s="730"/>
      <c r="H211" s="730"/>
      <c r="I211" s="730"/>
      <c r="J211" s="730"/>
      <c r="K211" s="730"/>
      <c r="L211" s="731"/>
      <c r="M211" s="731"/>
      <c r="N211" s="731"/>
      <c r="O211" s="731"/>
    </row>
    <row r="212" spans="3:15">
      <c r="C212" s="670"/>
      <c r="D212" s="670"/>
      <c r="E212" s="670"/>
      <c r="F212" s="730"/>
      <c r="G212" s="730"/>
      <c r="H212" s="730"/>
      <c r="I212" s="730"/>
      <c r="J212" s="730"/>
      <c r="K212" s="730"/>
      <c r="L212" s="731"/>
      <c r="M212" s="731"/>
      <c r="N212" s="731"/>
      <c r="O212" s="731"/>
    </row>
    <row r="213" spans="3:15">
      <c r="C213" s="670"/>
      <c r="D213" s="670"/>
      <c r="E213" s="670"/>
      <c r="F213" s="730"/>
      <c r="G213" s="730"/>
      <c r="H213" s="730"/>
      <c r="I213" s="730"/>
      <c r="J213" s="730"/>
      <c r="K213" s="730"/>
      <c r="L213" s="731"/>
      <c r="M213" s="731"/>
      <c r="N213" s="731"/>
      <c r="O213" s="731"/>
    </row>
    <row r="214" spans="3:15">
      <c r="C214" s="670"/>
      <c r="D214" s="670"/>
      <c r="E214" s="670"/>
      <c r="F214" s="730"/>
      <c r="G214" s="730"/>
      <c r="H214" s="730"/>
      <c r="I214" s="730"/>
      <c r="J214" s="730"/>
      <c r="K214" s="730"/>
      <c r="L214" s="731"/>
      <c r="M214" s="731"/>
      <c r="N214" s="731"/>
      <c r="O214" s="731"/>
    </row>
    <row r="215" spans="3:15">
      <c r="C215" s="670"/>
      <c r="D215" s="670"/>
      <c r="E215" s="670"/>
      <c r="F215" s="730"/>
      <c r="G215" s="730"/>
      <c r="H215" s="730"/>
      <c r="I215" s="730"/>
      <c r="J215" s="730"/>
      <c r="K215" s="730"/>
      <c r="L215" s="731"/>
      <c r="M215" s="731"/>
      <c r="N215" s="731"/>
      <c r="O215" s="731"/>
    </row>
    <row r="216" spans="3:15">
      <c r="C216" s="670"/>
      <c r="D216" s="670"/>
      <c r="E216" s="670"/>
      <c r="F216" s="730"/>
      <c r="G216" s="730"/>
      <c r="H216" s="730"/>
      <c r="I216" s="730"/>
      <c r="J216" s="730"/>
      <c r="K216" s="730"/>
      <c r="L216" s="731"/>
      <c r="M216" s="731"/>
      <c r="N216" s="731"/>
      <c r="O216" s="731"/>
    </row>
    <row r="217" spans="3:15">
      <c r="C217" s="670"/>
      <c r="D217" s="670"/>
      <c r="E217" s="670"/>
      <c r="F217" s="730"/>
      <c r="G217" s="730"/>
      <c r="H217" s="730"/>
      <c r="I217" s="730"/>
      <c r="J217" s="730"/>
      <c r="K217" s="730"/>
      <c r="L217" s="731"/>
      <c r="M217" s="731"/>
      <c r="N217" s="731"/>
      <c r="O217" s="731"/>
    </row>
    <row r="218" spans="3:15">
      <c r="C218" s="670"/>
      <c r="D218" s="670"/>
      <c r="E218" s="670"/>
      <c r="F218" s="730"/>
      <c r="G218" s="730"/>
      <c r="H218" s="730"/>
      <c r="I218" s="730"/>
      <c r="J218" s="730"/>
      <c r="K218" s="730"/>
      <c r="L218" s="731"/>
      <c r="M218" s="731"/>
      <c r="N218" s="731"/>
      <c r="O218" s="731"/>
    </row>
    <row r="219" spans="3:15">
      <c r="C219" s="670"/>
      <c r="D219" s="670"/>
      <c r="E219" s="670"/>
      <c r="F219" s="730"/>
      <c r="G219" s="730"/>
      <c r="H219" s="730"/>
      <c r="I219" s="730"/>
      <c r="J219" s="730"/>
      <c r="K219" s="730"/>
      <c r="L219" s="731"/>
      <c r="M219" s="731"/>
      <c r="N219" s="731"/>
      <c r="O219" s="731"/>
    </row>
    <row r="220" spans="3:15">
      <c r="C220" s="670"/>
      <c r="D220" s="670"/>
      <c r="E220" s="670"/>
      <c r="F220" s="730"/>
      <c r="G220" s="730"/>
      <c r="H220" s="730"/>
      <c r="I220" s="730"/>
      <c r="J220" s="730"/>
      <c r="K220" s="730"/>
      <c r="L220" s="731"/>
      <c r="M220" s="731"/>
      <c r="N220" s="731"/>
      <c r="O220" s="731"/>
    </row>
    <row r="221" spans="3:15">
      <c r="C221" s="670"/>
      <c r="D221" s="670"/>
      <c r="E221" s="670"/>
      <c r="F221" s="730"/>
      <c r="G221" s="730"/>
      <c r="H221" s="730"/>
      <c r="I221" s="730"/>
      <c r="J221" s="730"/>
      <c r="K221" s="730"/>
      <c r="L221" s="731"/>
      <c r="M221" s="731"/>
      <c r="N221" s="731"/>
      <c r="O221" s="731"/>
    </row>
    <row r="222" spans="3:15">
      <c r="C222" s="670"/>
      <c r="D222" s="670"/>
      <c r="E222" s="670"/>
      <c r="F222" s="730"/>
      <c r="G222" s="730"/>
      <c r="H222" s="730"/>
      <c r="I222" s="730"/>
      <c r="J222" s="730"/>
      <c r="K222" s="730"/>
      <c r="L222" s="731"/>
      <c r="M222" s="731"/>
      <c r="N222" s="731"/>
      <c r="O222" s="731"/>
    </row>
    <row r="223" spans="3:15">
      <c r="C223" s="670"/>
      <c r="D223" s="670"/>
      <c r="E223" s="670"/>
      <c r="F223" s="730"/>
      <c r="G223" s="730"/>
      <c r="H223" s="730"/>
      <c r="I223" s="730"/>
      <c r="J223" s="730"/>
      <c r="K223" s="730"/>
      <c r="L223" s="731"/>
      <c r="M223" s="731"/>
      <c r="N223" s="731"/>
      <c r="O223" s="731"/>
    </row>
    <row r="224" spans="3:15">
      <c r="C224" s="670"/>
      <c r="D224" s="670"/>
      <c r="E224" s="670"/>
      <c r="F224" s="730"/>
      <c r="G224" s="730"/>
      <c r="H224" s="730"/>
      <c r="I224" s="730"/>
      <c r="J224" s="730"/>
      <c r="K224" s="730"/>
      <c r="L224" s="731"/>
      <c r="M224" s="731"/>
      <c r="N224" s="731"/>
      <c r="O224" s="731"/>
    </row>
    <row r="225" spans="3:15">
      <c r="C225" s="670"/>
      <c r="D225" s="670"/>
      <c r="E225" s="670"/>
      <c r="F225" s="730"/>
      <c r="G225" s="730"/>
      <c r="H225" s="730"/>
      <c r="I225" s="730"/>
      <c r="J225" s="730"/>
      <c r="K225" s="730"/>
      <c r="L225" s="731"/>
      <c r="M225" s="731"/>
      <c r="N225" s="731"/>
      <c r="O225" s="731"/>
    </row>
    <row r="226" spans="3:15">
      <c r="C226" s="670"/>
      <c r="D226" s="670"/>
      <c r="E226" s="670"/>
      <c r="F226" s="730"/>
      <c r="G226" s="730"/>
      <c r="H226" s="730"/>
      <c r="I226" s="730"/>
      <c r="J226" s="730"/>
      <c r="K226" s="730"/>
      <c r="L226" s="731"/>
      <c r="M226" s="731"/>
      <c r="N226" s="731"/>
      <c r="O226" s="731"/>
    </row>
    <row r="227" spans="3:15">
      <c r="C227" s="670"/>
      <c r="D227" s="670"/>
      <c r="E227" s="670"/>
      <c r="F227" s="730"/>
      <c r="G227" s="730"/>
      <c r="H227" s="730"/>
      <c r="I227" s="730"/>
      <c r="J227" s="730"/>
      <c r="K227" s="730"/>
      <c r="L227" s="731"/>
      <c r="M227" s="731"/>
      <c r="N227" s="731"/>
      <c r="O227" s="731"/>
    </row>
    <row r="228" spans="3:15">
      <c r="C228" s="670"/>
      <c r="D228" s="670"/>
      <c r="E228" s="670"/>
      <c r="F228" s="730"/>
      <c r="G228" s="730"/>
      <c r="H228" s="730"/>
      <c r="I228" s="730"/>
      <c r="J228" s="730"/>
      <c r="K228" s="730"/>
      <c r="L228" s="731"/>
      <c r="M228" s="731"/>
      <c r="N228" s="731"/>
      <c r="O228" s="731"/>
    </row>
    <row r="229" spans="3:15">
      <c r="C229" s="670"/>
      <c r="D229" s="670"/>
      <c r="E229" s="670"/>
      <c r="F229" s="730"/>
      <c r="G229" s="730"/>
      <c r="H229" s="730"/>
      <c r="I229" s="730"/>
      <c r="J229" s="730"/>
      <c r="K229" s="730"/>
      <c r="L229" s="731"/>
      <c r="M229" s="731"/>
      <c r="N229" s="731"/>
      <c r="O229" s="731"/>
    </row>
    <row r="230" spans="3:15">
      <c r="C230" s="670"/>
      <c r="D230" s="670"/>
      <c r="E230" s="670"/>
      <c r="F230" s="730"/>
      <c r="G230" s="730"/>
      <c r="H230" s="730"/>
      <c r="I230" s="730"/>
      <c r="J230" s="730"/>
      <c r="K230" s="730"/>
      <c r="L230" s="731"/>
      <c r="M230" s="731"/>
      <c r="N230" s="731"/>
      <c r="O230" s="731"/>
    </row>
    <row r="231" spans="3:15">
      <c r="C231" s="670"/>
      <c r="D231" s="670"/>
      <c r="E231" s="670"/>
      <c r="F231" s="730"/>
      <c r="G231" s="730"/>
      <c r="H231" s="730"/>
      <c r="I231" s="730"/>
      <c r="J231" s="730"/>
      <c r="K231" s="730"/>
      <c r="L231" s="731"/>
      <c r="M231" s="731"/>
      <c r="N231" s="731"/>
      <c r="O231" s="731"/>
    </row>
    <row r="232" spans="3:15">
      <c r="C232" s="670"/>
      <c r="D232" s="670"/>
      <c r="E232" s="670"/>
      <c r="F232" s="730"/>
      <c r="G232" s="730"/>
      <c r="H232" s="730"/>
      <c r="I232" s="730"/>
      <c r="J232" s="730"/>
      <c r="K232" s="730"/>
      <c r="L232" s="731"/>
      <c r="M232" s="731"/>
      <c r="N232" s="731"/>
      <c r="O232" s="731"/>
    </row>
    <row r="233" spans="3:15">
      <c r="C233" s="670"/>
      <c r="D233" s="670"/>
      <c r="E233" s="670"/>
      <c r="F233" s="730"/>
      <c r="G233" s="730"/>
      <c r="H233" s="730"/>
      <c r="I233" s="730"/>
      <c r="J233" s="730"/>
      <c r="K233" s="730"/>
      <c r="L233" s="731"/>
      <c r="M233" s="731"/>
      <c r="N233" s="731"/>
      <c r="O233" s="731"/>
    </row>
    <row r="234" spans="3:15">
      <c r="C234" s="670"/>
      <c r="D234" s="670"/>
      <c r="E234" s="670"/>
      <c r="F234" s="730"/>
      <c r="G234" s="730"/>
      <c r="H234" s="730"/>
      <c r="I234" s="730"/>
      <c r="J234" s="730"/>
      <c r="K234" s="730"/>
      <c r="L234" s="731"/>
      <c r="M234" s="731"/>
      <c r="N234" s="731"/>
      <c r="O234" s="731"/>
    </row>
    <row r="235" spans="3:15">
      <c r="C235" s="670"/>
      <c r="D235" s="670"/>
      <c r="E235" s="670"/>
      <c r="F235" s="730"/>
      <c r="G235" s="730"/>
      <c r="H235" s="730"/>
      <c r="I235" s="730"/>
      <c r="J235" s="730"/>
      <c r="K235" s="730"/>
      <c r="L235" s="731"/>
      <c r="M235" s="731"/>
      <c r="N235" s="731"/>
      <c r="O235" s="731"/>
    </row>
    <row r="236" spans="3:15">
      <c r="C236" s="670"/>
      <c r="D236" s="670"/>
      <c r="E236" s="670"/>
      <c r="F236" s="730"/>
      <c r="G236" s="730"/>
      <c r="H236" s="730"/>
      <c r="I236" s="730"/>
      <c r="J236" s="730"/>
      <c r="K236" s="730"/>
      <c r="L236" s="731"/>
      <c r="M236" s="731"/>
      <c r="N236" s="731"/>
      <c r="O236" s="731"/>
    </row>
    <row r="237" spans="3:15">
      <c r="C237" s="670"/>
      <c r="D237" s="670"/>
      <c r="E237" s="670"/>
      <c r="F237" s="730"/>
      <c r="G237" s="730"/>
      <c r="H237" s="730"/>
      <c r="I237" s="730"/>
      <c r="J237" s="730"/>
      <c r="K237" s="730"/>
      <c r="L237" s="731"/>
      <c r="M237" s="731"/>
      <c r="N237" s="731"/>
      <c r="O237" s="731"/>
    </row>
    <row r="238" spans="3:15">
      <c r="C238" s="670"/>
      <c r="D238" s="670"/>
      <c r="E238" s="670"/>
      <c r="F238" s="730"/>
      <c r="G238" s="730"/>
      <c r="H238" s="730"/>
      <c r="I238" s="730"/>
      <c r="J238" s="730"/>
      <c r="K238" s="730"/>
      <c r="L238" s="731"/>
      <c r="M238" s="731"/>
      <c r="N238" s="731"/>
      <c r="O238" s="731"/>
    </row>
    <row r="239" spans="3:15">
      <c r="C239" s="670"/>
      <c r="D239" s="670"/>
      <c r="E239" s="670"/>
      <c r="F239" s="730"/>
      <c r="G239" s="730"/>
      <c r="H239" s="730"/>
      <c r="I239" s="730"/>
      <c r="J239" s="730"/>
      <c r="K239" s="730"/>
      <c r="L239" s="731"/>
      <c r="M239" s="731"/>
      <c r="N239" s="731"/>
      <c r="O239" s="731"/>
    </row>
    <row r="240" spans="3:15">
      <c r="C240" s="670"/>
      <c r="D240" s="670"/>
      <c r="E240" s="670"/>
      <c r="F240" s="730"/>
      <c r="G240" s="730"/>
      <c r="H240" s="730"/>
      <c r="I240" s="730"/>
      <c r="J240" s="730"/>
      <c r="K240" s="730"/>
      <c r="L240" s="731"/>
      <c r="M240" s="731"/>
      <c r="N240" s="731"/>
      <c r="O240" s="731"/>
    </row>
    <row r="241" spans="3:15">
      <c r="C241" s="670"/>
      <c r="D241" s="670"/>
      <c r="E241" s="670"/>
      <c r="F241" s="730"/>
      <c r="G241" s="730"/>
      <c r="H241" s="730"/>
      <c r="I241" s="730"/>
      <c r="J241" s="730"/>
      <c r="K241" s="730"/>
      <c r="L241" s="731"/>
      <c r="M241" s="731"/>
      <c r="N241" s="731"/>
      <c r="O241" s="731"/>
    </row>
    <row r="242" spans="3:15">
      <c r="C242" s="670"/>
      <c r="D242" s="670"/>
      <c r="E242" s="670"/>
      <c r="F242" s="730"/>
      <c r="G242" s="730"/>
      <c r="H242" s="730"/>
      <c r="I242" s="730"/>
      <c r="J242" s="730"/>
      <c r="K242" s="730"/>
      <c r="L242" s="731"/>
      <c r="M242" s="731"/>
      <c r="N242" s="731"/>
      <c r="O242" s="731"/>
    </row>
    <row r="243" spans="3:15">
      <c r="C243" s="670"/>
      <c r="D243" s="670"/>
      <c r="E243" s="670"/>
      <c r="F243" s="730"/>
      <c r="G243" s="730"/>
      <c r="H243" s="730"/>
      <c r="I243" s="730"/>
      <c r="J243" s="730"/>
      <c r="K243" s="730"/>
      <c r="L243" s="731"/>
      <c r="M243" s="731"/>
      <c r="N243" s="731"/>
      <c r="O243" s="731"/>
    </row>
    <row r="244" spans="3:15">
      <c r="C244" s="670"/>
      <c r="D244" s="670"/>
      <c r="E244" s="670"/>
      <c r="F244" s="730"/>
      <c r="G244" s="730"/>
      <c r="H244" s="730"/>
      <c r="I244" s="730"/>
      <c r="J244" s="730"/>
      <c r="K244" s="730"/>
      <c r="L244" s="731"/>
      <c r="M244" s="731"/>
      <c r="N244" s="731"/>
      <c r="O244" s="731"/>
    </row>
    <row r="245" spans="3:15">
      <c r="C245" s="670"/>
      <c r="D245" s="670"/>
      <c r="E245" s="670"/>
      <c r="F245" s="730"/>
      <c r="G245" s="730"/>
      <c r="H245" s="730"/>
      <c r="I245" s="730"/>
      <c r="J245" s="730"/>
      <c r="K245" s="730"/>
      <c r="L245" s="731"/>
      <c r="M245" s="731"/>
      <c r="N245" s="731"/>
      <c r="O245" s="731"/>
    </row>
    <row r="246" spans="3:15">
      <c r="C246" s="670"/>
      <c r="D246" s="670"/>
      <c r="E246" s="670"/>
      <c r="F246" s="730"/>
      <c r="G246" s="730"/>
      <c r="H246" s="730"/>
      <c r="I246" s="730"/>
      <c r="J246" s="730"/>
      <c r="K246" s="730"/>
      <c r="L246" s="731"/>
      <c r="M246" s="731"/>
      <c r="N246" s="731"/>
      <c r="O246" s="731"/>
    </row>
    <row r="247" spans="3:15">
      <c r="C247" s="670"/>
      <c r="D247" s="670"/>
      <c r="E247" s="670"/>
      <c r="F247" s="730"/>
      <c r="G247" s="730"/>
      <c r="H247" s="730"/>
      <c r="I247" s="730"/>
      <c r="J247" s="730"/>
      <c r="K247" s="730"/>
      <c r="L247" s="731"/>
      <c r="M247" s="731"/>
      <c r="N247" s="731"/>
      <c r="O247" s="731"/>
    </row>
    <row r="248" spans="3:15">
      <c r="C248" s="670"/>
      <c r="D248" s="670"/>
      <c r="E248" s="670"/>
      <c r="F248" s="730"/>
      <c r="G248" s="730"/>
      <c r="H248" s="730"/>
      <c r="I248" s="730"/>
      <c r="J248" s="730"/>
      <c r="K248" s="730"/>
      <c r="L248" s="731"/>
      <c r="M248" s="731"/>
      <c r="N248" s="731"/>
      <c r="O248" s="731"/>
    </row>
    <row r="249" spans="3:15">
      <c r="C249" s="670"/>
      <c r="D249" s="670"/>
      <c r="E249" s="670"/>
      <c r="F249" s="730"/>
      <c r="G249" s="730"/>
      <c r="H249" s="730"/>
      <c r="I249" s="730"/>
      <c r="J249" s="730"/>
      <c r="K249" s="730"/>
      <c r="L249" s="731"/>
      <c r="M249" s="731"/>
      <c r="N249" s="731"/>
      <c r="O249" s="731"/>
    </row>
    <row r="250" spans="3:15">
      <c r="C250" s="670"/>
      <c r="D250" s="670"/>
      <c r="E250" s="670"/>
      <c r="F250" s="730"/>
      <c r="G250" s="730"/>
      <c r="H250" s="730"/>
      <c r="I250" s="730"/>
      <c r="J250" s="730"/>
      <c r="K250" s="730"/>
      <c r="L250" s="731"/>
      <c r="M250" s="731"/>
      <c r="N250" s="731"/>
      <c r="O250" s="731"/>
    </row>
    <row r="251" spans="3:15">
      <c r="C251" s="670"/>
      <c r="D251" s="670"/>
      <c r="E251" s="670"/>
      <c r="F251" s="730"/>
      <c r="G251" s="730"/>
      <c r="H251" s="730"/>
      <c r="I251" s="730"/>
      <c r="J251" s="730"/>
      <c r="K251" s="730"/>
      <c r="L251" s="731"/>
      <c r="M251" s="731"/>
      <c r="N251" s="731"/>
      <c r="O251" s="731"/>
    </row>
    <row r="252" spans="3:15">
      <c r="C252" s="670"/>
      <c r="D252" s="670"/>
      <c r="E252" s="670"/>
      <c r="F252" s="730"/>
      <c r="G252" s="730"/>
      <c r="H252" s="730"/>
      <c r="I252" s="730"/>
      <c r="J252" s="730"/>
      <c r="K252" s="730"/>
      <c r="L252" s="731"/>
      <c r="M252" s="731"/>
      <c r="N252" s="731"/>
      <c r="O252" s="731"/>
    </row>
    <row r="253" spans="3:15">
      <c r="C253" s="670"/>
      <c r="D253" s="670"/>
      <c r="E253" s="670"/>
      <c r="F253" s="730"/>
      <c r="G253" s="730"/>
      <c r="H253" s="730"/>
      <c r="I253" s="730"/>
      <c r="J253" s="730"/>
      <c r="K253" s="730"/>
      <c r="L253" s="731"/>
      <c r="M253" s="731"/>
      <c r="N253" s="731"/>
      <c r="O253" s="731"/>
    </row>
    <row r="254" spans="3:15">
      <c r="C254" s="670"/>
      <c r="D254" s="670"/>
      <c r="E254" s="670"/>
      <c r="F254" s="730"/>
      <c r="G254" s="730"/>
      <c r="H254" s="730"/>
      <c r="I254" s="730"/>
      <c r="J254" s="730"/>
      <c r="K254" s="730"/>
      <c r="L254" s="731"/>
      <c r="M254" s="731"/>
      <c r="N254" s="731"/>
      <c r="O254" s="731"/>
    </row>
    <row r="255" spans="3:15">
      <c r="C255" s="670"/>
      <c r="D255" s="670"/>
      <c r="E255" s="670"/>
      <c r="F255" s="730"/>
      <c r="G255" s="730"/>
      <c r="H255" s="730"/>
      <c r="I255" s="730"/>
      <c r="J255" s="730"/>
      <c r="K255" s="730"/>
      <c r="L255" s="731"/>
      <c r="M255" s="731"/>
      <c r="N255" s="731"/>
      <c r="O255" s="731"/>
    </row>
    <row r="256" spans="3:15">
      <c r="C256" s="670"/>
      <c r="D256" s="670"/>
      <c r="E256" s="670"/>
      <c r="F256" s="730"/>
      <c r="G256" s="730"/>
      <c r="H256" s="730"/>
      <c r="I256" s="730"/>
      <c r="J256" s="730"/>
      <c r="K256" s="730"/>
      <c r="L256" s="731"/>
      <c r="M256" s="731"/>
      <c r="N256" s="731"/>
      <c r="O256" s="731"/>
    </row>
    <row r="257" spans="3:15">
      <c r="C257" s="670"/>
      <c r="D257" s="670"/>
      <c r="E257" s="670"/>
      <c r="F257" s="730"/>
      <c r="G257" s="730"/>
      <c r="H257" s="730"/>
      <c r="I257" s="730"/>
      <c r="J257" s="730"/>
      <c r="K257" s="730"/>
      <c r="L257" s="731"/>
      <c r="M257" s="731"/>
      <c r="N257" s="731"/>
      <c r="O257" s="731"/>
    </row>
    <row r="258" spans="3:15">
      <c r="C258" s="670"/>
      <c r="D258" s="670"/>
      <c r="E258" s="670"/>
      <c r="F258" s="730"/>
      <c r="G258" s="730"/>
      <c r="H258" s="730"/>
      <c r="I258" s="730"/>
      <c r="J258" s="730"/>
      <c r="K258" s="730"/>
      <c r="L258" s="731"/>
      <c r="M258" s="731"/>
      <c r="N258" s="731"/>
      <c r="O258" s="731"/>
    </row>
    <row r="259" spans="3:15">
      <c r="C259" s="670"/>
      <c r="D259" s="670"/>
      <c r="E259" s="670"/>
      <c r="F259" s="730"/>
      <c r="G259" s="730"/>
      <c r="H259" s="730"/>
      <c r="I259" s="730"/>
      <c r="J259" s="730"/>
      <c r="K259" s="730"/>
      <c r="L259" s="731"/>
      <c r="M259" s="731"/>
      <c r="N259" s="731"/>
      <c r="O259" s="731"/>
    </row>
    <row r="260" spans="3:15">
      <c r="C260" s="670"/>
      <c r="D260" s="670"/>
      <c r="E260" s="670"/>
      <c r="F260" s="730"/>
      <c r="G260" s="730"/>
      <c r="H260" s="730"/>
      <c r="I260" s="730"/>
      <c r="J260" s="730"/>
      <c r="K260" s="730"/>
      <c r="L260" s="731"/>
      <c r="M260" s="731"/>
      <c r="N260" s="731"/>
      <c r="O260" s="731"/>
    </row>
    <row r="261" spans="3:15">
      <c r="C261" s="670"/>
      <c r="D261" s="670"/>
      <c r="E261" s="670"/>
      <c r="F261" s="730"/>
      <c r="G261" s="730"/>
      <c r="H261" s="730"/>
      <c r="I261" s="730"/>
      <c r="J261" s="730"/>
      <c r="K261" s="730"/>
      <c r="L261" s="731"/>
      <c r="M261" s="731"/>
      <c r="N261" s="731"/>
      <c r="O261" s="731"/>
    </row>
    <row r="262" spans="3:15">
      <c r="C262" s="670"/>
      <c r="D262" s="670"/>
      <c r="E262" s="670"/>
      <c r="F262" s="730"/>
      <c r="G262" s="730"/>
      <c r="H262" s="730"/>
      <c r="I262" s="730"/>
      <c r="J262" s="730"/>
      <c r="K262" s="730"/>
      <c r="L262" s="731"/>
      <c r="M262" s="731"/>
      <c r="N262" s="731"/>
      <c r="O262" s="731"/>
    </row>
    <row r="263" spans="3:15">
      <c r="C263" s="670"/>
      <c r="D263" s="670"/>
      <c r="E263" s="670"/>
      <c r="F263" s="730"/>
      <c r="G263" s="730"/>
      <c r="H263" s="730"/>
      <c r="I263" s="730"/>
      <c r="J263" s="730"/>
      <c r="K263" s="730"/>
      <c r="L263" s="731"/>
      <c r="M263" s="731"/>
      <c r="N263" s="731"/>
      <c r="O263" s="731"/>
    </row>
    <row r="264" spans="3:15">
      <c r="C264" s="670"/>
      <c r="D264" s="670"/>
      <c r="E264" s="670"/>
      <c r="F264" s="730"/>
      <c r="G264" s="730"/>
      <c r="H264" s="730"/>
      <c r="I264" s="730"/>
      <c r="J264" s="730"/>
      <c r="K264" s="730"/>
      <c r="L264" s="731"/>
      <c r="M264" s="731"/>
      <c r="N264" s="731"/>
      <c r="O264" s="731"/>
    </row>
    <row r="265" spans="3:15">
      <c r="C265" s="670"/>
      <c r="D265" s="670"/>
      <c r="E265" s="670"/>
      <c r="F265" s="730"/>
      <c r="G265" s="730"/>
      <c r="H265" s="730"/>
      <c r="I265" s="730"/>
      <c r="J265" s="730"/>
      <c r="K265" s="730"/>
      <c r="L265" s="731"/>
      <c r="M265" s="731"/>
      <c r="N265" s="731"/>
      <c r="O265" s="731"/>
    </row>
    <row r="266" spans="3:15">
      <c r="C266" s="670"/>
      <c r="D266" s="670"/>
      <c r="E266" s="670"/>
      <c r="F266" s="730"/>
      <c r="G266" s="730"/>
      <c r="H266" s="730"/>
      <c r="I266" s="730"/>
      <c r="J266" s="730"/>
      <c r="K266" s="730"/>
      <c r="L266" s="731"/>
      <c r="M266" s="731"/>
      <c r="N266" s="731"/>
      <c r="O266" s="731"/>
    </row>
    <row r="267" spans="3:15">
      <c r="C267" s="670"/>
      <c r="D267" s="670"/>
      <c r="E267" s="670"/>
      <c r="F267" s="730"/>
      <c r="G267" s="730"/>
      <c r="H267" s="730"/>
      <c r="I267" s="730"/>
      <c r="J267" s="730"/>
      <c r="K267" s="730"/>
      <c r="L267" s="731"/>
      <c r="M267" s="731"/>
      <c r="N267" s="731"/>
      <c r="O267" s="731"/>
    </row>
    <row r="268" spans="3:15">
      <c r="C268" s="670"/>
      <c r="D268" s="670"/>
      <c r="E268" s="670"/>
      <c r="F268" s="730"/>
      <c r="G268" s="730"/>
      <c r="H268" s="730"/>
      <c r="I268" s="730"/>
      <c r="J268" s="730"/>
      <c r="K268" s="730"/>
      <c r="L268" s="731"/>
      <c r="M268" s="731"/>
      <c r="N268" s="731"/>
      <c r="O268" s="731"/>
    </row>
    <row r="269" spans="3:15">
      <c r="C269" s="670"/>
      <c r="D269" s="670"/>
      <c r="E269" s="670"/>
      <c r="F269" s="730"/>
      <c r="G269" s="730"/>
      <c r="H269" s="730"/>
      <c r="I269" s="730"/>
      <c r="J269" s="730"/>
      <c r="K269" s="730"/>
      <c r="L269" s="731"/>
      <c r="M269" s="731"/>
      <c r="N269" s="731"/>
      <c r="O269" s="731"/>
    </row>
    <row r="270" spans="3:15">
      <c r="C270" s="670"/>
      <c r="D270" s="670"/>
      <c r="E270" s="670"/>
      <c r="F270" s="730"/>
      <c r="G270" s="730"/>
      <c r="H270" s="730"/>
      <c r="I270" s="730"/>
      <c r="J270" s="730"/>
      <c r="K270" s="730"/>
      <c r="L270" s="731"/>
      <c r="M270" s="731"/>
      <c r="N270" s="731"/>
      <c r="O270" s="731"/>
    </row>
    <row r="271" spans="3:15">
      <c r="C271" s="670"/>
      <c r="D271" s="670"/>
      <c r="E271" s="670"/>
      <c r="F271" s="730"/>
      <c r="G271" s="730"/>
      <c r="H271" s="730"/>
      <c r="I271" s="730"/>
      <c r="J271" s="730"/>
      <c r="K271" s="730"/>
      <c r="L271" s="731"/>
      <c r="M271" s="731"/>
      <c r="N271" s="731"/>
      <c r="O271" s="731"/>
    </row>
    <row r="272" spans="3:15">
      <c r="C272" s="670"/>
      <c r="D272" s="670"/>
      <c r="E272" s="670"/>
      <c r="F272" s="730"/>
      <c r="G272" s="730"/>
      <c r="H272" s="730"/>
      <c r="I272" s="730"/>
      <c r="J272" s="730"/>
      <c r="K272" s="730"/>
      <c r="L272" s="731"/>
      <c r="M272" s="731"/>
      <c r="N272" s="731"/>
      <c r="O272" s="731"/>
    </row>
    <row r="273" spans="3:15">
      <c r="C273" s="670"/>
      <c r="D273" s="670"/>
      <c r="E273" s="670"/>
      <c r="F273" s="730"/>
      <c r="G273" s="730"/>
      <c r="H273" s="730"/>
      <c r="I273" s="730"/>
      <c r="J273" s="730"/>
      <c r="K273" s="730"/>
      <c r="L273" s="731"/>
      <c r="M273" s="731"/>
      <c r="N273" s="731"/>
      <c r="O273" s="731"/>
    </row>
    <row r="274" spans="3:15">
      <c r="C274" s="670"/>
      <c r="D274" s="670"/>
      <c r="E274" s="670"/>
      <c r="F274" s="730"/>
      <c r="G274" s="730"/>
      <c r="H274" s="730"/>
      <c r="I274" s="730"/>
      <c r="J274" s="730"/>
      <c r="K274" s="730"/>
      <c r="L274" s="731"/>
      <c r="M274" s="731"/>
      <c r="N274" s="731"/>
      <c r="O274" s="731"/>
    </row>
    <row r="275" spans="3:15">
      <c r="C275" s="670"/>
      <c r="D275" s="670"/>
      <c r="E275" s="670"/>
      <c r="F275" s="730"/>
      <c r="G275" s="730"/>
      <c r="H275" s="730"/>
      <c r="I275" s="730"/>
      <c r="J275" s="730"/>
      <c r="K275" s="730"/>
      <c r="L275" s="731"/>
      <c r="M275" s="731"/>
      <c r="N275" s="731"/>
      <c r="O275" s="731"/>
    </row>
    <row r="276" spans="3:15">
      <c r="C276" s="670"/>
      <c r="D276" s="670"/>
      <c r="E276" s="670"/>
      <c r="F276" s="730"/>
      <c r="G276" s="730"/>
      <c r="H276" s="730"/>
      <c r="I276" s="730"/>
      <c r="J276" s="730"/>
      <c r="K276" s="730"/>
      <c r="L276" s="731"/>
      <c r="M276" s="731"/>
      <c r="N276" s="731"/>
      <c r="O276" s="731"/>
    </row>
    <row r="277" spans="3:15">
      <c r="C277" s="670"/>
      <c r="D277" s="670"/>
      <c r="E277" s="670"/>
      <c r="F277" s="730"/>
      <c r="G277" s="730"/>
      <c r="H277" s="730"/>
      <c r="I277" s="730"/>
      <c r="J277" s="730"/>
      <c r="K277" s="730"/>
      <c r="L277" s="731"/>
      <c r="M277" s="731"/>
      <c r="N277" s="731"/>
      <c r="O277" s="731"/>
    </row>
    <row r="278" spans="3:15">
      <c r="C278" s="670"/>
      <c r="D278" s="670"/>
      <c r="E278" s="670"/>
      <c r="F278" s="730"/>
      <c r="G278" s="730"/>
      <c r="H278" s="730"/>
      <c r="I278" s="730"/>
      <c r="J278" s="730"/>
      <c r="K278" s="730"/>
      <c r="L278" s="731"/>
      <c r="M278" s="731"/>
      <c r="N278" s="731"/>
      <c r="O278" s="731"/>
    </row>
    <row r="279" spans="3:15">
      <c r="C279" s="670"/>
      <c r="D279" s="670"/>
      <c r="E279" s="670"/>
      <c r="F279" s="730"/>
      <c r="G279" s="730"/>
      <c r="H279" s="730"/>
      <c r="I279" s="730"/>
      <c r="J279" s="730"/>
      <c r="K279" s="730"/>
      <c r="L279" s="731"/>
      <c r="M279" s="731"/>
      <c r="N279" s="731"/>
      <c r="O279" s="731"/>
    </row>
    <row r="280" spans="3:15">
      <c r="C280" s="670"/>
      <c r="D280" s="670"/>
      <c r="E280" s="670"/>
      <c r="F280" s="730"/>
      <c r="G280" s="730"/>
      <c r="H280" s="730"/>
      <c r="I280" s="730"/>
      <c r="J280" s="730"/>
      <c r="K280" s="730"/>
      <c r="L280" s="731"/>
      <c r="M280" s="731"/>
      <c r="N280" s="731"/>
      <c r="O280" s="731"/>
    </row>
    <row r="281" spans="3:15">
      <c r="C281" s="670"/>
      <c r="D281" s="670"/>
      <c r="E281" s="670"/>
      <c r="F281" s="730"/>
      <c r="G281" s="730"/>
      <c r="H281" s="730"/>
      <c r="I281" s="730"/>
      <c r="J281" s="730"/>
      <c r="K281" s="730"/>
      <c r="L281" s="731"/>
      <c r="M281" s="731"/>
      <c r="N281" s="731"/>
      <c r="O281" s="731"/>
    </row>
    <row r="282" spans="3:15">
      <c r="C282" s="670"/>
      <c r="D282" s="670"/>
      <c r="E282" s="670"/>
      <c r="F282" s="730"/>
      <c r="G282" s="730"/>
      <c r="H282" s="730"/>
      <c r="I282" s="730"/>
      <c r="J282" s="730"/>
      <c r="K282" s="730"/>
      <c r="L282" s="731"/>
      <c r="M282" s="731"/>
      <c r="N282" s="731"/>
      <c r="O282" s="731"/>
    </row>
    <row r="283" spans="3:15">
      <c r="C283" s="670"/>
      <c r="D283" s="670"/>
      <c r="E283" s="670"/>
      <c r="F283" s="730"/>
      <c r="G283" s="730"/>
      <c r="H283" s="730"/>
      <c r="I283" s="730"/>
      <c r="J283" s="730"/>
      <c r="K283" s="730"/>
      <c r="L283" s="731"/>
      <c r="M283" s="731"/>
      <c r="N283" s="731"/>
      <c r="O283" s="731"/>
    </row>
    <row r="284" spans="3:15">
      <c r="C284" s="670"/>
      <c r="D284" s="670"/>
      <c r="E284" s="670"/>
      <c r="F284" s="730"/>
      <c r="G284" s="730"/>
      <c r="H284" s="730"/>
      <c r="I284" s="730"/>
      <c r="J284" s="730"/>
      <c r="K284" s="730"/>
      <c r="L284" s="731"/>
      <c r="M284" s="731"/>
      <c r="N284" s="731"/>
      <c r="O284" s="731"/>
    </row>
    <row r="285" spans="3:15">
      <c r="C285" s="670"/>
      <c r="D285" s="670"/>
      <c r="E285" s="670"/>
      <c r="F285" s="730"/>
      <c r="G285" s="730"/>
      <c r="H285" s="730"/>
      <c r="I285" s="730"/>
      <c r="J285" s="730"/>
      <c r="K285" s="730"/>
      <c r="L285" s="731"/>
      <c r="M285" s="731"/>
      <c r="N285" s="731"/>
      <c r="O285" s="731"/>
    </row>
    <row r="286" spans="3:15">
      <c r="C286" s="670"/>
      <c r="D286" s="670"/>
      <c r="E286" s="670"/>
      <c r="F286" s="730"/>
      <c r="G286" s="730"/>
      <c r="H286" s="730"/>
      <c r="I286" s="730"/>
      <c r="J286" s="730"/>
      <c r="K286" s="730"/>
      <c r="L286" s="731"/>
      <c r="M286" s="731"/>
      <c r="N286" s="731"/>
      <c r="O286" s="731"/>
    </row>
    <row r="287" spans="3:15">
      <c r="C287" s="670"/>
      <c r="D287" s="670"/>
      <c r="E287" s="670"/>
      <c r="F287" s="730"/>
      <c r="G287" s="730"/>
      <c r="H287" s="730"/>
      <c r="I287" s="730"/>
      <c r="J287" s="730"/>
      <c r="K287" s="730"/>
      <c r="L287" s="731"/>
      <c r="M287" s="731"/>
      <c r="N287" s="731"/>
      <c r="O287" s="731"/>
    </row>
    <row r="288" spans="3:15">
      <c r="C288" s="670"/>
      <c r="D288" s="670"/>
      <c r="E288" s="670"/>
      <c r="F288" s="730"/>
      <c r="G288" s="730"/>
      <c r="H288" s="730"/>
      <c r="I288" s="730"/>
      <c r="J288" s="730"/>
      <c r="K288" s="730"/>
      <c r="L288" s="731"/>
      <c r="M288" s="731"/>
      <c r="N288" s="731"/>
      <c r="O288" s="731"/>
    </row>
    <row r="289" spans="3:15">
      <c r="C289" s="670"/>
      <c r="D289" s="670"/>
      <c r="E289" s="670"/>
      <c r="F289" s="730"/>
      <c r="G289" s="730"/>
      <c r="H289" s="730"/>
      <c r="I289" s="730"/>
      <c r="J289" s="730"/>
      <c r="K289" s="730"/>
      <c r="L289" s="731"/>
      <c r="M289" s="731"/>
      <c r="N289" s="731"/>
      <c r="O289" s="731"/>
    </row>
    <row r="290" spans="3:15">
      <c r="C290" s="670"/>
      <c r="D290" s="670"/>
      <c r="E290" s="670"/>
      <c r="F290" s="730"/>
      <c r="G290" s="730"/>
      <c r="H290" s="730"/>
      <c r="I290" s="730"/>
      <c r="J290" s="730"/>
      <c r="K290" s="730"/>
      <c r="L290" s="731"/>
      <c r="M290" s="731"/>
      <c r="N290" s="731"/>
      <c r="O290" s="731"/>
    </row>
    <row r="291" spans="3:15">
      <c r="C291" s="670"/>
      <c r="D291" s="670"/>
      <c r="E291" s="670"/>
      <c r="F291" s="730"/>
      <c r="G291" s="730"/>
      <c r="H291" s="730"/>
      <c r="I291" s="730"/>
      <c r="J291" s="730"/>
      <c r="K291" s="730"/>
      <c r="L291" s="731"/>
      <c r="M291" s="731"/>
      <c r="N291" s="731"/>
      <c r="O291" s="731"/>
    </row>
    <row r="292" spans="3:15">
      <c r="C292" s="670"/>
      <c r="D292" s="670"/>
      <c r="E292" s="670"/>
      <c r="F292" s="730"/>
      <c r="G292" s="730"/>
      <c r="H292" s="730"/>
      <c r="I292" s="730"/>
      <c r="J292" s="730"/>
      <c r="K292" s="730"/>
      <c r="L292" s="731"/>
      <c r="M292" s="731"/>
      <c r="N292" s="731"/>
      <c r="O292" s="731"/>
    </row>
    <row r="293" spans="3:15">
      <c r="C293" s="670"/>
      <c r="D293" s="670"/>
      <c r="E293" s="670"/>
      <c r="F293" s="730"/>
      <c r="G293" s="730"/>
      <c r="H293" s="730"/>
      <c r="I293" s="730"/>
      <c r="J293" s="730"/>
      <c r="K293" s="730"/>
      <c r="L293" s="731"/>
      <c r="M293" s="731"/>
      <c r="N293" s="731"/>
      <c r="O293" s="731"/>
    </row>
    <row r="294" spans="3:15">
      <c r="C294" s="670"/>
      <c r="D294" s="670"/>
      <c r="E294" s="670"/>
      <c r="F294" s="730"/>
      <c r="G294" s="730"/>
      <c r="H294" s="730"/>
      <c r="I294" s="730"/>
      <c r="J294" s="730"/>
      <c r="K294" s="730"/>
      <c r="L294" s="731"/>
      <c r="M294" s="731"/>
      <c r="N294" s="731"/>
      <c r="O294" s="731"/>
    </row>
    <row r="295" spans="3:15">
      <c r="C295" s="670"/>
      <c r="D295" s="670"/>
      <c r="E295" s="670"/>
      <c r="F295" s="730"/>
      <c r="G295" s="730"/>
      <c r="H295" s="730"/>
      <c r="I295" s="730"/>
      <c r="J295" s="730"/>
      <c r="K295" s="730"/>
      <c r="L295" s="731"/>
      <c r="M295" s="731"/>
      <c r="N295" s="731"/>
      <c r="O295" s="731"/>
    </row>
    <row r="296" spans="3:15">
      <c r="C296" s="670"/>
      <c r="D296" s="670"/>
      <c r="E296" s="670"/>
      <c r="F296" s="730"/>
      <c r="G296" s="730"/>
      <c r="H296" s="730"/>
      <c r="I296" s="730"/>
      <c r="J296" s="730"/>
      <c r="K296" s="730"/>
      <c r="L296" s="731"/>
      <c r="M296" s="731"/>
      <c r="N296" s="731"/>
      <c r="O296" s="731"/>
    </row>
    <row r="297" spans="3:15">
      <c r="C297" s="670"/>
      <c r="D297" s="670"/>
      <c r="E297" s="670"/>
      <c r="F297" s="730"/>
      <c r="G297" s="730"/>
      <c r="H297" s="730"/>
      <c r="I297" s="730"/>
      <c r="J297" s="730"/>
      <c r="K297" s="730"/>
      <c r="L297" s="731"/>
      <c r="M297" s="731"/>
      <c r="N297" s="731"/>
      <c r="O297" s="731"/>
    </row>
    <row r="298" spans="3:15">
      <c r="C298" s="670"/>
      <c r="D298" s="670"/>
      <c r="E298" s="670"/>
      <c r="F298" s="730"/>
      <c r="G298" s="730"/>
      <c r="H298" s="730"/>
      <c r="I298" s="730"/>
      <c r="J298" s="730"/>
      <c r="K298" s="730"/>
      <c r="L298" s="731"/>
      <c r="M298" s="731"/>
      <c r="N298" s="731"/>
      <c r="O298" s="731"/>
    </row>
    <row r="299" spans="3:15">
      <c r="C299" s="670"/>
      <c r="D299" s="670"/>
      <c r="E299" s="670"/>
      <c r="F299" s="730"/>
      <c r="G299" s="730"/>
      <c r="H299" s="730"/>
      <c r="I299" s="730"/>
      <c r="J299" s="730"/>
      <c r="K299" s="730"/>
      <c r="L299" s="731"/>
      <c r="M299" s="731"/>
      <c r="N299" s="731"/>
      <c r="O299" s="731"/>
    </row>
    <row r="300" spans="3:15">
      <c r="C300" s="670"/>
      <c r="D300" s="670"/>
      <c r="E300" s="670"/>
      <c r="F300" s="730"/>
      <c r="G300" s="730"/>
      <c r="H300" s="730"/>
      <c r="I300" s="730"/>
      <c r="J300" s="730"/>
      <c r="K300" s="730"/>
      <c r="L300" s="731"/>
      <c r="M300" s="731"/>
      <c r="N300" s="731"/>
      <c r="O300" s="731"/>
    </row>
    <row r="301" spans="3:15">
      <c r="C301" s="670"/>
      <c r="D301" s="670"/>
      <c r="E301" s="670"/>
      <c r="F301" s="730"/>
      <c r="G301" s="730"/>
      <c r="H301" s="730"/>
      <c r="I301" s="730"/>
      <c r="J301" s="730"/>
      <c r="K301" s="730"/>
      <c r="L301" s="731"/>
      <c r="M301" s="731"/>
      <c r="N301" s="731"/>
      <c r="O301" s="731"/>
    </row>
    <row r="302" spans="3:15">
      <c r="C302" s="670"/>
      <c r="D302" s="670"/>
      <c r="E302" s="670"/>
      <c r="F302" s="730"/>
      <c r="G302" s="730"/>
      <c r="H302" s="730"/>
      <c r="I302" s="730"/>
      <c r="J302" s="730"/>
      <c r="K302" s="730"/>
      <c r="L302" s="731"/>
      <c r="M302" s="731"/>
      <c r="N302" s="731"/>
      <c r="O302" s="731"/>
    </row>
    <row r="303" spans="3:15">
      <c r="C303" s="670"/>
      <c r="D303" s="670"/>
      <c r="E303" s="670"/>
      <c r="F303" s="730"/>
      <c r="G303" s="730"/>
      <c r="H303" s="730"/>
      <c r="I303" s="730"/>
      <c r="J303" s="730"/>
      <c r="K303" s="730"/>
      <c r="L303" s="731"/>
      <c r="M303" s="731"/>
      <c r="N303" s="731"/>
      <c r="O303" s="731"/>
    </row>
    <row r="304" spans="3:15">
      <c r="C304" s="670"/>
      <c r="D304" s="670"/>
      <c r="E304" s="670"/>
      <c r="F304" s="730"/>
      <c r="G304" s="730"/>
      <c r="H304" s="730"/>
      <c r="I304" s="730"/>
      <c r="J304" s="730"/>
      <c r="K304" s="730"/>
      <c r="L304" s="731"/>
      <c r="M304" s="731"/>
      <c r="N304" s="731"/>
      <c r="O304" s="731"/>
    </row>
    <row r="305" spans="3:15">
      <c r="C305" s="670"/>
      <c r="D305" s="670"/>
      <c r="E305" s="670"/>
      <c r="F305" s="730"/>
      <c r="G305" s="730"/>
      <c r="H305" s="730"/>
      <c r="I305" s="730"/>
      <c r="J305" s="730"/>
      <c r="K305" s="730"/>
      <c r="L305" s="731"/>
      <c r="M305" s="731"/>
      <c r="N305" s="731"/>
      <c r="O305" s="731"/>
    </row>
    <row r="306" spans="3:15">
      <c r="C306" s="670"/>
      <c r="D306" s="670"/>
      <c r="E306" s="670"/>
      <c r="F306" s="730"/>
      <c r="G306" s="730"/>
      <c r="H306" s="730"/>
      <c r="I306" s="730"/>
      <c r="J306" s="730"/>
      <c r="K306" s="730"/>
      <c r="L306" s="731"/>
      <c r="M306" s="731"/>
      <c r="N306" s="731"/>
      <c r="O306" s="731"/>
    </row>
    <row r="307" spans="3:15">
      <c r="C307" s="670"/>
      <c r="D307" s="670"/>
      <c r="E307" s="670"/>
      <c r="F307" s="730"/>
      <c r="G307" s="730"/>
      <c r="H307" s="730"/>
      <c r="I307" s="730"/>
      <c r="J307" s="730"/>
      <c r="K307" s="730"/>
      <c r="L307" s="731"/>
      <c r="M307" s="731"/>
      <c r="N307" s="731"/>
      <c r="O307" s="731"/>
    </row>
    <row r="308" spans="3:15">
      <c r="C308" s="670"/>
      <c r="D308" s="670"/>
      <c r="E308" s="670"/>
      <c r="F308" s="730"/>
      <c r="G308" s="730"/>
      <c r="H308" s="730"/>
      <c r="I308" s="730"/>
      <c r="J308" s="730"/>
      <c r="K308" s="730"/>
      <c r="L308" s="731"/>
      <c r="M308" s="731"/>
      <c r="N308" s="731"/>
      <c r="O308" s="731"/>
    </row>
    <row r="309" spans="3:15">
      <c r="C309" s="670"/>
      <c r="D309" s="670"/>
      <c r="E309" s="670"/>
      <c r="F309" s="730"/>
      <c r="G309" s="730"/>
      <c r="H309" s="730"/>
      <c r="I309" s="730"/>
      <c r="J309" s="730"/>
      <c r="K309" s="730"/>
      <c r="L309" s="731"/>
      <c r="M309" s="731"/>
      <c r="N309" s="731"/>
      <c r="O309" s="731"/>
    </row>
    <row r="310" spans="3:15">
      <c r="C310" s="670"/>
      <c r="D310" s="670"/>
      <c r="E310" s="670"/>
      <c r="F310" s="730"/>
      <c r="G310" s="730"/>
      <c r="H310" s="730"/>
      <c r="I310" s="730"/>
      <c r="J310" s="730"/>
      <c r="K310" s="730"/>
      <c r="L310" s="731"/>
      <c r="M310" s="731"/>
      <c r="N310" s="731"/>
      <c r="O310" s="731"/>
    </row>
    <row r="311" spans="3:15">
      <c r="C311" s="670"/>
      <c r="D311" s="670"/>
      <c r="E311" s="670"/>
      <c r="F311" s="730"/>
      <c r="G311" s="730"/>
      <c r="H311" s="730"/>
      <c r="I311" s="730"/>
      <c r="J311" s="730"/>
      <c r="K311" s="730"/>
      <c r="L311" s="731"/>
      <c r="M311" s="731"/>
      <c r="N311" s="731"/>
      <c r="O311" s="731"/>
    </row>
    <row r="312" spans="3:15">
      <c r="C312" s="670"/>
      <c r="D312" s="670"/>
      <c r="E312" s="670"/>
      <c r="F312" s="730"/>
      <c r="G312" s="730"/>
      <c r="H312" s="730"/>
      <c r="I312" s="730"/>
      <c r="J312" s="730"/>
      <c r="K312" s="730"/>
      <c r="L312" s="731"/>
      <c r="M312" s="731"/>
      <c r="N312" s="731"/>
      <c r="O312" s="731"/>
    </row>
    <row r="313" spans="3:15">
      <c r="C313" s="670"/>
      <c r="D313" s="670"/>
      <c r="E313" s="670"/>
      <c r="F313" s="730"/>
      <c r="G313" s="730"/>
      <c r="H313" s="730"/>
      <c r="I313" s="730"/>
      <c r="J313" s="730"/>
      <c r="K313" s="730"/>
      <c r="L313" s="731"/>
      <c r="M313" s="731"/>
      <c r="N313" s="731"/>
      <c r="O313" s="731"/>
    </row>
    <row r="314" spans="3:15">
      <c r="C314" s="670"/>
      <c r="D314" s="670"/>
      <c r="E314" s="670"/>
      <c r="F314" s="730"/>
      <c r="G314" s="730"/>
      <c r="H314" s="730"/>
      <c r="I314" s="730"/>
      <c r="J314" s="730"/>
      <c r="K314" s="730"/>
      <c r="L314" s="731"/>
      <c r="M314" s="731"/>
      <c r="N314" s="731"/>
      <c r="O314" s="731"/>
    </row>
    <row r="315" spans="3:15">
      <c r="C315" s="670"/>
      <c r="D315" s="670"/>
      <c r="E315" s="670"/>
      <c r="F315" s="730"/>
      <c r="G315" s="730"/>
      <c r="H315" s="730"/>
      <c r="I315" s="730"/>
      <c r="J315" s="730"/>
      <c r="K315" s="730"/>
      <c r="L315" s="731"/>
      <c r="M315" s="731"/>
      <c r="N315" s="731"/>
      <c r="O315" s="731"/>
    </row>
    <row r="316" spans="3:15">
      <c r="C316" s="670"/>
      <c r="D316" s="670"/>
      <c r="E316" s="670"/>
      <c r="F316" s="730"/>
      <c r="G316" s="730"/>
      <c r="H316" s="730"/>
      <c r="I316" s="730"/>
      <c r="J316" s="730"/>
      <c r="K316" s="730"/>
      <c r="L316" s="731"/>
      <c r="M316" s="731"/>
      <c r="N316" s="731"/>
      <c r="O316" s="731"/>
    </row>
    <row r="317" spans="3:15">
      <c r="C317" s="670"/>
      <c r="D317" s="670"/>
      <c r="E317" s="670"/>
      <c r="F317" s="730"/>
      <c r="G317" s="730"/>
      <c r="H317" s="730"/>
      <c r="I317" s="730"/>
      <c r="J317" s="730"/>
      <c r="K317" s="730"/>
      <c r="L317" s="731"/>
      <c r="M317" s="731"/>
      <c r="N317" s="731"/>
      <c r="O317" s="731"/>
    </row>
    <row r="318" spans="3:15">
      <c r="C318" s="670"/>
      <c r="D318" s="670"/>
      <c r="E318" s="670"/>
      <c r="F318" s="730"/>
      <c r="G318" s="730"/>
      <c r="H318" s="730"/>
      <c r="I318" s="730"/>
      <c r="J318" s="730"/>
      <c r="K318" s="730"/>
      <c r="L318" s="731"/>
      <c r="M318" s="731"/>
      <c r="N318" s="731"/>
      <c r="O318" s="731"/>
    </row>
    <row r="319" spans="3:15">
      <c r="C319" s="670"/>
      <c r="D319" s="670"/>
      <c r="E319" s="670"/>
      <c r="F319" s="730"/>
      <c r="G319" s="730"/>
      <c r="H319" s="730"/>
      <c r="I319" s="730"/>
      <c r="J319" s="730"/>
      <c r="K319" s="730"/>
      <c r="L319" s="731"/>
      <c r="M319" s="731"/>
      <c r="N319" s="731"/>
      <c r="O319" s="731"/>
    </row>
    <row r="320" spans="3:15">
      <c r="C320" s="670"/>
      <c r="D320" s="670"/>
      <c r="E320" s="670"/>
      <c r="F320" s="730"/>
      <c r="G320" s="730"/>
      <c r="H320" s="730"/>
      <c r="I320" s="730"/>
      <c r="J320" s="730"/>
      <c r="K320" s="730"/>
      <c r="L320" s="731"/>
      <c r="M320" s="731"/>
      <c r="N320" s="731"/>
      <c r="O320" s="731"/>
    </row>
    <row r="321" spans="3:15">
      <c r="C321" s="670"/>
      <c r="D321" s="670"/>
      <c r="E321" s="670"/>
      <c r="F321" s="730"/>
      <c r="G321" s="730"/>
      <c r="H321" s="730"/>
      <c r="I321" s="730"/>
      <c r="J321" s="730"/>
      <c r="K321" s="730"/>
      <c r="L321" s="731"/>
      <c r="M321" s="731"/>
      <c r="N321" s="731"/>
      <c r="O321" s="731"/>
    </row>
    <row r="322" spans="3:15">
      <c r="C322" s="670"/>
      <c r="D322" s="670"/>
      <c r="E322" s="670"/>
      <c r="F322" s="730"/>
      <c r="G322" s="730"/>
      <c r="H322" s="730"/>
      <c r="I322" s="730"/>
      <c r="J322" s="730"/>
      <c r="K322" s="730"/>
      <c r="L322" s="731"/>
      <c r="M322" s="731"/>
      <c r="N322" s="731"/>
      <c r="O322" s="731"/>
    </row>
    <row r="323" spans="3:15">
      <c r="C323" s="670"/>
      <c r="D323" s="670"/>
      <c r="E323" s="670"/>
      <c r="F323" s="730"/>
      <c r="G323" s="730"/>
      <c r="H323" s="730"/>
      <c r="I323" s="730"/>
      <c r="J323" s="730"/>
      <c r="K323" s="730"/>
      <c r="L323" s="731"/>
      <c r="M323" s="731"/>
      <c r="N323" s="731"/>
      <c r="O323" s="731"/>
    </row>
    <row r="324" spans="3:15">
      <c r="C324" s="670"/>
      <c r="D324" s="670"/>
      <c r="E324" s="670"/>
      <c r="F324" s="730"/>
      <c r="G324" s="730"/>
      <c r="H324" s="730"/>
      <c r="I324" s="730"/>
      <c r="J324" s="730"/>
      <c r="K324" s="730"/>
      <c r="L324" s="731"/>
      <c r="M324" s="731"/>
      <c r="N324" s="731"/>
      <c r="O324" s="731"/>
    </row>
    <row r="325" spans="3:15">
      <c r="C325" s="670"/>
      <c r="D325" s="670"/>
      <c r="E325" s="670"/>
      <c r="F325" s="730"/>
      <c r="G325" s="730"/>
      <c r="H325" s="730"/>
      <c r="I325" s="730"/>
      <c r="J325" s="730"/>
      <c r="K325" s="730"/>
      <c r="L325" s="731"/>
      <c r="M325" s="731"/>
      <c r="N325" s="731"/>
      <c r="O325" s="731"/>
    </row>
    <row r="326" spans="3:15">
      <c r="C326" s="670"/>
      <c r="D326" s="670"/>
      <c r="E326" s="670"/>
      <c r="F326" s="730"/>
      <c r="G326" s="730"/>
      <c r="H326" s="730"/>
      <c r="I326" s="730"/>
      <c r="J326" s="730"/>
      <c r="K326" s="730"/>
      <c r="L326" s="731"/>
      <c r="M326" s="731"/>
      <c r="N326" s="731"/>
      <c r="O326" s="731"/>
    </row>
    <row r="327" spans="3:15">
      <c r="C327" s="670"/>
      <c r="D327" s="670"/>
      <c r="E327" s="670"/>
      <c r="F327" s="730"/>
      <c r="G327" s="730"/>
      <c r="H327" s="730"/>
      <c r="I327" s="730"/>
      <c r="J327" s="730"/>
      <c r="K327" s="730"/>
      <c r="L327" s="731"/>
      <c r="M327" s="731"/>
      <c r="N327" s="731"/>
      <c r="O327" s="731"/>
    </row>
    <row r="328" spans="3:15">
      <c r="C328" s="670"/>
      <c r="D328" s="670"/>
      <c r="E328" s="670"/>
      <c r="F328" s="730"/>
      <c r="G328" s="730"/>
      <c r="H328" s="730"/>
      <c r="I328" s="730"/>
      <c r="J328" s="730"/>
      <c r="K328" s="730"/>
      <c r="L328" s="731"/>
      <c r="M328" s="731"/>
      <c r="N328" s="731"/>
      <c r="O328" s="731"/>
    </row>
    <row r="329" spans="3:15">
      <c r="C329" s="670"/>
      <c r="D329" s="670"/>
      <c r="E329" s="670"/>
      <c r="F329" s="730"/>
      <c r="G329" s="730"/>
      <c r="H329" s="730"/>
      <c r="I329" s="730"/>
      <c r="J329" s="730"/>
      <c r="K329" s="730"/>
      <c r="L329" s="731"/>
      <c r="M329" s="731"/>
      <c r="N329" s="731"/>
      <c r="O329" s="731"/>
    </row>
    <row r="330" spans="3:15">
      <c r="C330" s="670"/>
      <c r="D330" s="670"/>
      <c r="E330" s="670"/>
      <c r="F330" s="730"/>
      <c r="G330" s="730"/>
      <c r="H330" s="730"/>
      <c r="I330" s="730"/>
      <c r="J330" s="730"/>
      <c r="K330" s="730"/>
      <c r="L330" s="731"/>
      <c r="M330" s="731"/>
      <c r="N330" s="731"/>
      <c r="O330" s="731"/>
    </row>
    <row r="331" spans="3:15">
      <c r="C331" s="670"/>
      <c r="D331" s="670"/>
      <c r="E331" s="670"/>
      <c r="F331" s="730"/>
      <c r="G331" s="730"/>
      <c r="H331" s="730"/>
      <c r="I331" s="730"/>
      <c r="J331" s="730"/>
      <c r="K331" s="730"/>
      <c r="L331" s="731"/>
      <c r="M331" s="731"/>
      <c r="N331" s="731"/>
      <c r="O331" s="731"/>
    </row>
    <row r="332" spans="3:15">
      <c r="C332" s="670"/>
      <c r="D332" s="670"/>
      <c r="E332" s="670"/>
      <c r="F332" s="730"/>
      <c r="G332" s="730"/>
      <c r="H332" s="730"/>
      <c r="I332" s="730"/>
      <c r="J332" s="730"/>
      <c r="K332" s="730"/>
      <c r="L332" s="731"/>
      <c r="M332" s="731"/>
      <c r="N332" s="731"/>
      <c r="O332" s="731"/>
    </row>
    <row r="333" spans="3:15">
      <c r="C333" s="670"/>
      <c r="D333" s="670"/>
      <c r="E333" s="670"/>
      <c r="F333" s="730"/>
      <c r="G333" s="730"/>
      <c r="H333" s="730"/>
      <c r="I333" s="730"/>
      <c r="J333" s="730"/>
      <c r="K333" s="730"/>
      <c r="L333" s="731"/>
      <c r="M333" s="731"/>
      <c r="N333" s="731"/>
      <c r="O333" s="731"/>
    </row>
    <row r="334" spans="3:15">
      <c r="C334" s="670"/>
      <c r="D334" s="670"/>
      <c r="E334" s="670"/>
      <c r="F334" s="730"/>
      <c r="G334" s="730"/>
      <c r="H334" s="730"/>
      <c r="I334" s="730"/>
      <c r="J334" s="730"/>
      <c r="K334" s="730"/>
      <c r="L334" s="731"/>
      <c r="M334" s="731"/>
      <c r="N334" s="731"/>
      <c r="O334" s="731"/>
    </row>
    <row r="335" spans="3:15">
      <c r="C335" s="670"/>
      <c r="D335" s="670"/>
      <c r="E335" s="670"/>
      <c r="F335" s="730"/>
      <c r="G335" s="730"/>
      <c r="H335" s="730"/>
      <c r="I335" s="730"/>
      <c r="J335" s="730"/>
      <c r="K335" s="730"/>
      <c r="L335" s="731"/>
      <c r="M335" s="731"/>
      <c r="N335" s="731"/>
      <c r="O335" s="731"/>
    </row>
    <row r="336" spans="3:15">
      <c r="C336" s="670"/>
      <c r="D336" s="670"/>
      <c r="E336" s="670"/>
      <c r="F336" s="730"/>
      <c r="G336" s="730"/>
      <c r="H336" s="730"/>
      <c r="I336" s="730"/>
      <c r="J336" s="730"/>
      <c r="K336" s="730"/>
      <c r="L336" s="731"/>
      <c r="M336" s="731"/>
      <c r="N336" s="731"/>
      <c r="O336" s="731"/>
    </row>
    <row r="337" spans="3:15">
      <c r="C337" s="670"/>
      <c r="D337" s="670"/>
      <c r="E337" s="670"/>
      <c r="F337" s="730"/>
      <c r="G337" s="730"/>
      <c r="H337" s="730"/>
      <c r="I337" s="730"/>
      <c r="J337" s="730"/>
      <c r="K337" s="730"/>
      <c r="L337" s="731"/>
      <c r="M337" s="731"/>
      <c r="N337" s="731"/>
      <c r="O337" s="731"/>
    </row>
    <row r="338" spans="3:15">
      <c r="F338" s="730"/>
      <c r="G338" s="730"/>
      <c r="H338" s="730"/>
      <c r="I338" s="730"/>
      <c r="J338" s="730"/>
      <c r="K338" s="730"/>
      <c r="L338" s="731"/>
      <c r="M338" s="731"/>
      <c r="N338" s="731"/>
      <c r="O338" s="731"/>
    </row>
  </sheetData>
  <mergeCells count="8">
    <mergeCell ref="C73:AD73"/>
    <mergeCell ref="C74:AD74"/>
    <mergeCell ref="F1:AD1"/>
    <mergeCell ref="AB3:AD3"/>
    <mergeCell ref="F6:V6"/>
    <mergeCell ref="X6:AD6"/>
    <mergeCell ref="C35:D35"/>
    <mergeCell ref="C59:D5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P68"/>
  <sheetViews>
    <sheetView zoomScaleNormal="100" workbookViewId="0"/>
  </sheetViews>
  <sheetFormatPr defaultRowHeight="12.75"/>
  <cols>
    <col min="1" max="1" width="1" style="145" customWidth="1"/>
    <col min="2" max="2" width="2.5703125" style="145" customWidth="1"/>
    <col min="3" max="3" width="1" style="145" customWidth="1"/>
    <col min="4" max="4" width="13.28515625" style="145" customWidth="1"/>
    <col min="5" max="5" width="0.5703125" style="145" customWidth="1"/>
    <col min="6" max="6" width="16" style="145" customWidth="1"/>
    <col min="7" max="7" width="0.5703125" style="145" customWidth="1"/>
    <col min="8" max="8" width="16" style="145" customWidth="1"/>
    <col min="9" max="9" width="0.5703125" style="145" customWidth="1"/>
    <col min="10" max="12" width="15.7109375" style="145" customWidth="1"/>
    <col min="13" max="13" width="2.5703125" style="145" customWidth="1"/>
    <col min="14" max="14" width="1" style="145" customWidth="1"/>
    <col min="15" max="15" width="9.140625" style="323"/>
    <col min="16" max="244" width="9.140625" style="145"/>
    <col min="245" max="245" width="1" style="145" customWidth="1"/>
    <col min="246" max="246" width="2.5703125" style="145" customWidth="1"/>
    <col min="247" max="247" width="2.42578125" style="145" customWidth="1"/>
    <col min="248" max="248" width="11.42578125" style="145" customWidth="1"/>
    <col min="249" max="249" width="1.140625" style="145" customWidth="1"/>
    <col min="250" max="250" width="12.85546875" style="145" customWidth="1"/>
    <col min="251" max="251" width="1.140625" style="145" customWidth="1"/>
    <col min="252" max="253" width="12.85546875" style="145" customWidth="1"/>
    <col min="254" max="254" width="1.140625" style="145" customWidth="1"/>
    <col min="255" max="257" width="12.85546875" style="145" customWidth="1"/>
    <col min="258" max="258" width="0.85546875" style="145" customWidth="1"/>
    <col min="259" max="259" width="2.5703125" style="145" customWidth="1"/>
    <col min="260" max="260" width="1" style="145" customWidth="1"/>
    <col min="261" max="500" width="9.140625" style="145"/>
    <col min="501" max="501" width="1" style="145" customWidth="1"/>
    <col min="502" max="502" width="2.5703125" style="145" customWidth="1"/>
    <col min="503" max="503" width="2.42578125" style="145" customWidth="1"/>
    <col min="504" max="504" width="11.42578125" style="145" customWidth="1"/>
    <col min="505" max="505" width="1.140625" style="145" customWidth="1"/>
    <col min="506" max="506" width="12.85546875" style="145" customWidth="1"/>
    <col min="507" max="507" width="1.140625" style="145" customWidth="1"/>
    <col min="508" max="509" width="12.85546875" style="145" customWidth="1"/>
    <col min="510" max="510" width="1.140625" style="145" customWidth="1"/>
    <col min="511" max="513" width="12.85546875" style="145" customWidth="1"/>
    <col min="514" max="514" width="0.85546875" style="145" customWidth="1"/>
    <col min="515" max="515" width="2.5703125" style="145" customWidth="1"/>
    <col min="516" max="516" width="1" style="145" customWidth="1"/>
    <col min="517" max="756" width="9.140625" style="145"/>
    <col min="757" max="757" width="1" style="145" customWidth="1"/>
    <col min="758" max="758" width="2.5703125" style="145" customWidth="1"/>
    <col min="759" max="759" width="2.42578125" style="145" customWidth="1"/>
    <col min="760" max="760" width="11.42578125" style="145" customWidth="1"/>
    <col min="761" max="761" width="1.140625" style="145" customWidth="1"/>
    <col min="762" max="762" width="12.85546875" style="145" customWidth="1"/>
    <col min="763" max="763" width="1.140625" style="145" customWidth="1"/>
    <col min="764" max="765" width="12.85546875" style="145" customWidth="1"/>
    <col min="766" max="766" width="1.140625" style="145" customWidth="1"/>
    <col min="767" max="769" width="12.85546875" style="145" customWidth="1"/>
    <col min="770" max="770" width="0.85546875" style="145" customWidth="1"/>
    <col min="771" max="771" width="2.5703125" style="145" customWidth="1"/>
    <col min="772" max="772" width="1" style="145" customWidth="1"/>
    <col min="773" max="1012" width="9.140625" style="145"/>
    <col min="1013" max="1013" width="1" style="145" customWidth="1"/>
    <col min="1014" max="1014" width="2.5703125" style="145" customWidth="1"/>
    <col min="1015" max="1015" width="2.42578125" style="145" customWidth="1"/>
    <col min="1016" max="1016" width="11.42578125" style="145" customWidth="1"/>
    <col min="1017" max="1017" width="1.140625" style="145" customWidth="1"/>
    <col min="1018" max="1018" width="12.85546875" style="145" customWidth="1"/>
    <col min="1019" max="1019" width="1.140625" style="145" customWidth="1"/>
    <col min="1020" max="1021" width="12.85546875" style="145" customWidth="1"/>
    <col min="1022" max="1022" width="1.140625" style="145" customWidth="1"/>
    <col min="1023" max="1025" width="12.85546875" style="145" customWidth="1"/>
    <col min="1026" max="1026" width="0.85546875" style="145" customWidth="1"/>
    <col min="1027" max="1027" width="2.5703125" style="145" customWidth="1"/>
    <col min="1028" max="1028" width="1" style="145" customWidth="1"/>
    <col min="1029" max="1268" width="9.140625" style="145"/>
    <col min="1269" max="1269" width="1" style="145" customWidth="1"/>
    <col min="1270" max="1270" width="2.5703125" style="145" customWidth="1"/>
    <col min="1271" max="1271" width="2.42578125" style="145" customWidth="1"/>
    <col min="1272" max="1272" width="11.42578125" style="145" customWidth="1"/>
    <col min="1273" max="1273" width="1.140625" style="145" customWidth="1"/>
    <col min="1274" max="1274" width="12.85546875" style="145" customWidth="1"/>
    <col min="1275" max="1275" width="1.140625" style="145" customWidth="1"/>
    <col min="1276" max="1277" width="12.85546875" style="145" customWidth="1"/>
    <col min="1278" max="1278" width="1.140625" style="145" customWidth="1"/>
    <col min="1279" max="1281" width="12.85546875" style="145" customWidth="1"/>
    <col min="1282" max="1282" width="0.85546875" style="145" customWidth="1"/>
    <col min="1283" max="1283" width="2.5703125" style="145" customWidth="1"/>
    <col min="1284" max="1284" width="1" style="145" customWidth="1"/>
    <col min="1285" max="1524" width="9.140625" style="145"/>
    <col min="1525" max="1525" width="1" style="145" customWidth="1"/>
    <col min="1526" max="1526" width="2.5703125" style="145" customWidth="1"/>
    <col min="1527" max="1527" width="2.42578125" style="145" customWidth="1"/>
    <col min="1528" max="1528" width="11.42578125" style="145" customWidth="1"/>
    <col min="1529" max="1529" width="1.140625" style="145" customWidth="1"/>
    <col min="1530" max="1530" width="12.85546875" style="145" customWidth="1"/>
    <col min="1531" max="1531" width="1.140625" style="145" customWidth="1"/>
    <col min="1532" max="1533" width="12.85546875" style="145" customWidth="1"/>
    <col min="1534" max="1534" width="1.140625" style="145" customWidth="1"/>
    <col min="1535" max="1537" width="12.85546875" style="145" customWidth="1"/>
    <col min="1538" max="1538" width="0.85546875" style="145" customWidth="1"/>
    <col min="1539" max="1539" width="2.5703125" style="145" customWidth="1"/>
    <col min="1540" max="1540" width="1" style="145" customWidth="1"/>
    <col min="1541" max="1780" width="9.140625" style="145"/>
    <col min="1781" max="1781" width="1" style="145" customWidth="1"/>
    <col min="1782" max="1782" width="2.5703125" style="145" customWidth="1"/>
    <col min="1783" max="1783" width="2.42578125" style="145" customWidth="1"/>
    <col min="1784" max="1784" width="11.42578125" style="145" customWidth="1"/>
    <col min="1785" max="1785" width="1.140625" style="145" customWidth="1"/>
    <col min="1786" max="1786" width="12.85546875" style="145" customWidth="1"/>
    <col min="1787" max="1787" width="1.140625" style="145" customWidth="1"/>
    <col min="1788" max="1789" width="12.85546875" style="145" customWidth="1"/>
    <col min="1790" max="1790" width="1.140625" style="145" customWidth="1"/>
    <col min="1791" max="1793" width="12.85546875" style="145" customWidth="1"/>
    <col min="1794" max="1794" width="0.85546875" style="145" customWidth="1"/>
    <col min="1795" max="1795" width="2.5703125" style="145" customWidth="1"/>
    <col min="1796" max="1796" width="1" style="145" customWidth="1"/>
    <col min="1797" max="2036" width="9.140625" style="145"/>
    <col min="2037" max="2037" width="1" style="145" customWidth="1"/>
    <col min="2038" max="2038" width="2.5703125" style="145" customWidth="1"/>
    <col min="2039" max="2039" width="2.42578125" style="145" customWidth="1"/>
    <col min="2040" max="2040" width="11.42578125" style="145" customWidth="1"/>
    <col min="2041" max="2041" width="1.140625" style="145" customWidth="1"/>
    <col min="2042" max="2042" width="12.85546875" style="145" customWidth="1"/>
    <col min="2043" max="2043" width="1.140625" style="145" customWidth="1"/>
    <col min="2044" max="2045" width="12.85546875" style="145" customWidth="1"/>
    <col min="2046" max="2046" width="1.140625" style="145" customWidth="1"/>
    <col min="2047" max="2049" width="12.85546875" style="145" customWidth="1"/>
    <col min="2050" max="2050" width="0.85546875" style="145" customWidth="1"/>
    <col min="2051" max="2051" width="2.5703125" style="145" customWidth="1"/>
    <col min="2052" max="2052" width="1" style="145" customWidth="1"/>
    <col min="2053" max="2292" width="9.140625" style="145"/>
    <col min="2293" max="2293" width="1" style="145" customWidth="1"/>
    <col min="2294" max="2294" width="2.5703125" style="145" customWidth="1"/>
    <col min="2295" max="2295" width="2.42578125" style="145" customWidth="1"/>
    <col min="2296" max="2296" width="11.42578125" style="145" customWidth="1"/>
    <col min="2297" max="2297" width="1.140625" style="145" customWidth="1"/>
    <col min="2298" max="2298" width="12.85546875" style="145" customWidth="1"/>
    <col min="2299" max="2299" width="1.140625" style="145" customWidth="1"/>
    <col min="2300" max="2301" width="12.85546875" style="145" customWidth="1"/>
    <col min="2302" max="2302" width="1.140625" style="145" customWidth="1"/>
    <col min="2303" max="2305" width="12.85546875" style="145" customWidth="1"/>
    <col min="2306" max="2306" width="0.85546875" style="145" customWidth="1"/>
    <col min="2307" max="2307" width="2.5703125" style="145" customWidth="1"/>
    <col min="2308" max="2308" width="1" style="145" customWidth="1"/>
    <col min="2309" max="2548" width="9.140625" style="145"/>
    <col min="2549" max="2549" width="1" style="145" customWidth="1"/>
    <col min="2550" max="2550" width="2.5703125" style="145" customWidth="1"/>
    <col min="2551" max="2551" width="2.42578125" style="145" customWidth="1"/>
    <col min="2552" max="2552" width="11.42578125" style="145" customWidth="1"/>
    <col min="2553" max="2553" width="1.140625" style="145" customWidth="1"/>
    <col min="2554" max="2554" width="12.85546875" style="145" customWidth="1"/>
    <col min="2555" max="2555" width="1.140625" style="145" customWidth="1"/>
    <col min="2556" max="2557" width="12.85546875" style="145" customWidth="1"/>
    <col min="2558" max="2558" width="1.140625" style="145" customWidth="1"/>
    <col min="2559" max="2561" width="12.85546875" style="145" customWidth="1"/>
    <col min="2562" max="2562" width="0.85546875" style="145" customWidth="1"/>
    <col min="2563" max="2563" width="2.5703125" style="145" customWidth="1"/>
    <col min="2564" max="2564" width="1" style="145" customWidth="1"/>
    <col min="2565" max="2804" width="9.140625" style="145"/>
    <col min="2805" max="2805" width="1" style="145" customWidth="1"/>
    <col min="2806" max="2806" width="2.5703125" style="145" customWidth="1"/>
    <col min="2807" max="2807" width="2.42578125" style="145" customWidth="1"/>
    <col min="2808" max="2808" width="11.42578125" style="145" customWidth="1"/>
    <col min="2809" max="2809" width="1.140625" style="145" customWidth="1"/>
    <col min="2810" max="2810" width="12.85546875" style="145" customWidth="1"/>
    <col min="2811" max="2811" width="1.140625" style="145" customWidth="1"/>
    <col min="2812" max="2813" width="12.85546875" style="145" customWidth="1"/>
    <col min="2814" max="2814" width="1.140625" style="145" customWidth="1"/>
    <col min="2815" max="2817" width="12.85546875" style="145" customWidth="1"/>
    <col min="2818" max="2818" width="0.85546875" style="145" customWidth="1"/>
    <col min="2819" max="2819" width="2.5703125" style="145" customWidth="1"/>
    <col min="2820" max="2820" width="1" style="145" customWidth="1"/>
    <col min="2821" max="3060" width="9.140625" style="145"/>
    <col min="3061" max="3061" width="1" style="145" customWidth="1"/>
    <col min="3062" max="3062" width="2.5703125" style="145" customWidth="1"/>
    <col min="3063" max="3063" width="2.42578125" style="145" customWidth="1"/>
    <col min="3064" max="3064" width="11.42578125" style="145" customWidth="1"/>
    <col min="3065" max="3065" width="1.140625" style="145" customWidth="1"/>
    <col min="3066" max="3066" width="12.85546875" style="145" customWidth="1"/>
    <col min="3067" max="3067" width="1.140625" style="145" customWidth="1"/>
    <col min="3068" max="3069" width="12.85546875" style="145" customWidth="1"/>
    <col min="3070" max="3070" width="1.140625" style="145" customWidth="1"/>
    <col min="3071" max="3073" width="12.85546875" style="145" customWidth="1"/>
    <col min="3074" max="3074" width="0.85546875" style="145" customWidth="1"/>
    <col min="3075" max="3075" width="2.5703125" style="145" customWidth="1"/>
    <col min="3076" max="3076" width="1" style="145" customWidth="1"/>
    <col min="3077" max="3316" width="9.140625" style="145"/>
    <col min="3317" max="3317" width="1" style="145" customWidth="1"/>
    <col min="3318" max="3318" width="2.5703125" style="145" customWidth="1"/>
    <col min="3319" max="3319" width="2.42578125" style="145" customWidth="1"/>
    <col min="3320" max="3320" width="11.42578125" style="145" customWidth="1"/>
    <col min="3321" max="3321" width="1.140625" style="145" customWidth="1"/>
    <col min="3322" max="3322" width="12.85546875" style="145" customWidth="1"/>
    <col min="3323" max="3323" width="1.140625" style="145" customWidth="1"/>
    <col min="3324" max="3325" width="12.85546875" style="145" customWidth="1"/>
    <col min="3326" max="3326" width="1.140625" style="145" customWidth="1"/>
    <col min="3327" max="3329" width="12.85546875" style="145" customWidth="1"/>
    <col min="3330" max="3330" width="0.85546875" style="145" customWidth="1"/>
    <col min="3331" max="3331" width="2.5703125" style="145" customWidth="1"/>
    <col min="3332" max="3332" width="1" style="145" customWidth="1"/>
    <col min="3333" max="3572" width="9.140625" style="145"/>
    <col min="3573" max="3573" width="1" style="145" customWidth="1"/>
    <col min="3574" max="3574" width="2.5703125" style="145" customWidth="1"/>
    <col min="3575" max="3575" width="2.42578125" style="145" customWidth="1"/>
    <col min="3576" max="3576" width="11.42578125" style="145" customWidth="1"/>
    <col min="3577" max="3577" width="1.140625" style="145" customWidth="1"/>
    <col min="3578" max="3578" width="12.85546875" style="145" customWidth="1"/>
    <col min="3579" max="3579" width="1.140625" style="145" customWidth="1"/>
    <col min="3580" max="3581" width="12.85546875" style="145" customWidth="1"/>
    <col min="3582" max="3582" width="1.140625" style="145" customWidth="1"/>
    <col min="3583" max="3585" width="12.85546875" style="145" customWidth="1"/>
    <col min="3586" max="3586" width="0.85546875" style="145" customWidth="1"/>
    <col min="3587" max="3587" width="2.5703125" style="145" customWidth="1"/>
    <col min="3588" max="3588" width="1" style="145" customWidth="1"/>
    <col min="3589" max="3828" width="9.140625" style="145"/>
    <col min="3829" max="3829" width="1" style="145" customWidth="1"/>
    <col min="3830" max="3830" width="2.5703125" style="145" customWidth="1"/>
    <col min="3831" max="3831" width="2.42578125" style="145" customWidth="1"/>
    <col min="3832" max="3832" width="11.42578125" style="145" customWidth="1"/>
    <col min="3833" max="3833" width="1.140625" style="145" customWidth="1"/>
    <col min="3834" max="3834" width="12.85546875" style="145" customWidth="1"/>
    <col min="3835" max="3835" width="1.140625" style="145" customWidth="1"/>
    <col min="3836" max="3837" width="12.85546875" style="145" customWidth="1"/>
    <col min="3838" max="3838" width="1.140625" style="145" customWidth="1"/>
    <col min="3839" max="3841" width="12.85546875" style="145" customWidth="1"/>
    <col min="3842" max="3842" width="0.85546875" style="145" customWidth="1"/>
    <col min="3843" max="3843" width="2.5703125" style="145" customWidth="1"/>
    <col min="3844" max="3844" width="1" style="145" customWidth="1"/>
    <col min="3845" max="4084" width="9.140625" style="145"/>
    <col min="4085" max="4085" width="1" style="145" customWidth="1"/>
    <col min="4086" max="4086" width="2.5703125" style="145" customWidth="1"/>
    <col min="4087" max="4087" width="2.42578125" style="145" customWidth="1"/>
    <col min="4088" max="4088" width="11.42578125" style="145" customWidth="1"/>
    <col min="4089" max="4089" width="1.140625" style="145" customWidth="1"/>
    <col min="4090" max="4090" width="12.85546875" style="145" customWidth="1"/>
    <col min="4091" max="4091" width="1.140625" style="145" customWidth="1"/>
    <col min="4092" max="4093" width="12.85546875" style="145" customWidth="1"/>
    <col min="4094" max="4094" width="1.140625" style="145" customWidth="1"/>
    <col min="4095" max="4097" width="12.85546875" style="145" customWidth="1"/>
    <col min="4098" max="4098" width="0.85546875" style="145" customWidth="1"/>
    <col min="4099" max="4099" width="2.5703125" style="145" customWidth="1"/>
    <col min="4100" max="4100" width="1" style="145" customWidth="1"/>
    <col min="4101" max="4340" width="9.140625" style="145"/>
    <col min="4341" max="4341" width="1" style="145" customWidth="1"/>
    <col min="4342" max="4342" width="2.5703125" style="145" customWidth="1"/>
    <col min="4343" max="4343" width="2.42578125" style="145" customWidth="1"/>
    <col min="4344" max="4344" width="11.42578125" style="145" customWidth="1"/>
    <col min="4345" max="4345" width="1.140625" style="145" customWidth="1"/>
    <col min="4346" max="4346" width="12.85546875" style="145" customWidth="1"/>
    <col min="4347" max="4347" width="1.140625" style="145" customWidth="1"/>
    <col min="4348" max="4349" width="12.85546875" style="145" customWidth="1"/>
    <col min="4350" max="4350" width="1.140625" style="145" customWidth="1"/>
    <col min="4351" max="4353" width="12.85546875" style="145" customWidth="1"/>
    <col min="4354" max="4354" width="0.85546875" style="145" customWidth="1"/>
    <col min="4355" max="4355" width="2.5703125" style="145" customWidth="1"/>
    <col min="4356" max="4356" width="1" style="145" customWidth="1"/>
    <col min="4357" max="4596" width="9.140625" style="145"/>
    <col min="4597" max="4597" width="1" style="145" customWidth="1"/>
    <col min="4598" max="4598" width="2.5703125" style="145" customWidth="1"/>
    <col min="4599" max="4599" width="2.42578125" style="145" customWidth="1"/>
    <col min="4600" max="4600" width="11.42578125" style="145" customWidth="1"/>
    <col min="4601" max="4601" width="1.140625" style="145" customWidth="1"/>
    <col min="4602" max="4602" width="12.85546875" style="145" customWidth="1"/>
    <col min="4603" max="4603" width="1.140625" style="145" customWidth="1"/>
    <col min="4604" max="4605" width="12.85546875" style="145" customWidth="1"/>
    <col min="4606" max="4606" width="1.140625" style="145" customWidth="1"/>
    <col min="4607" max="4609" width="12.85546875" style="145" customWidth="1"/>
    <col min="4610" max="4610" width="0.85546875" style="145" customWidth="1"/>
    <col min="4611" max="4611" width="2.5703125" style="145" customWidth="1"/>
    <col min="4612" max="4612" width="1" style="145" customWidth="1"/>
    <col min="4613" max="4852" width="9.140625" style="145"/>
    <col min="4853" max="4853" width="1" style="145" customWidth="1"/>
    <col min="4854" max="4854" width="2.5703125" style="145" customWidth="1"/>
    <col min="4855" max="4855" width="2.42578125" style="145" customWidth="1"/>
    <col min="4856" max="4856" width="11.42578125" style="145" customWidth="1"/>
    <col min="4857" max="4857" width="1.140625" style="145" customWidth="1"/>
    <col min="4858" max="4858" width="12.85546875" style="145" customWidth="1"/>
    <col min="4859" max="4859" width="1.140625" style="145" customWidth="1"/>
    <col min="4860" max="4861" width="12.85546875" style="145" customWidth="1"/>
    <col min="4862" max="4862" width="1.140625" style="145" customWidth="1"/>
    <col min="4863" max="4865" width="12.85546875" style="145" customWidth="1"/>
    <col min="4866" max="4866" width="0.85546875" style="145" customWidth="1"/>
    <col min="4867" max="4867" width="2.5703125" style="145" customWidth="1"/>
    <col min="4868" max="4868" width="1" style="145" customWidth="1"/>
    <col min="4869" max="5108" width="9.140625" style="145"/>
    <col min="5109" max="5109" width="1" style="145" customWidth="1"/>
    <col min="5110" max="5110" width="2.5703125" style="145" customWidth="1"/>
    <col min="5111" max="5111" width="2.42578125" style="145" customWidth="1"/>
    <col min="5112" max="5112" width="11.42578125" style="145" customWidth="1"/>
    <col min="5113" max="5113" width="1.140625" style="145" customWidth="1"/>
    <col min="5114" max="5114" width="12.85546875" style="145" customWidth="1"/>
    <col min="5115" max="5115" width="1.140625" style="145" customWidth="1"/>
    <col min="5116" max="5117" width="12.85546875" style="145" customWidth="1"/>
    <col min="5118" max="5118" width="1.140625" style="145" customWidth="1"/>
    <col min="5119" max="5121" width="12.85546875" style="145" customWidth="1"/>
    <col min="5122" max="5122" width="0.85546875" style="145" customWidth="1"/>
    <col min="5123" max="5123" width="2.5703125" style="145" customWidth="1"/>
    <col min="5124" max="5124" width="1" style="145" customWidth="1"/>
    <col min="5125" max="5364" width="9.140625" style="145"/>
    <col min="5365" max="5365" width="1" style="145" customWidth="1"/>
    <col min="5366" max="5366" width="2.5703125" style="145" customWidth="1"/>
    <col min="5367" max="5367" width="2.42578125" style="145" customWidth="1"/>
    <col min="5368" max="5368" width="11.42578125" style="145" customWidth="1"/>
    <col min="5369" max="5369" width="1.140625" style="145" customWidth="1"/>
    <col min="5370" max="5370" width="12.85546875" style="145" customWidth="1"/>
    <col min="5371" max="5371" width="1.140625" style="145" customWidth="1"/>
    <col min="5372" max="5373" width="12.85546875" style="145" customWidth="1"/>
    <col min="5374" max="5374" width="1.140625" style="145" customWidth="1"/>
    <col min="5375" max="5377" width="12.85546875" style="145" customWidth="1"/>
    <col min="5378" max="5378" width="0.85546875" style="145" customWidth="1"/>
    <col min="5379" max="5379" width="2.5703125" style="145" customWidth="1"/>
    <col min="5380" max="5380" width="1" style="145" customWidth="1"/>
    <col min="5381" max="5620" width="9.140625" style="145"/>
    <col min="5621" max="5621" width="1" style="145" customWidth="1"/>
    <col min="5622" max="5622" width="2.5703125" style="145" customWidth="1"/>
    <col min="5623" max="5623" width="2.42578125" style="145" customWidth="1"/>
    <col min="5624" max="5624" width="11.42578125" style="145" customWidth="1"/>
    <col min="5625" max="5625" width="1.140625" style="145" customWidth="1"/>
    <col min="5626" max="5626" width="12.85546875" style="145" customWidth="1"/>
    <col min="5627" max="5627" width="1.140625" style="145" customWidth="1"/>
    <col min="5628" max="5629" width="12.85546875" style="145" customWidth="1"/>
    <col min="5630" max="5630" width="1.140625" style="145" customWidth="1"/>
    <col min="5631" max="5633" width="12.85546875" style="145" customWidth="1"/>
    <col min="5634" max="5634" width="0.85546875" style="145" customWidth="1"/>
    <col min="5635" max="5635" width="2.5703125" style="145" customWidth="1"/>
    <col min="5636" max="5636" width="1" style="145" customWidth="1"/>
    <col min="5637" max="5876" width="9.140625" style="145"/>
    <col min="5877" max="5877" width="1" style="145" customWidth="1"/>
    <col min="5878" max="5878" width="2.5703125" style="145" customWidth="1"/>
    <col min="5879" max="5879" width="2.42578125" style="145" customWidth="1"/>
    <col min="5880" max="5880" width="11.42578125" style="145" customWidth="1"/>
    <col min="5881" max="5881" width="1.140625" style="145" customWidth="1"/>
    <col min="5882" max="5882" width="12.85546875" style="145" customWidth="1"/>
    <col min="5883" max="5883" width="1.140625" style="145" customWidth="1"/>
    <col min="5884" max="5885" width="12.85546875" style="145" customWidth="1"/>
    <col min="5886" max="5886" width="1.140625" style="145" customWidth="1"/>
    <col min="5887" max="5889" width="12.85546875" style="145" customWidth="1"/>
    <col min="5890" max="5890" width="0.85546875" style="145" customWidth="1"/>
    <col min="5891" max="5891" width="2.5703125" style="145" customWidth="1"/>
    <col min="5892" max="5892" width="1" style="145" customWidth="1"/>
    <col min="5893" max="6132" width="9.140625" style="145"/>
    <col min="6133" max="6133" width="1" style="145" customWidth="1"/>
    <col min="6134" max="6134" width="2.5703125" style="145" customWidth="1"/>
    <col min="6135" max="6135" width="2.42578125" style="145" customWidth="1"/>
    <col min="6136" max="6136" width="11.42578125" style="145" customWidth="1"/>
    <col min="6137" max="6137" width="1.140625" style="145" customWidth="1"/>
    <col min="6138" max="6138" width="12.85546875" style="145" customWidth="1"/>
    <col min="6139" max="6139" width="1.140625" style="145" customWidth="1"/>
    <col min="6140" max="6141" width="12.85546875" style="145" customWidth="1"/>
    <col min="6142" max="6142" width="1.140625" style="145" customWidth="1"/>
    <col min="6143" max="6145" width="12.85546875" style="145" customWidth="1"/>
    <col min="6146" max="6146" width="0.85546875" style="145" customWidth="1"/>
    <col min="6147" max="6147" width="2.5703125" style="145" customWidth="1"/>
    <col min="6148" max="6148" width="1" style="145" customWidth="1"/>
    <col min="6149" max="6388" width="9.140625" style="145"/>
    <col min="6389" max="6389" width="1" style="145" customWidth="1"/>
    <col min="6390" max="6390" width="2.5703125" style="145" customWidth="1"/>
    <col min="6391" max="6391" width="2.42578125" style="145" customWidth="1"/>
    <col min="6392" max="6392" width="11.42578125" style="145" customWidth="1"/>
    <col min="6393" max="6393" width="1.140625" style="145" customWidth="1"/>
    <col min="6394" max="6394" width="12.85546875" style="145" customWidth="1"/>
    <col min="6395" max="6395" width="1.140625" style="145" customWidth="1"/>
    <col min="6396" max="6397" width="12.85546875" style="145" customWidth="1"/>
    <col min="6398" max="6398" width="1.140625" style="145" customWidth="1"/>
    <col min="6399" max="6401" width="12.85546875" style="145" customWidth="1"/>
    <col min="6402" max="6402" width="0.85546875" style="145" customWidth="1"/>
    <col min="6403" max="6403" width="2.5703125" style="145" customWidth="1"/>
    <col min="6404" max="6404" width="1" style="145" customWidth="1"/>
    <col min="6405" max="6644" width="9.140625" style="145"/>
    <col min="6645" max="6645" width="1" style="145" customWidth="1"/>
    <col min="6646" max="6646" width="2.5703125" style="145" customWidth="1"/>
    <col min="6647" max="6647" width="2.42578125" style="145" customWidth="1"/>
    <col min="6648" max="6648" width="11.42578125" style="145" customWidth="1"/>
    <col min="6649" max="6649" width="1.140625" style="145" customWidth="1"/>
    <col min="6650" max="6650" width="12.85546875" style="145" customWidth="1"/>
    <col min="6651" max="6651" width="1.140625" style="145" customWidth="1"/>
    <col min="6652" max="6653" width="12.85546875" style="145" customWidth="1"/>
    <col min="6654" max="6654" width="1.140625" style="145" customWidth="1"/>
    <col min="6655" max="6657" width="12.85546875" style="145" customWidth="1"/>
    <col min="6658" max="6658" width="0.85546875" style="145" customWidth="1"/>
    <col min="6659" max="6659" width="2.5703125" style="145" customWidth="1"/>
    <col min="6660" max="6660" width="1" style="145" customWidth="1"/>
    <col min="6661" max="6900" width="9.140625" style="145"/>
    <col min="6901" max="6901" width="1" style="145" customWidth="1"/>
    <col min="6902" max="6902" width="2.5703125" style="145" customWidth="1"/>
    <col min="6903" max="6903" width="2.42578125" style="145" customWidth="1"/>
    <col min="6904" max="6904" width="11.42578125" style="145" customWidth="1"/>
    <col min="6905" max="6905" width="1.140625" style="145" customWidth="1"/>
    <col min="6906" max="6906" width="12.85546875" style="145" customWidth="1"/>
    <col min="6907" max="6907" width="1.140625" style="145" customWidth="1"/>
    <col min="6908" max="6909" width="12.85546875" style="145" customWidth="1"/>
    <col min="6910" max="6910" width="1.140625" style="145" customWidth="1"/>
    <col min="6911" max="6913" width="12.85546875" style="145" customWidth="1"/>
    <col min="6914" max="6914" width="0.85546875" style="145" customWidth="1"/>
    <col min="6915" max="6915" width="2.5703125" style="145" customWidth="1"/>
    <col min="6916" max="6916" width="1" style="145" customWidth="1"/>
    <col min="6917" max="7156" width="9.140625" style="145"/>
    <col min="7157" max="7157" width="1" style="145" customWidth="1"/>
    <col min="7158" max="7158" width="2.5703125" style="145" customWidth="1"/>
    <col min="7159" max="7159" width="2.42578125" style="145" customWidth="1"/>
    <col min="7160" max="7160" width="11.42578125" style="145" customWidth="1"/>
    <col min="7161" max="7161" width="1.140625" style="145" customWidth="1"/>
    <col min="7162" max="7162" width="12.85546875" style="145" customWidth="1"/>
    <col min="7163" max="7163" width="1.140625" style="145" customWidth="1"/>
    <col min="7164" max="7165" width="12.85546875" style="145" customWidth="1"/>
    <col min="7166" max="7166" width="1.140625" style="145" customWidth="1"/>
    <col min="7167" max="7169" width="12.85546875" style="145" customWidth="1"/>
    <col min="7170" max="7170" width="0.85546875" style="145" customWidth="1"/>
    <col min="7171" max="7171" width="2.5703125" style="145" customWidth="1"/>
    <col min="7172" max="7172" width="1" style="145" customWidth="1"/>
    <col min="7173" max="7412" width="9.140625" style="145"/>
    <col min="7413" max="7413" width="1" style="145" customWidth="1"/>
    <col min="7414" max="7414" width="2.5703125" style="145" customWidth="1"/>
    <col min="7415" max="7415" width="2.42578125" style="145" customWidth="1"/>
    <col min="7416" max="7416" width="11.42578125" style="145" customWidth="1"/>
    <col min="7417" max="7417" width="1.140625" style="145" customWidth="1"/>
    <col min="7418" max="7418" width="12.85546875" style="145" customWidth="1"/>
    <col min="7419" max="7419" width="1.140625" style="145" customWidth="1"/>
    <col min="7420" max="7421" width="12.85546875" style="145" customWidth="1"/>
    <col min="7422" max="7422" width="1.140625" style="145" customWidth="1"/>
    <col min="7423" max="7425" width="12.85546875" style="145" customWidth="1"/>
    <col min="7426" max="7426" width="0.85546875" style="145" customWidth="1"/>
    <col min="7427" max="7427" width="2.5703125" style="145" customWidth="1"/>
    <col min="7428" max="7428" width="1" style="145" customWidth="1"/>
    <col min="7429" max="7668" width="9.140625" style="145"/>
    <col min="7669" max="7669" width="1" style="145" customWidth="1"/>
    <col min="7670" max="7670" width="2.5703125" style="145" customWidth="1"/>
    <col min="7671" max="7671" width="2.42578125" style="145" customWidth="1"/>
    <col min="7672" max="7672" width="11.42578125" style="145" customWidth="1"/>
    <col min="7673" max="7673" width="1.140625" style="145" customWidth="1"/>
    <col min="7674" max="7674" width="12.85546875" style="145" customWidth="1"/>
    <col min="7675" max="7675" width="1.140625" style="145" customWidth="1"/>
    <col min="7676" max="7677" width="12.85546875" style="145" customWidth="1"/>
    <col min="7678" max="7678" width="1.140625" style="145" customWidth="1"/>
    <col min="7679" max="7681" width="12.85546875" style="145" customWidth="1"/>
    <col min="7682" max="7682" width="0.85546875" style="145" customWidth="1"/>
    <col min="7683" max="7683" width="2.5703125" style="145" customWidth="1"/>
    <col min="7684" max="7684" width="1" style="145" customWidth="1"/>
    <col min="7685" max="7924" width="9.140625" style="145"/>
    <col min="7925" max="7925" width="1" style="145" customWidth="1"/>
    <col min="7926" max="7926" width="2.5703125" style="145" customWidth="1"/>
    <col min="7927" max="7927" width="2.42578125" style="145" customWidth="1"/>
    <col min="7928" max="7928" width="11.42578125" style="145" customWidth="1"/>
    <col min="7929" max="7929" width="1.140625" style="145" customWidth="1"/>
    <col min="7930" max="7930" width="12.85546875" style="145" customWidth="1"/>
    <col min="7931" max="7931" width="1.140625" style="145" customWidth="1"/>
    <col min="7932" max="7933" width="12.85546875" style="145" customWidth="1"/>
    <col min="7934" max="7934" width="1.140625" style="145" customWidth="1"/>
    <col min="7935" max="7937" width="12.85546875" style="145" customWidth="1"/>
    <col min="7938" max="7938" width="0.85546875" style="145" customWidth="1"/>
    <col min="7939" max="7939" width="2.5703125" style="145" customWidth="1"/>
    <col min="7940" max="7940" width="1" style="145" customWidth="1"/>
    <col min="7941" max="8180" width="9.140625" style="145"/>
    <col min="8181" max="8181" width="1" style="145" customWidth="1"/>
    <col min="8182" max="8182" width="2.5703125" style="145" customWidth="1"/>
    <col min="8183" max="8183" width="2.42578125" style="145" customWidth="1"/>
    <col min="8184" max="8184" width="11.42578125" style="145" customWidth="1"/>
    <col min="8185" max="8185" width="1.140625" style="145" customWidth="1"/>
    <col min="8186" max="8186" width="12.85546875" style="145" customWidth="1"/>
    <col min="8187" max="8187" width="1.140625" style="145" customWidth="1"/>
    <col min="8188" max="8189" width="12.85546875" style="145" customWidth="1"/>
    <col min="8190" max="8190" width="1.140625" style="145" customWidth="1"/>
    <col min="8191" max="8193" width="12.85546875" style="145" customWidth="1"/>
    <col min="8194" max="8194" width="0.85546875" style="145" customWidth="1"/>
    <col min="8195" max="8195" width="2.5703125" style="145" customWidth="1"/>
    <col min="8196" max="8196" width="1" style="145" customWidth="1"/>
    <col min="8197" max="8436" width="9.140625" style="145"/>
    <col min="8437" max="8437" width="1" style="145" customWidth="1"/>
    <col min="8438" max="8438" width="2.5703125" style="145" customWidth="1"/>
    <col min="8439" max="8439" width="2.42578125" style="145" customWidth="1"/>
    <col min="8440" max="8440" width="11.42578125" style="145" customWidth="1"/>
    <col min="8441" max="8441" width="1.140625" style="145" customWidth="1"/>
    <col min="8442" max="8442" width="12.85546875" style="145" customWidth="1"/>
    <col min="8443" max="8443" width="1.140625" style="145" customWidth="1"/>
    <col min="8444" max="8445" width="12.85546875" style="145" customWidth="1"/>
    <col min="8446" max="8446" width="1.140625" style="145" customWidth="1"/>
    <col min="8447" max="8449" width="12.85546875" style="145" customWidth="1"/>
    <col min="8450" max="8450" width="0.85546875" style="145" customWidth="1"/>
    <col min="8451" max="8451" width="2.5703125" style="145" customWidth="1"/>
    <col min="8452" max="8452" width="1" style="145" customWidth="1"/>
    <col min="8453" max="8692" width="9.140625" style="145"/>
    <col min="8693" max="8693" width="1" style="145" customWidth="1"/>
    <col min="8694" max="8694" width="2.5703125" style="145" customWidth="1"/>
    <col min="8695" max="8695" width="2.42578125" style="145" customWidth="1"/>
    <col min="8696" max="8696" width="11.42578125" style="145" customWidth="1"/>
    <col min="8697" max="8697" width="1.140625" style="145" customWidth="1"/>
    <col min="8698" max="8698" width="12.85546875" style="145" customWidth="1"/>
    <col min="8699" max="8699" width="1.140625" style="145" customWidth="1"/>
    <col min="8700" max="8701" width="12.85546875" style="145" customWidth="1"/>
    <col min="8702" max="8702" width="1.140625" style="145" customWidth="1"/>
    <col min="8703" max="8705" width="12.85546875" style="145" customWidth="1"/>
    <col min="8706" max="8706" width="0.85546875" style="145" customWidth="1"/>
    <col min="8707" max="8707" width="2.5703125" style="145" customWidth="1"/>
    <col min="8708" max="8708" width="1" style="145" customWidth="1"/>
    <col min="8709" max="8948" width="9.140625" style="145"/>
    <col min="8949" max="8949" width="1" style="145" customWidth="1"/>
    <col min="8950" max="8950" width="2.5703125" style="145" customWidth="1"/>
    <col min="8951" max="8951" width="2.42578125" style="145" customWidth="1"/>
    <col min="8952" max="8952" width="11.42578125" style="145" customWidth="1"/>
    <col min="8953" max="8953" width="1.140625" style="145" customWidth="1"/>
    <col min="8954" max="8954" width="12.85546875" style="145" customWidth="1"/>
    <col min="8955" max="8955" width="1.140625" style="145" customWidth="1"/>
    <col min="8956" max="8957" width="12.85546875" style="145" customWidth="1"/>
    <col min="8958" max="8958" width="1.140625" style="145" customWidth="1"/>
    <col min="8959" max="8961" width="12.85546875" style="145" customWidth="1"/>
    <col min="8962" max="8962" width="0.85546875" style="145" customWidth="1"/>
    <col min="8963" max="8963" width="2.5703125" style="145" customWidth="1"/>
    <col min="8964" max="8964" width="1" style="145" customWidth="1"/>
    <col min="8965" max="9204" width="9.140625" style="145"/>
    <col min="9205" max="9205" width="1" style="145" customWidth="1"/>
    <col min="9206" max="9206" width="2.5703125" style="145" customWidth="1"/>
    <col min="9207" max="9207" width="2.42578125" style="145" customWidth="1"/>
    <col min="9208" max="9208" width="11.42578125" style="145" customWidth="1"/>
    <col min="9209" max="9209" width="1.140625" style="145" customWidth="1"/>
    <col min="9210" max="9210" width="12.85546875" style="145" customWidth="1"/>
    <col min="9211" max="9211" width="1.140625" style="145" customWidth="1"/>
    <col min="9212" max="9213" width="12.85546875" style="145" customWidth="1"/>
    <col min="9214" max="9214" width="1.140625" style="145" customWidth="1"/>
    <col min="9215" max="9217" width="12.85546875" style="145" customWidth="1"/>
    <col min="9218" max="9218" width="0.85546875" style="145" customWidth="1"/>
    <col min="9219" max="9219" width="2.5703125" style="145" customWidth="1"/>
    <col min="9220" max="9220" width="1" style="145" customWidth="1"/>
    <col min="9221" max="9460" width="9.140625" style="145"/>
    <col min="9461" max="9461" width="1" style="145" customWidth="1"/>
    <col min="9462" max="9462" width="2.5703125" style="145" customWidth="1"/>
    <col min="9463" max="9463" width="2.42578125" style="145" customWidth="1"/>
    <col min="9464" max="9464" width="11.42578125" style="145" customWidth="1"/>
    <col min="9465" max="9465" width="1.140625" style="145" customWidth="1"/>
    <col min="9466" max="9466" width="12.85546875" style="145" customWidth="1"/>
    <col min="9467" max="9467" width="1.140625" style="145" customWidth="1"/>
    <col min="9468" max="9469" width="12.85546875" style="145" customWidth="1"/>
    <col min="9470" max="9470" width="1.140625" style="145" customWidth="1"/>
    <col min="9471" max="9473" width="12.85546875" style="145" customWidth="1"/>
    <col min="9474" max="9474" width="0.85546875" style="145" customWidth="1"/>
    <col min="9475" max="9475" width="2.5703125" style="145" customWidth="1"/>
    <col min="9476" max="9476" width="1" style="145" customWidth="1"/>
    <col min="9477" max="9716" width="9.140625" style="145"/>
    <col min="9717" max="9717" width="1" style="145" customWidth="1"/>
    <col min="9718" max="9718" width="2.5703125" style="145" customWidth="1"/>
    <col min="9719" max="9719" width="2.42578125" style="145" customWidth="1"/>
    <col min="9720" max="9720" width="11.42578125" style="145" customWidth="1"/>
    <col min="9721" max="9721" width="1.140625" style="145" customWidth="1"/>
    <col min="9722" max="9722" width="12.85546875" style="145" customWidth="1"/>
    <col min="9723" max="9723" width="1.140625" style="145" customWidth="1"/>
    <col min="9724" max="9725" width="12.85546875" style="145" customWidth="1"/>
    <col min="9726" max="9726" width="1.140625" style="145" customWidth="1"/>
    <col min="9727" max="9729" width="12.85546875" style="145" customWidth="1"/>
    <col min="9730" max="9730" width="0.85546875" style="145" customWidth="1"/>
    <col min="9731" max="9731" width="2.5703125" style="145" customWidth="1"/>
    <col min="9732" max="9732" width="1" style="145" customWidth="1"/>
    <col min="9733" max="9972" width="9.140625" style="145"/>
    <col min="9973" max="9973" width="1" style="145" customWidth="1"/>
    <col min="9974" max="9974" width="2.5703125" style="145" customWidth="1"/>
    <col min="9975" max="9975" width="2.42578125" style="145" customWidth="1"/>
    <col min="9976" max="9976" width="11.42578125" style="145" customWidth="1"/>
    <col min="9977" max="9977" width="1.140625" style="145" customWidth="1"/>
    <col min="9978" max="9978" width="12.85546875" style="145" customWidth="1"/>
    <col min="9979" max="9979" width="1.140625" style="145" customWidth="1"/>
    <col min="9980" max="9981" width="12.85546875" style="145" customWidth="1"/>
    <col min="9982" max="9982" width="1.140625" style="145" customWidth="1"/>
    <col min="9983" max="9985" width="12.85546875" style="145" customWidth="1"/>
    <col min="9986" max="9986" width="0.85546875" style="145" customWidth="1"/>
    <col min="9987" max="9987" width="2.5703125" style="145" customWidth="1"/>
    <col min="9988" max="9988" width="1" style="145" customWidth="1"/>
    <col min="9989" max="10228" width="9.140625" style="145"/>
    <col min="10229" max="10229" width="1" style="145" customWidth="1"/>
    <col min="10230" max="10230" width="2.5703125" style="145" customWidth="1"/>
    <col min="10231" max="10231" width="2.42578125" style="145" customWidth="1"/>
    <col min="10232" max="10232" width="11.42578125" style="145" customWidth="1"/>
    <col min="10233" max="10233" width="1.140625" style="145" customWidth="1"/>
    <col min="10234" max="10234" width="12.85546875" style="145" customWidth="1"/>
    <col min="10235" max="10235" width="1.140625" style="145" customWidth="1"/>
    <col min="10236" max="10237" width="12.85546875" style="145" customWidth="1"/>
    <col min="10238" max="10238" width="1.140625" style="145" customWidth="1"/>
    <col min="10239" max="10241" width="12.85546875" style="145" customWidth="1"/>
    <col min="10242" max="10242" width="0.85546875" style="145" customWidth="1"/>
    <col min="10243" max="10243" width="2.5703125" style="145" customWidth="1"/>
    <col min="10244" max="10244" width="1" style="145" customWidth="1"/>
    <col min="10245" max="10484" width="9.140625" style="145"/>
    <col min="10485" max="10485" width="1" style="145" customWidth="1"/>
    <col min="10486" max="10486" width="2.5703125" style="145" customWidth="1"/>
    <col min="10487" max="10487" width="2.42578125" style="145" customWidth="1"/>
    <col min="10488" max="10488" width="11.42578125" style="145" customWidth="1"/>
    <col min="10489" max="10489" width="1.140625" style="145" customWidth="1"/>
    <col min="10490" max="10490" width="12.85546875" style="145" customWidth="1"/>
    <col min="10491" max="10491" width="1.140625" style="145" customWidth="1"/>
    <col min="10492" max="10493" width="12.85546875" style="145" customWidth="1"/>
    <col min="10494" max="10494" width="1.140625" style="145" customWidth="1"/>
    <col min="10495" max="10497" width="12.85546875" style="145" customWidth="1"/>
    <col min="10498" max="10498" width="0.85546875" style="145" customWidth="1"/>
    <col min="10499" max="10499" width="2.5703125" style="145" customWidth="1"/>
    <col min="10500" max="10500" width="1" style="145" customWidth="1"/>
    <col min="10501" max="10740" width="9.140625" style="145"/>
    <col min="10741" max="10741" width="1" style="145" customWidth="1"/>
    <col min="10742" max="10742" width="2.5703125" style="145" customWidth="1"/>
    <col min="10743" max="10743" width="2.42578125" style="145" customWidth="1"/>
    <col min="10744" max="10744" width="11.42578125" style="145" customWidth="1"/>
    <col min="10745" max="10745" width="1.140625" style="145" customWidth="1"/>
    <col min="10746" max="10746" width="12.85546875" style="145" customWidth="1"/>
    <col min="10747" max="10747" width="1.140625" style="145" customWidth="1"/>
    <col min="10748" max="10749" width="12.85546875" style="145" customWidth="1"/>
    <col min="10750" max="10750" width="1.140625" style="145" customWidth="1"/>
    <col min="10751" max="10753" width="12.85546875" style="145" customWidth="1"/>
    <col min="10754" max="10754" width="0.85546875" style="145" customWidth="1"/>
    <col min="10755" max="10755" width="2.5703125" style="145" customWidth="1"/>
    <col min="10756" max="10756" width="1" style="145" customWidth="1"/>
    <col min="10757" max="10996" width="9.140625" style="145"/>
    <col min="10997" max="10997" width="1" style="145" customWidth="1"/>
    <col min="10998" max="10998" width="2.5703125" style="145" customWidth="1"/>
    <col min="10999" max="10999" width="2.42578125" style="145" customWidth="1"/>
    <col min="11000" max="11000" width="11.42578125" style="145" customWidth="1"/>
    <col min="11001" max="11001" width="1.140625" style="145" customWidth="1"/>
    <col min="11002" max="11002" width="12.85546875" style="145" customWidth="1"/>
    <col min="11003" max="11003" width="1.140625" style="145" customWidth="1"/>
    <col min="11004" max="11005" width="12.85546875" style="145" customWidth="1"/>
    <col min="11006" max="11006" width="1.140625" style="145" customWidth="1"/>
    <col min="11007" max="11009" width="12.85546875" style="145" customWidth="1"/>
    <col min="11010" max="11010" width="0.85546875" style="145" customWidth="1"/>
    <col min="11011" max="11011" width="2.5703125" style="145" customWidth="1"/>
    <col min="11012" max="11012" width="1" style="145" customWidth="1"/>
    <col min="11013" max="11252" width="9.140625" style="145"/>
    <col min="11253" max="11253" width="1" style="145" customWidth="1"/>
    <col min="11254" max="11254" width="2.5703125" style="145" customWidth="1"/>
    <col min="11255" max="11255" width="2.42578125" style="145" customWidth="1"/>
    <col min="11256" max="11256" width="11.42578125" style="145" customWidth="1"/>
    <col min="11257" max="11257" width="1.140625" style="145" customWidth="1"/>
    <col min="11258" max="11258" width="12.85546875" style="145" customWidth="1"/>
    <col min="11259" max="11259" width="1.140625" style="145" customWidth="1"/>
    <col min="11260" max="11261" width="12.85546875" style="145" customWidth="1"/>
    <col min="11262" max="11262" width="1.140625" style="145" customWidth="1"/>
    <col min="11263" max="11265" width="12.85546875" style="145" customWidth="1"/>
    <col min="11266" max="11266" width="0.85546875" style="145" customWidth="1"/>
    <col min="11267" max="11267" width="2.5703125" style="145" customWidth="1"/>
    <col min="11268" max="11268" width="1" style="145" customWidth="1"/>
    <col min="11269" max="11508" width="9.140625" style="145"/>
    <col min="11509" max="11509" width="1" style="145" customWidth="1"/>
    <col min="11510" max="11510" width="2.5703125" style="145" customWidth="1"/>
    <col min="11511" max="11511" width="2.42578125" style="145" customWidth="1"/>
    <col min="11512" max="11512" width="11.42578125" style="145" customWidth="1"/>
    <col min="11513" max="11513" width="1.140625" style="145" customWidth="1"/>
    <col min="11514" max="11514" width="12.85546875" style="145" customWidth="1"/>
    <col min="11515" max="11515" width="1.140625" style="145" customWidth="1"/>
    <col min="11516" max="11517" width="12.85546875" style="145" customWidth="1"/>
    <col min="11518" max="11518" width="1.140625" style="145" customWidth="1"/>
    <col min="11519" max="11521" width="12.85546875" style="145" customWidth="1"/>
    <col min="11522" max="11522" width="0.85546875" style="145" customWidth="1"/>
    <col min="11523" max="11523" width="2.5703125" style="145" customWidth="1"/>
    <col min="11524" max="11524" width="1" style="145" customWidth="1"/>
    <col min="11525" max="11764" width="9.140625" style="145"/>
    <col min="11765" max="11765" width="1" style="145" customWidth="1"/>
    <col min="11766" max="11766" width="2.5703125" style="145" customWidth="1"/>
    <col min="11767" max="11767" width="2.42578125" style="145" customWidth="1"/>
    <col min="11768" max="11768" width="11.42578125" style="145" customWidth="1"/>
    <col min="11769" max="11769" width="1.140625" style="145" customWidth="1"/>
    <col min="11770" max="11770" width="12.85546875" style="145" customWidth="1"/>
    <col min="11771" max="11771" width="1.140625" style="145" customWidth="1"/>
    <col min="11772" max="11773" width="12.85546875" style="145" customWidth="1"/>
    <col min="11774" max="11774" width="1.140625" style="145" customWidth="1"/>
    <col min="11775" max="11777" width="12.85546875" style="145" customWidth="1"/>
    <col min="11778" max="11778" width="0.85546875" style="145" customWidth="1"/>
    <col min="11779" max="11779" width="2.5703125" style="145" customWidth="1"/>
    <col min="11780" max="11780" width="1" style="145" customWidth="1"/>
    <col min="11781" max="12020" width="9.140625" style="145"/>
    <col min="12021" max="12021" width="1" style="145" customWidth="1"/>
    <col min="12022" max="12022" width="2.5703125" style="145" customWidth="1"/>
    <col min="12023" max="12023" width="2.42578125" style="145" customWidth="1"/>
    <col min="12024" max="12024" width="11.42578125" style="145" customWidth="1"/>
    <col min="12025" max="12025" width="1.140625" style="145" customWidth="1"/>
    <col min="12026" max="12026" width="12.85546875" style="145" customWidth="1"/>
    <col min="12027" max="12027" width="1.140625" style="145" customWidth="1"/>
    <col min="12028" max="12029" width="12.85546875" style="145" customWidth="1"/>
    <col min="12030" max="12030" width="1.140625" style="145" customWidth="1"/>
    <col min="12031" max="12033" width="12.85546875" style="145" customWidth="1"/>
    <col min="12034" max="12034" width="0.85546875" style="145" customWidth="1"/>
    <col min="12035" max="12035" width="2.5703125" style="145" customWidth="1"/>
    <col min="12036" max="12036" width="1" style="145" customWidth="1"/>
    <col min="12037" max="12276" width="9.140625" style="145"/>
    <col min="12277" max="12277" width="1" style="145" customWidth="1"/>
    <col min="12278" max="12278" width="2.5703125" style="145" customWidth="1"/>
    <col min="12279" max="12279" width="2.42578125" style="145" customWidth="1"/>
    <col min="12280" max="12280" width="11.42578125" style="145" customWidth="1"/>
    <col min="12281" max="12281" width="1.140625" style="145" customWidth="1"/>
    <col min="12282" max="12282" width="12.85546875" style="145" customWidth="1"/>
    <col min="12283" max="12283" width="1.140625" style="145" customWidth="1"/>
    <col min="12284" max="12285" width="12.85546875" style="145" customWidth="1"/>
    <col min="12286" max="12286" width="1.140625" style="145" customWidth="1"/>
    <col min="12287" max="12289" width="12.85546875" style="145" customWidth="1"/>
    <col min="12290" max="12290" width="0.85546875" style="145" customWidth="1"/>
    <col min="12291" max="12291" width="2.5703125" style="145" customWidth="1"/>
    <col min="12292" max="12292" width="1" style="145" customWidth="1"/>
    <col min="12293" max="12532" width="9.140625" style="145"/>
    <col min="12533" max="12533" width="1" style="145" customWidth="1"/>
    <col min="12534" max="12534" width="2.5703125" style="145" customWidth="1"/>
    <col min="12535" max="12535" width="2.42578125" style="145" customWidth="1"/>
    <col min="12536" max="12536" width="11.42578125" style="145" customWidth="1"/>
    <col min="12537" max="12537" width="1.140625" style="145" customWidth="1"/>
    <col min="12538" max="12538" width="12.85546875" style="145" customWidth="1"/>
    <col min="12539" max="12539" width="1.140625" style="145" customWidth="1"/>
    <col min="12540" max="12541" width="12.85546875" style="145" customWidth="1"/>
    <col min="12542" max="12542" width="1.140625" style="145" customWidth="1"/>
    <col min="12543" max="12545" width="12.85546875" style="145" customWidth="1"/>
    <col min="12546" max="12546" width="0.85546875" style="145" customWidth="1"/>
    <col min="12547" max="12547" width="2.5703125" style="145" customWidth="1"/>
    <col min="12548" max="12548" width="1" style="145" customWidth="1"/>
    <col min="12549" max="12788" width="9.140625" style="145"/>
    <col min="12789" max="12789" width="1" style="145" customWidth="1"/>
    <col min="12790" max="12790" width="2.5703125" style="145" customWidth="1"/>
    <col min="12791" max="12791" width="2.42578125" style="145" customWidth="1"/>
    <col min="12792" max="12792" width="11.42578125" style="145" customWidth="1"/>
    <col min="12793" max="12793" width="1.140625" style="145" customWidth="1"/>
    <col min="12794" max="12794" width="12.85546875" style="145" customWidth="1"/>
    <col min="12795" max="12795" width="1.140625" style="145" customWidth="1"/>
    <col min="12796" max="12797" width="12.85546875" style="145" customWidth="1"/>
    <col min="12798" max="12798" width="1.140625" style="145" customWidth="1"/>
    <col min="12799" max="12801" width="12.85546875" style="145" customWidth="1"/>
    <col min="12802" max="12802" width="0.85546875" style="145" customWidth="1"/>
    <col min="12803" max="12803" width="2.5703125" style="145" customWidth="1"/>
    <col min="12804" max="12804" width="1" style="145" customWidth="1"/>
    <col min="12805" max="13044" width="9.140625" style="145"/>
    <col min="13045" max="13045" width="1" style="145" customWidth="1"/>
    <col min="13046" max="13046" width="2.5703125" style="145" customWidth="1"/>
    <col min="13047" max="13047" width="2.42578125" style="145" customWidth="1"/>
    <col min="13048" max="13048" width="11.42578125" style="145" customWidth="1"/>
    <col min="13049" max="13049" width="1.140625" style="145" customWidth="1"/>
    <col min="13050" max="13050" width="12.85546875" style="145" customWidth="1"/>
    <col min="13051" max="13051" width="1.140625" style="145" customWidth="1"/>
    <col min="13052" max="13053" width="12.85546875" style="145" customWidth="1"/>
    <col min="13054" max="13054" width="1.140625" style="145" customWidth="1"/>
    <col min="13055" max="13057" width="12.85546875" style="145" customWidth="1"/>
    <col min="13058" max="13058" width="0.85546875" style="145" customWidth="1"/>
    <col min="13059" max="13059" width="2.5703125" style="145" customWidth="1"/>
    <col min="13060" max="13060" width="1" style="145" customWidth="1"/>
    <col min="13061" max="13300" width="9.140625" style="145"/>
    <col min="13301" max="13301" width="1" style="145" customWidth="1"/>
    <col min="13302" max="13302" width="2.5703125" style="145" customWidth="1"/>
    <col min="13303" max="13303" width="2.42578125" style="145" customWidth="1"/>
    <col min="13304" max="13304" width="11.42578125" style="145" customWidth="1"/>
    <col min="13305" max="13305" width="1.140625" style="145" customWidth="1"/>
    <col min="13306" max="13306" width="12.85546875" style="145" customWidth="1"/>
    <col min="13307" max="13307" width="1.140625" style="145" customWidth="1"/>
    <col min="13308" max="13309" width="12.85546875" style="145" customWidth="1"/>
    <col min="13310" max="13310" width="1.140625" style="145" customWidth="1"/>
    <col min="13311" max="13313" width="12.85546875" style="145" customWidth="1"/>
    <col min="13314" max="13314" width="0.85546875" style="145" customWidth="1"/>
    <col min="13315" max="13315" width="2.5703125" style="145" customWidth="1"/>
    <col min="13316" max="13316" width="1" style="145" customWidth="1"/>
    <col min="13317" max="13556" width="9.140625" style="145"/>
    <col min="13557" max="13557" width="1" style="145" customWidth="1"/>
    <col min="13558" max="13558" width="2.5703125" style="145" customWidth="1"/>
    <col min="13559" max="13559" width="2.42578125" style="145" customWidth="1"/>
    <col min="13560" max="13560" width="11.42578125" style="145" customWidth="1"/>
    <col min="13561" max="13561" width="1.140625" style="145" customWidth="1"/>
    <col min="13562" max="13562" width="12.85546875" style="145" customWidth="1"/>
    <col min="13563" max="13563" width="1.140625" style="145" customWidth="1"/>
    <col min="13564" max="13565" width="12.85546875" style="145" customWidth="1"/>
    <col min="13566" max="13566" width="1.140625" style="145" customWidth="1"/>
    <col min="13567" max="13569" width="12.85546875" style="145" customWidth="1"/>
    <col min="13570" max="13570" width="0.85546875" style="145" customWidth="1"/>
    <col min="13571" max="13571" width="2.5703125" style="145" customWidth="1"/>
    <col min="13572" max="13572" width="1" style="145" customWidth="1"/>
    <col min="13573" max="13812" width="9.140625" style="145"/>
    <col min="13813" max="13813" width="1" style="145" customWidth="1"/>
    <col min="13814" max="13814" width="2.5703125" style="145" customWidth="1"/>
    <col min="13815" max="13815" width="2.42578125" style="145" customWidth="1"/>
    <col min="13816" max="13816" width="11.42578125" style="145" customWidth="1"/>
    <col min="13817" max="13817" width="1.140625" style="145" customWidth="1"/>
    <col min="13818" max="13818" width="12.85546875" style="145" customWidth="1"/>
    <col min="13819" max="13819" width="1.140625" style="145" customWidth="1"/>
    <col min="13820" max="13821" width="12.85546875" style="145" customWidth="1"/>
    <col min="13822" max="13822" width="1.140625" style="145" customWidth="1"/>
    <col min="13823" max="13825" width="12.85546875" style="145" customWidth="1"/>
    <col min="13826" max="13826" width="0.85546875" style="145" customWidth="1"/>
    <col min="13827" max="13827" width="2.5703125" style="145" customWidth="1"/>
    <col min="13828" max="13828" width="1" style="145" customWidth="1"/>
    <col min="13829" max="14068" width="9.140625" style="145"/>
    <col min="14069" max="14069" width="1" style="145" customWidth="1"/>
    <col min="14070" max="14070" width="2.5703125" style="145" customWidth="1"/>
    <col min="14071" max="14071" width="2.42578125" style="145" customWidth="1"/>
    <col min="14072" max="14072" width="11.42578125" style="145" customWidth="1"/>
    <col min="14073" max="14073" width="1.140625" style="145" customWidth="1"/>
    <col min="14074" max="14074" width="12.85546875" style="145" customWidth="1"/>
    <col min="14075" max="14075" width="1.140625" style="145" customWidth="1"/>
    <col min="14076" max="14077" width="12.85546875" style="145" customWidth="1"/>
    <col min="14078" max="14078" width="1.140625" style="145" customWidth="1"/>
    <col min="14079" max="14081" width="12.85546875" style="145" customWidth="1"/>
    <col min="14082" max="14082" width="0.85546875" style="145" customWidth="1"/>
    <col min="14083" max="14083" width="2.5703125" style="145" customWidth="1"/>
    <col min="14084" max="14084" width="1" style="145" customWidth="1"/>
    <col min="14085" max="14324" width="9.140625" style="145"/>
    <col min="14325" max="14325" width="1" style="145" customWidth="1"/>
    <col min="14326" max="14326" width="2.5703125" style="145" customWidth="1"/>
    <col min="14327" max="14327" width="2.42578125" style="145" customWidth="1"/>
    <col min="14328" max="14328" width="11.42578125" style="145" customWidth="1"/>
    <col min="14329" max="14329" width="1.140625" style="145" customWidth="1"/>
    <col min="14330" max="14330" width="12.85546875" style="145" customWidth="1"/>
    <col min="14331" max="14331" width="1.140625" style="145" customWidth="1"/>
    <col min="14332" max="14333" width="12.85546875" style="145" customWidth="1"/>
    <col min="14334" max="14334" width="1.140625" style="145" customWidth="1"/>
    <col min="14335" max="14337" width="12.85546875" style="145" customWidth="1"/>
    <col min="14338" max="14338" width="0.85546875" style="145" customWidth="1"/>
    <col min="14339" max="14339" width="2.5703125" style="145" customWidth="1"/>
    <col min="14340" max="14340" width="1" style="145" customWidth="1"/>
    <col min="14341" max="14580" width="9.140625" style="145"/>
    <col min="14581" max="14581" width="1" style="145" customWidth="1"/>
    <col min="14582" max="14582" width="2.5703125" style="145" customWidth="1"/>
    <col min="14583" max="14583" width="2.42578125" style="145" customWidth="1"/>
    <col min="14584" max="14584" width="11.42578125" style="145" customWidth="1"/>
    <col min="14585" max="14585" width="1.140625" style="145" customWidth="1"/>
    <col min="14586" max="14586" width="12.85546875" style="145" customWidth="1"/>
    <col min="14587" max="14587" width="1.140625" style="145" customWidth="1"/>
    <col min="14588" max="14589" width="12.85546875" style="145" customWidth="1"/>
    <col min="14590" max="14590" width="1.140625" style="145" customWidth="1"/>
    <col min="14591" max="14593" width="12.85546875" style="145" customWidth="1"/>
    <col min="14594" max="14594" width="0.85546875" style="145" customWidth="1"/>
    <col min="14595" max="14595" width="2.5703125" style="145" customWidth="1"/>
    <col min="14596" max="14596" width="1" style="145" customWidth="1"/>
    <col min="14597" max="14836" width="9.140625" style="145"/>
    <col min="14837" max="14837" width="1" style="145" customWidth="1"/>
    <col min="14838" max="14838" width="2.5703125" style="145" customWidth="1"/>
    <col min="14839" max="14839" width="2.42578125" style="145" customWidth="1"/>
    <col min="14840" max="14840" width="11.42578125" style="145" customWidth="1"/>
    <col min="14841" max="14841" width="1.140625" style="145" customWidth="1"/>
    <col min="14842" max="14842" width="12.85546875" style="145" customWidth="1"/>
    <col min="14843" max="14843" width="1.140625" style="145" customWidth="1"/>
    <col min="14844" max="14845" width="12.85546875" style="145" customWidth="1"/>
    <col min="14846" max="14846" width="1.140625" style="145" customWidth="1"/>
    <col min="14847" max="14849" width="12.85546875" style="145" customWidth="1"/>
    <col min="14850" max="14850" width="0.85546875" style="145" customWidth="1"/>
    <col min="14851" max="14851" width="2.5703125" style="145" customWidth="1"/>
    <col min="14852" max="14852" width="1" style="145" customWidth="1"/>
    <col min="14853" max="15092" width="9.140625" style="145"/>
    <col min="15093" max="15093" width="1" style="145" customWidth="1"/>
    <col min="15094" max="15094" width="2.5703125" style="145" customWidth="1"/>
    <col min="15095" max="15095" width="2.42578125" style="145" customWidth="1"/>
    <col min="15096" max="15096" width="11.42578125" style="145" customWidth="1"/>
    <col min="15097" max="15097" width="1.140625" style="145" customWidth="1"/>
    <col min="15098" max="15098" width="12.85546875" style="145" customWidth="1"/>
    <col min="15099" max="15099" width="1.140625" style="145" customWidth="1"/>
    <col min="15100" max="15101" width="12.85546875" style="145" customWidth="1"/>
    <col min="15102" max="15102" width="1.140625" style="145" customWidth="1"/>
    <col min="15103" max="15105" width="12.85546875" style="145" customWidth="1"/>
    <col min="15106" max="15106" width="0.85546875" style="145" customWidth="1"/>
    <col min="15107" max="15107" width="2.5703125" style="145" customWidth="1"/>
    <col min="15108" max="15108" width="1" style="145" customWidth="1"/>
    <col min="15109" max="15348" width="9.140625" style="145"/>
    <col min="15349" max="15349" width="1" style="145" customWidth="1"/>
    <col min="15350" max="15350" width="2.5703125" style="145" customWidth="1"/>
    <col min="15351" max="15351" width="2.42578125" style="145" customWidth="1"/>
    <col min="15352" max="15352" width="11.42578125" style="145" customWidth="1"/>
    <col min="15353" max="15353" width="1.140625" style="145" customWidth="1"/>
    <col min="15354" max="15354" width="12.85546875" style="145" customWidth="1"/>
    <col min="15355" max="15355" width="1.140625" style="145" customWidth="1"/>
    <col min="15356" max="15357" width="12.85546875" style="145" customWidth="1"/>
    <col min="15358" max="15358" width="1.140625" style="145" customWidth="1"/>
    <col min="15359" max="15361" width="12.85546875" style="145" customWidth="1"/>
    <col min="15362" max="15362" width="0.85546875" style="145" customWidth="1"/>
    <col min="15363" max="15363" width="2.5703125" style="145" customWidth="1"/>
    <col min="15364" max="15364" width="1" style="145" customWidth="1"/>
    <col min="15365" max="15604" width="9.140625" style="145"/>
    <col min="15605" max="15605" width="1" style="145" customWidth="1"/>
    <col min="15606" max="15606" width="2.5703125" style="145" customWidth="1"/>
    <col min="15607" max="15607" width="2.42578125" style="145" customWidth="1"/>
    <col min="15608" max="15608" width="11.42578125" style="145" customWidth="1"/>
    <col min="15609" max="15609" width="1.140625" style="145" customWidth="1"/>
    <col min="15610" max="15610" width="12.85546875" style="145" customWidth="1"/>
    <col min="15611" max="15611" width="1.140625" style="145" customWidth="1"/>
    <col min="15612" max="15613" width="12.85546875" style="145" customWidth="1"/>
    <col min="15614" max="15614" width="1.140625" style="145" customWidth="1"/>
    <col min="15615" max="15617" width="12.85546875" style="145" customWidth="1"/>
    <col min="15618" max="15618" width="0.85546875" style="145" customWidth="1"/>
    <col min="15619" max="15619" width="2.5703125" style="145" customWidth="1"/>
    <col min="15620" max="15620" width="1" style="145" customWidth="1"/>
    <col min="15621" max="15860" width="9.140625" style="145"/>
    <col min="15861" max="15861" width="1" style="145" customWidth="1"/>
    <col min="15862" max="15862" width="2.5703125" style="145" customWidth="1"/>
    <col min="15863" max="15863" width="2.42578125" style="145" customWidth="1"/>
    <col min="15864" max="15864" width="11.42578125" style="145" customWidth="1"/>
    <col min="15865" max="15865" width="1.140625" style="145" customWidth="1"/>
    <col min="15866" max="15866" width="12.85546875" style="145" customWidth="1"/>
    <col min="15867" max="15867" width="1.140625" style="145" customWidth="1"/>
    <col min="15868" max="15869" width="12.85546875" style="145" customWidth="1"/>
    <col min="15870" max="15870" width="1.140625" style="145" customWidth="1"/>
    <col min="15871" max="15873" width="12.85546875" style="145" customWidth="1"/>
    <col min="15874" max="15874" width="0.85546875" style="145" customWidth="1"/>
    <col min="15875" max="15875" width="2.5703125" style="145" customWidth="1"/>
    <col min="15876" max="15876" width="1" style="145" customWidth="1"/>
    <col min="15877" max="16116" width="9.140625" style="145"/>
    <col min="16117" max="16117" width="1" style="145" customWidth="1"/>
    <col min="16118" max="16118" width="2.5703125" style="145" customWidth="1"/>
    <col min="16119" max="16119" width="2.42578125" style="145" customWidth="1"/>
    <col min="16120" max="16120" width="11.42578125" style="145" customWidth="1"/>
    <col min="16121" max="16121" width="1.140625" style="145" customWidth="1"/>
    <col min="16122" max="16122" width="12.85546875" style="145" customWidth="1"/>
    <col min="16123" max="16123" width="1.140625" style="145" customWidth="1"/>
    <col min="16124" max="16125" width="12.85546875" style="145" customWidth="1"/>
    <col min="16126" max="16126" width="1.140625" style="145" customWidth="1"/>
    <col min="16127" max="16129" width="12.85546875" style="145" customWidth="1"/>
    <col min="16130" max="16130" width="0.85546875" style="145" customWidth="1"/>
    <col min="16131" max="16131" width="2.5703125" style="145" customWidth="1"/>
    <col min="16132" max="16132" width="1" style="145" customWidth="1"/>
    <col min="16133" max="16384" width="9.140625" style="145"/>
  </cols>
  <sheetData>
    <row r="1" spans="1:16" ht="13.5" customHeight="1">
      <c r="A1" s="147"/>
      <c r="B1" s="599"/>
      <c r="C1" s="600" t="s">
        <v>511</v>
      </c>
      <c r="D1" s="601"/>
      <c r="E1" s="147"/>
      <c r="F1" s="147"/>
      <c r="G1" s="147"/>
      <c r="H1" s="147"/>
      <c r="I1" s="147"/>
      <c r="J1" s="147"/>
      <c r="K1" s="147"/>
      <c r="L1" s="533"/>
      <c r="M1" s="147"/>
      <c r="N1" s="144"/>
    </row>
    <row r="2" spans="1:16" ht="6" customHeight="1">
      <c r="A2" s="539"/>
      <c r="B2" s="534"/>
      <c r="C2" s="535"/>
      <c r="D2" s="535"/>
      <c r="E2" s="536"/>
      <c r="F2" s="536"/>
      <c r="G2" s="536"/>
      <c r="H2" s="536"/>
      <c r="I2" s="536"/>
      <c r="J2" s="536"/>
      <c r="K2" s="536"/>
      <c r="L2" s="537"/>
      <c r="M2" s="538"/>
      <c r="N2" s="144"/>
    </row>
    <row r="3" spans="1:16" ht="6" customHeight="1" thickBot="1">
      <c r="A3" s="539"/>
      <c r="B3" s="539"/>
      <c r="C3" s="147"/>
      <c r="D3" s="147"/>
      <c r="E3" s="147"/>
      <c r="F3" s="147"/>
      <c r="G3" s="147"/>
      <c r="H3" s="147"/>
      <c r="I3" s="147"/>
      <c r="J3" s="147"/>
      <c r="K3" s="147"/>
      <c r="L3" s="147"/>
      <c r="M3" s="540"/>
      <c r="N3" s="144"/>
    </row>
    <row r="4" spans="1:16" s="149" customFormat="1" ht="13.5" customHeight="1" thickBot="1">
      <c r="A4" s="602"/>
      <c r="B4" s="539"/>
      <c r="C4" s="1865" t="s">
        <v>243</v>
      </c>
      <c r="D4" s="1866"/>
      <c r="E4" s="1866"/>
      <c r="F4" s="1866"/>
      <c r="G4" s="1866"/>
      <c r="H4" s="1866"/>
      <c r="I4" s="1866"/>
      <c r="J4" s="1866"/>
      <c r="K4" s="1866"/>
      <c r="L4" s="1867"/>
      <c r="M4" s="540"/>
      <c r="N4" s="148"/>
      <c r="O4" s="324"/>
    </row>
    <row r="5" spans="1:16" ht="15.75" customHeight="1">
      <c r="A5" s="539"/>
      <c r="B5" s="539"/>
      <c r="C5" s="150" t="s">
        <v>78</v>
      </c>
      <c r="D5" s="151"/>
      <c r="E5" s="151"/>
      <c r="F5" s="151"/>
      <c r="G5" s="151"/>
      <c r="H5" s="151"/>
      <c r="I5" s="151"/>
      <c r="J5" s="151"/>
      <c r="K5" s="151"/>
      <c r="L5" s="151"/>
      <c r="M5" s="540"/>
      <c r="N5" s="144"/>
    </row>
    <row r="6" spans="1:16" ht="12" customHeight="1">
      <c r="A6" s="539"/>
      <c r="B6" s="539"/>
      <c r="C6" s="151"/>
      <c r="D6" s="151"/>
      <c r="E6" s="151"/>
      <c r="F6" s="152"/>
      <c r="G6" s="153"/>
      <c r="H6" s="152"/>
      <c r="I6" s="153"/>
      <c r="J6" s="152"/>
      <c r="K6" s="152"/>
      <c r="L6" s="152"/>
      <c r="M6" s="540"/>
      <c r="N6" s="144"/>
    </row>
    <row r="7" spans="1:16" ht="24" customHeight="1">
      <c r="A7" s="539"/>
      <c r="B7" s="539"/>
      <c r="C7" s="1868" t="s">
        <v>577</v>
      </c>
      <c r="D7" s="1869"/>
      <c r="E7" s="151"/>
      <c r="F7" s="154" t="s">
        <v>77</v>
      </c>
      <c r="G7" s="153"/>
      <c r="H7" s="154" t="s">
        <v>244</v>
      </c>
      <c r="I7" s="153"/>
      <c r="J7" s="155" t="s">
        <v>89</v>
      </c>
      <c r="K7" s="155" t="s">
        <v>88</v>
      </c>
      <c r="L7" s="155"/>
      <c r="M7" s="541"/>
      <c r="N7" s="156"/>
    </row>
    <row r="8" spans="1:16" s="162" customFormat="1" ht="3" customHeight="1">
      <c r="A8" s="603"/>
      <c r="B8" s="539"/>
      <c r="C8" s="157"/>
      <c r="D8" s="158"/>
      <c r="E8" s="158"/>
      <c r="F8" s="159"/>
      <c r="G8" s="153"/>
      <c r="H8" s="160"/>
      <c r="I8" s="153"/>
      <c r="J8" s="158"/>
      <c r="K8" s="158"/>
      <c r="L8" s="158"/>
      <c r="M8" s="542"/>
      <c r="N8" s="161"/>
      <c r="O8" s="323"/>
      <c r="P8" s="145"/>
    </row>
    <row r="9" spans="1:16" s="166" customFormat="1" ht="12.75" customHeight="1">
      <c r="A9" s="604"/>
      <c r="B9" s="539"/>
      <c r="C9" s="164" t="s">
        <v>245</v>
      </c>
      <c r="D9" s="164"/>
      <c r="E9" s="151"/>
      <c r="F9" s="1041">
        <v>5.4</v>
      </c>
      <c r="G9" s="1042"/>
      <c r="H9" s="1041">
        <v>7.6</v>
      </c>
      <c r="I9" s="1042"/>
      <c r="J9" s="1041">
        <v>5.7</v>
      </c>
      <c r="K9" s="1041">
        <v>5</v>
      </c>
      <c r="L9" s="165">
        <f>+K9/J9</f>
        <v>0.88</v>
      </c>
      <c r="M9" s="543"/>
      <c r="N9" s="163"/>
      <c r="O9" s="323"/>
      <c r="P9" s="145"/>
    </row>
    <row r="10" spans="1:16" ht="12.75" customHeight="1">
      <c r="A10" s="539"/>
      <c r="B10" s="539"/>
      <c r="C10" s="164" t="s">
        <v>246</v>
      </c>
      <c r="D10" s="164"/>
      <c r="E10" s="151"/>
      <c r="F10" s="1041">
        <v>4.7</v>
      </c>
      <c r="G10" s="1042"/>
      <c r="H10" s="1041">
        <v>7.6</v>
      </c>
      <c r="I10" s="1042"/>
      <c r="J10" s="1041">
        <v>4.7</v>
      </c>
      <c r="K10" s="1041">
        <v>4.7</v>
      </c>
      <c r="L10" s="165">
        <f t="shared" ref="L10:L39" si="0">+K10/J10</f>
        <v>1</v>
      </c>
      <c r="M10" s="544"/>
      <c r="N10" s="146"/>
    </row>
    <row r="11" spans="1:16" ht="12.75" customHeight="1">
      <c r="A11" s="539"/>
      <c r="B11" s="539"/>
      <c r="C11" s="164" t="s">
        <v>247</v>
      </c>
      <c r="D11" s="164"/>
      <c r="E11" s="151"/>
      <c r="F11" s="1041">
        <v>8.1999999999999993</v>
      </c>
      <c r="G11" s="1042"/>
      <c r="H11" s="1041">
        <v>22.4</v>
      </c>
      <c r="I11" s="1042"/>
      <c r="J11" s="1041">
        <v>8.9</v>
      </c>
      <c r="K11" s="1041">
        <v>7.4</v>
      </c>
      <c r="L11" s="165">
        <f t="shared" si="0"/>
        <v>0.83</v>
      </c>
      <c r="M11" s="544"/>
      <c r="N11" s="146"/>
    </row>
    <row r="12" spans="1:16" ht="12.75" customHeight="1">
      <c r="A12" s="539"/>
      <c r="B12" s="539"/>
      <c r="C12" s="164" t="s">
        <v>578</v>
      </c>
      <c r="D12" s="164"/>
      <c r="E12" s="151"/>
      <c r="F12" s="1041">
        <v>14.2</v>
      </c>
      <c r="G12" s="1042"/>
      <c r="H12" s="1041">
        <v>32.299999999999997</v>
      </c>
      <c r="I12" s="1043"/>
      <c r="J12" s="1041">
        <v>14</v>
      </c>
      <c r="K12" s="1041">
        <v>14.3</v>
      </c>
      <c r="L12" s="165">
        <f t="shared" si="0"/>
        <v>1.02</v>
      </c>
      <c r="M12" s="544"/>
      <c r="N12" s="146"/>
    </row>
    <row r="13" spans="1:16" ht="12.75" customHeight="1">
      <c r="A13" s="539"/>
      <c r="B13" s="539"/>
      <c r="C13" s="164" t="s">
        <v>248</v>
      </c>
      <c r="D13" s="164"/>
      <c r="E13" s="151"/>
      <c r="F13" s="1041">
        <v>14.5</v>
      </c>
      <c r="G13" s="1042"/>
      <c r="H13" s="1041">
        <v>34.5</v>
      </c>
      <c r="I13" s="1042"/>
      <c r="J13" s="1041">
        <v>14.3</v>
      </c>
      <c r="K13" s="1041">
        <v>14.7</v>
      </c>
      <c r="L13" s="165">
        <f t="shared" si="0"/>
        <v>1.03</v>
      </c>
      <c r="M13" s="544"/>
      <c r="N13" s="146"/>
    </row>
    <row r="14" spans="1:16" ht="12.75" customHeight="1">
      <c r="A14" s="539"/>
      <c r="B14" s="539"/>
      <c r="C14" s="164" t="s">
        <v>579</v>
      </c>
      <c r="D14" s="164"/>
      <c r="E14" s="151"/>
      <c r="F14" s="1041">
        <v>9.9</v>
      </c>
      <c r="G14" s="1042"/>
      <c r="H14" s="1041">
        <v>24.4</v>
      </c>
      <c r="I14" s="1043"/>
      <c r="J14" s="1041">
        <v>9.4</v>
      </c>
      <c r="K14" s="1041">
        <v>10.6</v>
      </c>
      <c r="L14" s="165">
        <f t="shared" si="0"/>
        <v>1.1299999999999999</v>
      </c>
      <c r="M14" s="544"/>
      <c r="N14" s="146"/>
    </row>
    <row r="15" spans="1:16" ht="12.75" customHeight="1">
      <c r="A15" s="539"/>
      <c r="B15" s="539"/>
      <c r="C15" s="164" t="s">
        <v>249</v>
      </c>
      <c r="D15" s="164"/>
      <c r="E15" s="151"/>
      <c r="F15" s="1041">
        <v>26.7</v>
      </c>
      <c r="G15" s="1042"/>
      <c r="H15" s="1041">
        <v>55.9</v>
      </c>
      <c r="I15" s="1042"/>
      <c r="J15" s="1041">
        <v>26.2</v>
      </c>
      <c r="K15" s="1041">
        <v>27.2</v>
      </c>
      <c r="L15" s="165">
        <f t="shared" si="0"/>
        <v>1.04</v>
      </c>
      <c r="M15" s="544"/>
      <c r="N15" s="146"/>
    </row>
    <row r="16" spans="1:16" ht="12.75" customHeight="1">
      <c r="A16" s="539"/>
      <c r="B16" s="539"/>
      <c r="C16" s="164" t="s">
        <v>508</v>
      </c>
      <c r="D16" s="164"/>
      <c r="E16" s="151"/>
      <c r="F16" s="1041">
        <v>9.4</v>
      </c>
      <c r="G16" s="1043"/>
      <c r="H16" s="1041">
        <v>21.9</v>
      </c>
      <c r="I16" s="1043"/>
      <c r="J16" s="1041">
        <v>9.9</v>
      </c>
      <c r="K16" s="1041">
        <v>9</v>
      </c>
      <c r="L16" s="165">
        <f t="shared" si="0"/>
        <v>0.91</v>
      </c>
      <c r="M16" s="544"/>
      <c r="N16" s="146"/>
    </row>
    <row r="17" spans="1:16" ht="12.75" customHeight="1">
      <c r="A17" s="539"/>
      <c r="B17" s="539"/>
      <c r="C17" s="164" t="s">
        <v>250</v>
      </c>
      <c r="D17" s="164"/>
      <c r="E17" s="151"/>
      <c r="F17" s="1041">
        <v>8.1999999999999993</v>
      </c>
      <c r="G17" s="1042"/>
      <c r="H17" s="1041">
        <v>19.8</v>
      </c>
      <c r="I17" s="1042"/>
      <c r="J17" s="1041">
        <v>8.6999999999999993</v>
      </c>
      <c r="K17" s="1041">
        <v>7.6</v>
      </c>
      <c r="L17" s="165">
        <f t="shared" si="0"/>
        <v>0.87</v>
      </c>
      <c r="M17" s="544"/>
      <c r="N17" s="146"/>
    </row>
    <row r="18" spans="1:16" ht="12.75" customHeight="1">
      <c r="A18" s="539"/>
      <c r="B18" s="539"/>
      <c r="C18" s="164" t="s">
        <v>251</v>
      </c>
      <c r="D18" s="164"/>
      <c r="E18" s="151"/>
      <c r="F18" s="1041">
        <v>11</v>
      </c>
      <c r="G18" s="1042"/>
      <c r="H18" s="1041">
        <v>26.5</v>
      </c>
      <c r="I18" s="1042"/>
      <c r="J18" s="1041">
        <v>10.9</v>
      </c>
      <c r="K18" s="1041">
        <v>11.1</v>
      </c>
      <c r="L18" s="165">
        <f t="shared" si="0"/>
        <v>1.02</v>
      </c>
      <c r="M18" s="544"/>
      <c r="N18" s="146"/>
    </row>
    <row r="19" spans="1:16" s="169" customFormat="1" ht="12.75" customHeight="1">
      <c r="A19" s="605"/>
      <c r="B19" s="539"/>
      <c r="C19" s="164" t="s">
        <v>580</v>
      </c>
      <c r="D19" s="164"/>
      <c r="E19" s="168"/>
      <c r="F19" s="1041">
        <v>27.2</v>
      </c>
      <c r="G19" s="1043"/>
      <c r="H19" s="1041">
        <v>59.1</v>
      </c>
      <c r="I19" s="1043"/>
      <c r="J19" s="1041">
        <v>23.9</v>
      </c>
      <c r="K19" s="1041">
        <v>31.4</v>
      </c>
      <c r="L19" s="165">
        <f t="shared" si="0"/>
        <v>1.31</v>
      </c>
      <c r="M19" s="545"/>
      <c r="N19" s="167"/>
      <c r="O19" s="323"/>
      <c r="P19" s="145"/>
    </row>
    <row r="20" spans="1:16" ht="12.75" customHeight="1">
      <c r="A20" s="539"/>
      <c r="B20" s="539"/>
      <c r="C20" s="164" t="s">
        <v>252</v>
      </c>
      <c r="D20" s="164"/>
      <c r="E20" s="151"/>
      <c r="F20" s="1041">
        <v>6.4</v>
      </c>
      <c r="G20" s="1042"/>
      <c r="H20" s="1041">
        <v>10.5</v>
      </c>
      <c r="I20" s="1042"/>
      <c r="J20" s="1041">
        <v>6.8</v>
      </c>
      <c r="K20" s="1041">
        <v>6</v>
      </c>
      <c r="L20" s="165">
        <f t="shared" si="0"/>
        <v>0.88</v>
      </c>
      <c r="M20" s="544"/>
      <c r="N20" s="146"/>
    </row>
    <row r="21" spans="1:16" s="171" customFormat="1" ht="12.75" customHeight="1">
      <c r="A21" s="606"/>
      <c r="B21" s="539"/>
      <c r="C21" s="164" t="s">
        <v>253</v>
      </c>
      <c r="D21" s="164"/>
      <c r="E21" s="158"/>
      <c r="F21" s="1041">
        <v>14.1</v>
      </c>
      <c r="G21" s="1042"/>
      <c r="H21" s="1041">
        <v>30.3</v>
      </c>
      <c r="I21" s="1042"/>
      <c r="J21" s="1041">
        <v>16.8</v>
      </c>
      <c r="K21" s="1041">
        <v>10.8</v>
      </c>
      <c r="L21" s="165">
        <f t="shared" si="0"/>
        <v>0.64</v>
      </c>
      <c r="M21" s="546"/>
      <c r="N21" s="170"/>
      <c r="O21" s="323"/>
      <c r="P21" s="145"/>
    </row>
    <row r="22" spans="1:16" s="173" customFormat="1" ht="12.75" customHeight="1">
      <c r="A22" s="547"/>
      <c r="B22" s="547"/>
      <c r="C22" s="164" t="s">
        <v>254</v>
      </c>
      <c r="D22" s="164"/>
      <c r="E22" s="151"/>
      <c r="F22" s="1041">
        <v>11.5</v>
      </c>
      <c r="G22" s="1042"/>
      <c r="H22" s="1041">
        <v>38.4</v>
      </c>
      <c r="I22" s="1042"/>
      <c r="J22" s="1041">
        <v>10.7</v>
      </c>
      <c r="K22" s="1041">
        <v>12.7</v>
      </c>
      <c r="L22" s="165">
        <f t="shared" si="0"/>
        <v>1.19</v>
      </c>
      <c r="M22" s="544"/>
      <c r="N22" s="172"/>
      <c r="O22" s="323"/>
      <c r="P22" s="145"/>
    </row>
    <row r="23" spans="1:16" ht="12.75" customHeight="1">
      <c r="A23" s="539"/>
      <c r="B23" s="539"/>
      <c r="C23" s="164" t="s">
        <v>255</v>
      </c>
      <c r="D23" s="164"/>
      <c r="E23" s="151"/>
      <c r="F23" s="1041">
        <v>5.7</v>
      </c>
      <c r="G23" s="1042"/>
      <c r="H23" s="1041">
        <v>19.7</v>
      </c>
      <c r="I23" s="1042"/>
      <c r="J23" s="1041">
        <v>4.9000000000000004</v>
      </c>
      <c r="K23" s="1041">
        <v>6.6</v>
      </c>
      <c r="L23" s="165">
        <f t="shared" si="0"/>
        <v>1.35</v>
      </c>
      <c r="M23" s="544"/>
      <c r="N23" s="146"/>
    </row>
    <row r="24" spans="1:16" ht="12.75" customHeight="1">
      <c r="A24" s="539"/>
      <c r="B24" s="539"/>
      <c r="C24" s="164" t="s">
        <v>256</v>
      </c>
      <c r="D24" s="164"/>
      <c r="E24" s="151"/>
      <c r="F24" s="1041">
        <v>6.5</v>
      </c>
      <c r="G24" s="1042"/>
      <c r="H24" s="1041">
        <v>14.7</v>
      </c>
      <c r="I24" s="1042"/>
      <c r="J24" s="1041">
        <v>6.3</v>
      </c>
      <c r="K24" s="1041">
        <v>6.9</v>
      </c>
      <c r="L24" s="165">
        <f t="shared" si="0"/>
        <v>1.1000000000000001</v>
      </c>
      <c r="M24" s="544"/>
      <c r="N24" s="146"/>
    </row>
    <row r="25" spans="1:16" s="177" customFormat="1" ht="12.75" customHeight="1">
      <c r="A25" s="548"/>
      <c r="B25" s="548"/>
      <c r="C25" s="157" t="s">
        <v>82</v>
      </c>
      <c r="D25" s="157"/>
      <c r="E25" s="175"/>
      <c r="F25" s="1044">
        <v>17.5</v>
      </c>
      <c r="G25" s="1045"/>
      <c r="H25" s="1044">
        <v>38.299999999999997</v>
      </c>
      <c r="I25" s="1045"/>
      <c r="J25" s="1044">
        <v>17.5</v>
      </c>
      <c r="K25" s="1044">
        <v>17.600000000000001</v>
      </c>
      <c r="L25" s="176">
        <f t="shared" si="0"/>
        <v>1.01</v>
      </c>
      <c r="M25" s="549"/>
      <c r="N25" s="174"/>
      <c r="O25" s="323"/>
      <c r="P25" s="145"/>
    </row>
    <row r="26" spans="1:16" s="179" customFormat="1" ht="12.75" customHeight="1">
      <c r="A26" s="550"/>
      <c r="B26" s="607"/>
      <c r="C26" s="611" t="s">
        <v>257</v>
      </c>
      <c r="D26" s="611"/>
      <c r="E26" s="612"/>
      <c r="F26" s="1046">
        <v>12.1</v>
      </c>
      <c r="G26" s="1047"/>
      <c r="H26" s="1046">
        <v>24</v>
      </c>
      <c r="I26" s="1047"/>
      <c r="J26" s="1046">
        <v>11.9</v>
      </c>
      <c r="K26" s="1046">
        <v>12.2</v>
      </c>
      <c r="L26" s="598">
        <f t="shared" si="0"/>
        <v>1.03</v>
      </c>
      <c r="M26" s="551"/>
      <c r="N26" s="178"/>
      <c r="O26" s="323"/>
      <c r="P26" s="145"/>
    </row>
    <row r="27" spans="1:16" ht="12.75" customHeight="1">
      <c r="A27" s="539"/>
      <c r="B27" s="539"/>
      <c r="C27" s="164" t="s">
        <v>258</v>
      </c>
      <c r="D27" s="164"/>
      <c r="E27" s="151"/>
      <c r="F27" s="1041">
        <v>12.6</v>
      </c>
      <c r="G27" s="1042"/>
      <c r="H27" s="1041">
        <v>29.2</v>
      </c>
      <c r="I27" s="1042"/>
      <c r="J27" s="1041">
        <v>13.5</v>
      </c>
      <c r="K27" s="1041">
        <v>11.5</v>
      </c>
      <c r="L27" s="165">
        <f t="shared" si="0"/>
        <v>0.85</v>
      </c>
      <c r="M27" s="544"/>
      <c r="N27" s="146"/>
    </row>
    <row r="28" spans="1:16" ht="12.75" customHeight="1">
      <c r="A28" s="539"/>
      <c r="B28" s="539"/>
      <c r="C28" s="164" t="s">
        <v>259</v>
      </c>
      <c r="D28" s="164"/>
      <c r="E28" s="151"/>
      <c r="F28" s="1041">
        <v>7.2</v>
      </c>
      <c r="G28" s="1043"/>
      <c r="H28" s="1041">
        <v>14.5</v>
      </c>
      <c r="I28" s="1043"/>
      <c r="J28" s="1041">
        <v>7.3</v>
      </c>
      <c r="K28" s="1041">
        <v>7.2</v>
      </c>
      <c r="L28" s="165">
        <f t="shared" si="0"/>
        <v>0.99</v>
      </c>
      <c r="M28" s="544"/>
      <c r="N28" s="146"/>
    </row>
    <row r="29" spans="1:16" ht="12.75" customHeight="1">
      <c r="A29" s="539"/>
      <c r="B29" s="539"/>
      <c r="C29" s="164" t="s">
        <v>509</v>
      </c>
      <c r="D29" s="164"/>
      <c r="E29" s="180"/>
      <c r="F29" s="1041">
        <v>11.2</v>
      </c>
      <c r="G29" s="1042"/>
      <c r="H29" s="1041">
        <v>29.7</v>
      </c>
      <c r="I29" s="1042"/>
      <c r="J29" s="1041">
        <v>11.6</v>
      </c>
      <c r="K29" s="1041">
        <v>10.7</v>
      </c>
      <c r="L29" s="165">
        <f t="shared" si="0"/>
        <v>0.92</v>
      </c>
      <c r="M29" s="544"/>
      <c r="N29" s="146"/>
    </row>
    <row r="30" spans="1:16" ht="12.75" customHeight="1">
      <c r="A30" s="539"/>
      <c r="B30" s="539"/>
      <c r="C30" s="164" t="s">
        <v>440</v>
      </c>
      <c r="D30" s="164"/>
      <c r="E30" s="151"/>
      <c r="F30" s="1041">
        <v>14.3</v>
      </c>
      <c r="G30" s="1043"/>
      <c r="H30" s="1041">
        <v>24.8</v>
      </c>
      <c r="I30" s="1043"/>
      <c r="J30" s="1041">
        <v>15.8</v>
      </c>
      <c r="K30" s="1041">
        <v>12.8</v>
      </c>
      <c r="L30" s="165">
        <f t="shared" si="0"/>
        <v>0.81</v>
      </c>
      <c r="M30" s="544"/>
      <c r="N30" s="146"/>
    </row>
    <row r="31" spans="1:16" ht="12.75" customHeight="1">
      <c r="A31" s="539"/>
      <c r="B31" s="539"/>
      <c r="C31" s="164" t="s">
        <v>361</v>
      </c>
      <c r="D31" s="164"/>
      <c r="E31" s="151"/>
      <c r="F31" s="1041">
        <v>13.1</v>
      </c>
      <c r="G31" s="1043"/>
      <c r="H31" s="1041">
        <v>24.8</v>
      </c>
      <c r="I31" s="1043"/>
      <c r="J31" s="1041">
        <v>14.4</v>
      </c>
      <c r="K31" s="1041">
        <v>11.7</v>
      </c>
      <c r="L31" s="165">
        <f t="shared" si="0"/>
        <v>0.81</v>
      </c>
      <c r="M31" s="544"/>
      <c r="N31" s="146"/>
    </row>
    <row r="32" spans="1:16" s="183" customFormat="1" ht="12.75" customHeight="1">
      <c r="A32" s="608"/>
      <c r="B32" s="539"/>
      <c r="C32" s="164" t="s">
        <v>260</v>
      </c>
      <c r="D32" s="164"/>
      <c r="E32" s="168"/>
      <c r="F32" s="1041">
        <v>10.7</v>
      </c>
      <c r="G32" s="1042"/>
      <c r="H32" s="1041">
        <v>28</v>
      </c>
      <c r="I32" s="1042"/>
      <c r="J32" s="1041">
        <v>10.1</v>
      </c>
      <c r="K32" s="1041">
        <v>11.4</v>
      </c>
      <c r="L32" s="165">
        <f t="shared" si="0"/>
        <v>1.1299999999999999</v>
      </c>
      <c r="M32" s="552"/>
      <c r="N32" s="181"/>
      <c r="O32" s="323"/>
      <c r="P32" s="145"/>
    </row>
    <row r="33" spans="1:16" ht="12.75" customHeight="1">
      <c r="A33" s="539"/>
      <c r="B33" s="539"/>
      <c r="C33" s="164" t="s">
        <v>581</v>
      </c>
      <c r="D33" s="164"/>
      <c r="E33" s="151"/>
      <c r="F33" s="1041">
        <v>7.8</v>
      </c>
      <c r="G33" s="1043"/>
      <c r="H33" s="1041">
        <v>20.7</v>
      </c>
      <c r="I33" s="1043"/>
      <c r="J33" s="1041">
        <v>8.1999999999999993</v>
      </c>
      <c r="K33" s="1041">
        <v>7.4</v>
      </c>
      <c r="L33" s="165">
        <f t="shared" si="0"/>
        <v>0.9</v>
      </c>
      <c r="M33" s="544"/>
      <c r="N33" s="146"/>
    </row>
    <row r="34" spans="1:16" ht="12.75" customHeight="1">
      <c r="A34" s="539"/>
      <c r="B34" s="539"/>
      <c r="C34" s="164" t="s">
        <v>261</v>
      </c>
      <c r="D34" s="164"/>
      <c r="E34" s="151"/>
      <c r="F34" s="1041">
        <v>7.3</v>
      </c>
      <c r="G34" s="1042"/>
      <c r="H34" s="1041">
        <v>19.5</v>
      </c>
      <c r="I34" s="1042"/>
      <c r="J34" s="1041">
        <v>6.3</v>
      </c>
      <c r="K34" s="1041">
        <v>8.5</v>
      </c>
      <c r="L34" s="165">
        <f t="shared" si="0"/>
        <v>1.35</v>
      </c>
      <c r="M34" s="544"/>
      <c r="N34" s="146"/>
    </row>
    <row r="35" spans="1:16" s="171" customFormat="1" ht="12.75" customHeight="1">
      <c r="A35" s="606"/>
      <c r="B35" s="539"/>
      <c r="C35" s="164" t="s">
        <v>582</v>
      </c>
      <c r="D35" s="164"/>
      <c r="E35" s="158"/>
      <c r="F35" s="1041">
        <v>6.7</v>
      </c>
      <c r="G35" s="1042"/>
      <c r="H35" s="1041">
        <v>22.2</v>
      </c>
      <c r="I35" s="1043"/>
      <c r="J35" s="1041">
        <v>6.9</v>
      </c>
      <c r="K35" s="1041">
        <v>6.4</v>
      </c>
      <c r="L35" s="165">
        <f t="shared" si="0"/>
        <v>0.93</v>
      </c>
      <c r="M35" s="546"/>
      <c r="N35" s="170"/>
      <c r="O35" s="323"/>
      <c r="P35" s="145"/>
    </row>
    <row r="36" spans="1:16" ht="12.75" customHeight="1">
      <c r="A36" s="539"/>
      <c r="B36" s="539"/>
      <c r="C36" s="164" t="s">
        <v>262</v>
      </c>
      <c r="D36" s="164"/>
      <c r="E36" s="151"/>
      <c r="F36" s="1041">
        <v>8.4</v>
      </c>
      <c r="G36" s="1042"/>
      <c r="H36" s="1041">
        <v>25.1</v>
      </c>
      <c r="I36" s="1042"/>
      <c r="J36" s="1041">
        <v>8.4</v>
      </c>
      <c r="K36" s="1041">
        <v>8.3000000000000007</v>
      </c>
      <c r="L36" s="165">
        <f t="shared" si="0"/>
        <v>0.99</v>
      </c>
      <c r="M36" s="544"/>
      <c r="N36" s="146"/>
    </row>
    <row r="37" spans="1:16" s="179" customFormat="1" ht="12.75" customHeight="1">
      <c r="A37" s="550"/>
      <c r="B37" s="609"/>
      <c r="C37" s="611" t="s">
        <v>263</v>
      </c>
      <c r="D37" s="611"/>
      <c r="E37" s="612"/>
      <c r="F37" s="1046">
        <v>10.9</v>
      </c>
      <c r="G37" s="1047"/>
      <c r="H37" s="1046">
        <v>23.5</v>
      </c>
      <c r="I37" s="1047"/>
      <c r="J37" s="1046">
        <v>10.9</v>
      </c>
      <c r="K37" s="1046">
        <v>11</v>
      </c>
      <c r="L37" s="598">
        <f t="shared" si="0"/>
        <v>1.01</v>
      </c>
      <c r="M37" s="551"/>
      <c r="N37" s="178"/>
      <c r="O37" s="323"/>
      <c r="P37" s="145"/>
    </row>
    <row r="38" spans="1:16" ht="23.25" customHeight="1">
      <c r="A38" s="539"/>
      <c r="B38" s="539"/>
      <c r="C38" s="164" t="s">
        <v>264</v>
      </c>
      <c r="D38" s="164"/>
      <c r="E38" s="151"/>
      <c r="F38" s="1041">
        <v>7.6</v>
      </c>
      <c r="G38" s="1042"/>
      <c r="H38" s="1041">
        <v>16.2</v>
      </c>
      <c r="I38" s="1042"/>
      <c r="J38" s="1041">
        <v>7.6</v>
      </c>
      <c r="K38" s="1041">
        <v>7.6</v>
      </c>
      <c r="L38" s="165">
        <f t="shared" si="0"/>
        <v>1</v>
      </c>
      <c r="M38" s="544"/>
      <c r="N38" s="146"/>
    </row>
    <row r="39" spans="1:16" ht="12" customHeight="1">
      <c r="A39" s="539"/>
      <c r="B39" s="539"/>
      <c r="C39" s="164" t="s">
        <v>510</v>
      </c>
      <c r="D39" s="164"/>
      <c r="E39" s="151"/>
      <c r="F39" s="1041">
        <v>4.3</v>
      </c>
      <c r="G39" s="1043"/>
      <c r="H39" s="1041">
        <v>6.6</v>
      </c>
      <c r="I39" s="1043"/>
      <c r="J39" s="1041">
        <v>4.5999999999999996</v>
      </c>
      <c r="K39" s="1041">
        <v>3.9</v>
      </c>
      <c r="L39" s="165">
        <f t="shared" si="0"/>
        <v>0.85</v>
      </c>
      <c r="M39" s="544"/>
      <c r="N39" s="146"/>
    </row>
    <row r="40" spans="1:16" s="190" customFormat="1" ht="11.25" customHeight="1">
      <c r="A40" s="610"/>
      <c r="B40" s="539"/>
      <c r="C40" s="184"/>
      <c r="D40" s="185"/>
      <c r="E40" s="186"/>
      <c r="F40" s="187"/>
      <c r="G40" s="187"/>
      <c r="H40" s="187"/>
      <c r="I40" s="187"/>
      <c r="J40" s="188"/>
      <c r="K40" s="188"/>
      <c r="L40" s="188"/>
      <c r="M40" s="553"/>
      <c r="N40" s="189"/>
      <c r="O40" s="323"/>
      <c r="P40" s="145"/>
    </row>
    <row r="41" spans="1:16" ht="17.25" customHeight="1">
      <c r="A41" s="539"/>
      <c r="B41" s="539"/>
      <c r="C41" s="164"/>
      <c r="D41" s="164"/>
      <c r="E41" s="151"/>
      <c r="F41" s="160"/>
      <c r="G41" s="1870"/>
      <c r="H41" s="1870"/>
      <c r="I41" s="1870"/>
      <c r="J41" s="1870"/>
      <c r="K41" s="1870"/>
      <c r="L41" s="1585"/>
      <c r="M41" s="554"/>
      <c r="N41" s="144"/>
    </row>
    <row r="42" spans="1:16" ht="17.25" customHeight="1">
      <c r="A42" s="539"/>
      <c r="B42" s="539"/>
      <c r="C42" s="164"/>
      <c r="D42" s="164"/>
      <c r="E42" s="151"/>
      <c r="F42" s="160"/>
      <c r="G42" s="1870"/>
      <c r="H42" s="1870"/>
      <c r="I42" s="1870"/>
      <c r="J42" s="1870"/>
      <c r="K42" s="1870"/>
      <c r="L42" s="1585"/>
      <c r="M42" s="554"/>
      <c r="N42" s="144"/>
    </row>
    <row r="43" spans="1:16" ht="17.25" customHeight="1">
      <c r="A43" s="539"/>
      <c r="B43" s="539"/>
      <c r="C43" s="164"/>
      <c r="D43" s="164"/>
      <c r="E43" s="151"/>
      <c r="F43" s="160"/>
      <c r="G43" s="1870"/>
      <c r="H43" s="1870"/>
      <c r="I43" s="1870"/>
      <c r="J43" s="1870"/>
      <c r="K43" s="1870"/>
      <c r="L43" s="1585"/>
      <c r="M43" s="554"/>
      <c r="N43" s="144"/>
    </row>
    <row r="44" spans="1:16" ht="17.25" customHeight="1">
      <c r="A44" s="539"/>
      <c r="B44" s="539"/>
      <c r="C44" s="164"/>
      <c r="D44" s="164"/>
      <c r="E44" s="191"/>
      <c r="F44" s="160"/>
      <c r="G44" s="1870"/>
      <c r="H44" s="1870"/>
      <c r="I44" s="1870"/>
      <c r="J44" s="1870"/>
      <c r="K44" s="1870"/>
      <c r="L44" s="1585"/>
      <c r="M44" s="554"/>
      <c r="N44" s="144"/>
    </row>
    <row r="45" spans="1:16" ht="17.25" customHeight="1">
      <c r="A45" s="539"/>
      <c r="B45" s="539"/>
      <c r="C45" s="164"/>
      <c r="D45" s="164"/>
      <c r="E45" s="151"/>
      <c r="F45" s="160"/>
      <c r="G45" s="1870"/>
      <c r="H45" s="1870"/>
      <c r="I45" s="1870"/>
      <c r="J45" s="1870"/>
      <c r="K45" s="1870"/>
      <c r="L45" s="1585"/>
      <c r="M45" s="554"/>
      <c r="N45" s="144"/>
    </row>
    <row r="46" spans="1:16" ht="17.25" customHeight="1">
      <c r="A46" s="539"/>
      <c r="B46" s="539"/>
      <c r="C46" s="164"/>
      <c r="D46" s="164"/>
      <c r="E46" s="151"/>
      <c r="F46" s="160"/>
      <c r="G46" s="1870"/>
      <c r="H46" s="1870"/>
      <c r="I46" s="1870"/>
      <c r="J46" s="1870"/>
      <c r="K46" s="1870"/>
      <c r="L46" s="1585"/>
      <c r="M46" s="554"/>
      <c r="N46" s="144"/>
    </row>
    <row r="47" spans="1:16" ht="17.25" customHeight="1">
      <c r="A47" s="539"/>
      <c r="B47" s="539"/>
      <c r="C47" s="164"/>
      <c r="D47" s="164"/>
      <c r="E47" s="151"/>
      <c r="F47" s="160"/>
      <c r="G47" s="1870"/>
      <c r="H47" s="1870"/>
      <c r="I47" s="1870"/>
      <c r="J47" s="1870"/>
      <c r="K47" s="1870"/>
      <c r="L47" s="1585"/>
      <c r="M47" s="554"/>
      <c r="N47" s="144"/>
    </row>
    <row r="48" spans="1:16" ht="17.25" customHeight="1">
      <c r="A48" s="539"/>
      <c r="B48" s="539"/>
      <c r="C48" s="164"/>
      <c r="D48" s="164"/>
      <c r="E48" s="151"/>
      <c r="F48" s="160"/>
      <c r="G48" s="1870"/>
      <c r="H48" s="1870"/>
      <c r="I48" s="1870"/>
      <c r="J48" s="1870"/>
      <c r="K48" s="1870"/>
      <c r="L48" s="1585"/>
      <c r="M48" s="554"/>
      <c r="N48" s="144"/>
    </row>
    <row r="49" spans="1:16" ht="17.25" customHeight="1">
      <c r="A49" s="539"/>
      <c r="B49" s="539"/>
      <c r="C49" s="164"/>
      <c r="D49" s="164"/>
      <c r="E49" s="151"/>
      <c r="F49" s="160"/>
      <c r="G49" s="1870"/>
      <c r="H49" s="1870"/>
      <c r="I49" s="1870"/>
      <c r="J49" s="1870"/>
      <c r="K49" s="1870"/>
      <c r="L49" s="1585"/>
      <c r="M49" s="554"/>
      <c r="N49" s="144"/>
    </row>
    <row r="50" spans="1:16" ht="17.25" customHeight="1">
      <c r="A50" s="539"/>
      <c r="B50" s="539"/>
      <c r="C50" s="164"/>
      <c r="D50" s="164"/>
      <c r="E50" s="151"/>
      <c r="F50" s="160"/>
      <c r="G50" s="1870"/>
      <c r="H50" s="1870"/>
      <c r="I50" s="1870"/>
      <c r="J50" s="1870"/>
      <c r="K50" s="1870"/>
      <c r="L50" s="1585"/>
      <c r="M50" s="554"/>
      <c r="N50" s="144"/>
    </row>
    <row r="51" spans="1:16" ht="17.25" customHeight="1">
      <c r="A51" s="539"/>
      <c r="B51" s="539"/>
      <c r="C51" s="164"/>
      <c r="D51" s="164"/>
      <c r="E51" s="151"/>
      <c r="F51" s="160"/>
      <c r="G51" s="1870"/>
      <c r="H51" s="1870"/>
      <c r="I51" s="1870"/>
      <c r="J51" s="1870"/>
      <c r="K51" s="1870"/>
      <c r="L51" s="1585"/>
      <c r="M51" s="554"/>
      <c r="N51" s="144"/>
    </row>
    <row r="52" spans="1:16" ht="17.25" customHeight="1">
      <c r="A52" s="539"/>
      <c r="B52" s="539"/>
      <c r="C52" s="164"/>
      <c r="D52" s="164"/>
      <c r="E52" s="151"/>
      <c r="F52" s="160"/>
      <c r="G52" s="1870"/>
      <c r="H52" s="1870"/>
      <c r="I52" s="1870"/>
      <c r="J52" s="1870"/>
      <c r="K52" s="1870"/>
      <c r="L52" s="1585"/>
      <c r="M52" s="554"/>
      <c r="N52" s="144"/>
    </row>
    <row r="53" spans="1:16" s="183" customFormat="1" ht="17.25" customHeight="1">
      <c r="A53" s="608"/>
      <c r="B53" s="539"/>
      <c r="C53" s="164"/>
      <c r="D53" s="164"/>
      <c r="E53" s="192"/>
      <c r="F53" s="160"/>
      <c r="G53" s="1871"/>
      <c r="H53" s="1871"/>
      <c r="I53" s="1871"/>
      <c r="J53" s="1871"/>
      <c r="K53" s="1871"/>
      <c r="L53" s="1585"/>
      <c r="M53" s="555"/>
      <c r="N53" s="182"/>
      <c r="O53" s="323"/>
      <c r="P53" s="145"/>
    </row>
    <row r="54" spans="1:16" ht="17.25" customHeight="1">
      <c r="A54" s="539"/>
      <c r="B54" s="539"/>
      <c r="C54" s="164"/>
      <c r="D54" s="164"/>
      <c r="E54" s="151"/>
      <c r="F54" s="160"/>
      <c r="G54" s="1870"/>
      <c r="H54" s="1870"/>
      <c r="I54" s="1870"/>
      <c r="J54" s="1870"/>
      <c r="K54" s="1870"/>
      <c r="L54" s="1585"/>
      <c r="M54" s="554"/>
      <c r="N54" s="144"/>
    </row>
    <row r="55" spans="1:16" ht="17.25" customHeight="1">
      <c r="A55" s="539"/>
      <c r="B55" s="539"/>
      <c r="C55" s="164"/>
      <c r="D55" s="164"/>
      <c r="E55" s="151"/>
      <c r="F55" s="160"/>
      <c r="G55" s="1871"/>
      <c r="H55" s="1871"/>
      <c r="I55" s="1871"/>
      <c r="J55" s="1871"/>
      <c r="K55" s="1871"/>
      <c r="L55" s="1585"/>
      <c r="M55" s="554"/>
      <c r="N55" s="144"/>
    </row>
    <row r="56" spans="1:16" ht="5.25" customHeight="1">
      <c r="A56" s="539"/>
      <c r="B56" s="539"/>
      <c r="C56" s="164"/>
      <c r="D56" s="164"/>
      <c r="E56" s="151"/>
      <c r="F56" s="160"/>
      <c r="G56" s="1871"/>
      <c r="H56" s="1871"/>
      <c r="I56" s="1871"/>
      <c r="J56" s="1871"/>
      <c r="K56" s="1871"/>
      <c r="L56" s="1585"/>
      <c r="M56" s="554"/>
      <c r="N56" s="144"/>
    </row>
    <row r="57" spans="1:16" ht="18.75" customHeight="1">
      <c r="A57" s="539"/>
      <c r="B57" s="539"/>
      <c r="C57" s="164"/>
      <c r="D57" s="164"/>
      <c r="E57" s="151"/>
      <c r="F57" s="160"/>
      <c r="G57" s="1870"/>
      <c r="H57" s="1870"/>
      <c r="I57" s="1870"/>
      <c r="J57" s="1870"/>
      <c r="K57" s="1870"/>
      <c r="L57" s="1585"/>
      <c r="M57" s="554"/>
      <c r="N57" s="144"/>
    </row>
    <row r="58" spans="1:16" ht="11.25" customHeight="1">
      <c r="A58" s="539"/>
      <c r="B58" s="539"/>
      <c r="C58" s="1872" t="s">
        <v>583</v>
      </c>
      <c r="D58" s="1873"/>
      <c r="E58" s="1873"/>
      <c r="F58" s="1873"/>
      <c r="G58" s="1873"/>
      <c r="H58" s="1873"/>
      <c r="I58" s="1873"/>
      <c r="J58" s="1873"/>
      <c r="K58" s="1873"/>
      <c r="L58" s="1873"/>
      <c r="M58" s="1874"/>
      <c r="N58" s="144"/>
    </row>
    <row r="59" spans="1:16" ht="21" customHeight="1">
      <c r="A59" s="539"/>
      <c r="B59" s="539"/>
      <c r="C59" s="1873" t="s">
        <v>584</v>
      </c>
      <c r="D59" s="1873"/>
      <c r="E59" s="1873"/>
      <c r="F59" s="1873"/>
      <c r="G59" s="1873"/>
      <c r="H59" s="1873"/>
      <c r="I59" s="1873"/>
      <c r="J59" s="1873"/>
      <c r="K59" s="1873"/>
      <c r="L59" s="1873"/>
      <c r="M59" s="1040"/>
      <c r="N59" s="144"/>
    </row>
    <row r="60" spans="1:16" ht="13.5" customHeight="1">
      <c r="A60" s="539"/>
      <c r="B60" s="539"/>
      <c r="C60" s="1875"/>
      <c r="D60" s="1876"/>
      <c r="E60" s="1876"/>
      <c r="F60" s="1876"/>
      <c r="G60" s="193"/>
      <c r="H60" s="193"/>
      <c r="I60" s="194"/>
      <c r="J60" s="194"/>
      <c r="K60" s="194"/>
      <c r="L60" s="1586" t="s">
        <v>585</v>
      </c>
      <c r="M60" s="1048">
        <v>21</v>
      </c>
      <c r="N60" s="144"/>
    </row>
    <row r="64" spans="1:16" ht="8.25" customHeight="1"/>
    <row r="66" spans="13:13" ht="9" customHeight="1"/>
    <row r="67" spans="13:13" ht="8.25" customHeight="1">
      <c r="M67" s="195"/>
    </row>
    <row r="68" spans="13:13" ht="9.75" customHeight="1"/>
  </sheetData>
  <mergeCells count="22">
    <mergeCell ref="G54:K54"/>
    <mergeCell ref="C58:M58"/>
    <mergeCell ref="C59:L59"/>
    <mergeCell ref="C60:F60"/>
    <mergeCell ref="G55:K55"/>
    <mergeCell ref="G56:K56"/>
    <mergeCell ref="G57:K57"/>
    <mergeCell ref="G49:K49"/>
    <mergeCell ref="G50:K50"/>
    <mergeCell ref="G51:K51"/>
    <mergeCell ref="G52:K52"/>
    <mergeCell ref="G53:K53"/>
    <mergeCell ref="G44:K44"/>
    <mergeCell ref="G45:K45"/>
    <mergeCell ref="G46:K46"/>
    <mergeCell ref="G47:K47"/>
    <mergeCell ref="G48:K48"/>
    <mergeCell ref="C4:L4"/>
    <mergeCell ref="C7:D7"/>
    <mergeCell ref="G41:K41"/>
    <mergeCell ref="G42:K42"/>
    <mergeCell ref="G43:K4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354"/>
      <c r="C1" s="354"/>
      <c r="D1" s="354"/>
      <c r="E1" s="353"/>
      <c r="F1" s="1599" t="s">
        <v>44</v>
      </c>
      <c r="G1" s="1599"/>
      <c r="H1" s="1599"/>
      <c r="I1" s="8"/>
      <c r="J1" s="8"/>
      <c r="K1" s="8"/>
      <c r="L1" s="8"/>
      <c r="M1" s="8"/>
      <c r="N1" s="8"/>
      <c r="O1" s="8"/>
    </row>
    <row r="2" spans="1:17" ht="13.5" customHeight="1">
      <c r="A2" s="4"/>
      <c r="B2" s="364"/>
      <c r="C2" s="1605"/>
      <c r="D2" s="1605"/>
      <c r="E2" s="1605"/>
      <c r="F2" s="1605"/>
      <c r="G2" s="1605"/>
      <c r="H2" s="8"/>
      <c r="I2" s="8"/>
      <c r="J2" s="8"/>
      <c r="K2" s="8"/>
      <c r="L2" s="8"/>
      <c r="M2" s="8"/>
      <c r="N2" s="8"/>
      <c r="O2" s="8"/>
    </row>
    <row r="3" spans="1:17">
      <c r="A3" s="4"/>
      <c r="B3" s="365"/>
      <c r="C3" s="1605"/>
      <c r="D3" s="1605"/>
      <c r="E3" s="1605"/>
      <c r="F3" s="1605"/>
      <c r="G3" s="1605"/>
      <c r="H3" s="1"/>
      <c r="I3" s="8"/>
      <c r="J3" s="8"/>
      <c r="K3" s="8"/>
      <c r="L3" s="8"/>
      <c r="M3" s="8"/>
      <c r="N3" s="8"/>
      <c r="O3" s="4"/>
    </row>
    <row r="4" spans="1:17" ht="12.75" customHeight="1">
      <c r="A4" s="4"/>
      <c r="B4" s="367"/>
      <c r="C4" s="1597" t="s">
        <v>53</v>
      </c>
      <c r="D4" s="1598"/>
      <c r="E4" s="1598"/>
      <c r="F4" s="1598"/>
      <c r="G4" s="1598"/>
      <c r="H4" s="1598"/>
      <c r="I4" s="8"/>
      <c r="J4" s="8"/>
      <c r="K4" s="8"/>
      <c r="L4" s="8"/>
      <c r="M4" s="22"/>
      <c r="N4" s="8"/>
      <c r="O4" s="4"/>
    </row>
    <row r="5" spans="1:17" s="12" customFormat="1" ht="16.5" customHeight="1">
      <c r="A5" s="11"/>
      <c r="B5" s="366"/>
      <c r="C5" s="1598"/>
      <c r="D5" s="1598"/>
      <c r="E5" s="1598"/>
      <c r="F5" s="1598"/>
      <c r="G5" s="1598"/>
      <c r="H5" s="1598"/>
      <c r="I5" s="8"/>
      <c r="J5" s="8"/>
      <c r="K5" s="8"/>
      <c r="L5" s="8"/>
      <c r="M5" s="22"/>
      <c r="N5" s="8"/>
      <c r="O5" s="11"/>
    </row>
    <row r="6" spans="1:17" ht="11.25" customHeight="1">
      <c r="A6" s="4"/>
      <c r="B6" s="367"/>
      <c r="C6" s="1598"/>
      <c r="D6" s="1598"/>
      <c r="E6" s="1598"/>
      <c r="F6" s="1598"/>
      <c r="G6" s="1598"/>
      <c r="H6" s="1598"/>
      <c r="I6" s="8"/>
      <c r="J6" s="8"/>
      <c r="K6" s="8"/>
      <c r="L6" s="8"/>
      <c r="M6" s="22"/>
      <c r="N6" s="8"/>
      <c r="O6" s="4"/>
    </row>
    <row r="7" spans="1:17" ht="11.25" customHeight="1">
      <c r="A7" s="4"/>
      <c r="B7" s="367"/>
      <c r="C7" s="1598"/>
      <c r="D7" s="1598"/>
      <c r="E7" s="1598"/>
      <c r="F7" s="1598"/>
      <c r="G7" s="1598"/>
      <c r="H7" s="1598"/>
      <c r="I7" s="8"/>
      <c r="J7" s="8"/>
      <c r="K7" s="8"/>
      <c r="L7" s="8"/>
      <c r="M7" s="22"/>
      <c r="N7" s="8"/>
      <c r="O7" s="4"/>
    </row>
    <row r="8" spans="1:17" ht="117" customHeight="1">
      <c r="A8" s="4"/>
      <c r="B8" s="367"/>
      <c r="C8" s="1598"/>
      <c r="D8" s="1598"/>
      <c r="E8" s="1598"/>
      <c r="F8" s="1598"/>
      <c r="G8" s="1598"/>
      <c r="H8" s="1598"/>
      <c r="I8" s="8"/>
      <c r="J8" s="8"/>
      <c r="K8" s="8"/>
      <c r="L8" s="8"/>
      <c r="M8" s="22"/>
      <c r="N8" s="8"/>
      <c r="O8" s="4"/>
    </row>
    <row r="9" spans="1:17" ht="10.5" customHeight="1">
      <c r="A9" s="4"/>
      <c r="B9" s="367"/>
      <c r="C9" s="1598"/>
      <c r="D9" s="1598"/>
      <c r="E9" s="1598"/>
      <c r="F9" s="1598"/>
      <c r="G9" s="1598"/>
      <c r="H9" s="1598"/>
      <c r="I9" s="8"/>
      <c r="J9" s="8"/>
      <c r="K9" s="8"/>
      <c r="L9" s="8"/>
      <c r="M9" s="22"/>
      <c r="N9" s="5"/>
      <c r="O9" s="4"/>
    </row>
    <row r="10" spans="1:17" ht="11.25" customHeight="1">
      <c r="A10" s="4"/>
      <c r="B10" s="367"/>
      <c r="C10" s="1598"/>
      <c r="D10" s="1598"/>
      <c r="E10" s="1598"/>
      <c r="F10" s="1598"/>
      <c r="G10" s="1598"/>
      <c r="H10" s="1598"/>
      <c r="I10" s="8"/>
      <c r="J10" s="8"/>
      <c r="K10" s="8"/>
      <c r="L10" s="8"/>
      <c r="M10" s="22"/>
      <c r="N10" s="5"/>
      <c r="O10" s="4"/>
      <c r="Q10" s="7"/>
    </row>
    <row r="11" spans="1:17" ht="3.75" customHeight="1">
      <c r="A11" s="4"/>
      <c r="B11" s="367"/>
      <c r="C11" s="1598"/>
      <c r="D11" s="1598"/>
      <c r="E11" s="1598"/>
      <c r="F11" s="1598"/>
      <c r="G11" s="1598"/>
      <c r="H11" s="1598"/>
      <c r="I11" s="8"/>
      <c r="J11" s="8"/>
      <c r="K11" s="8"/>
      <c r="L11" s="8"/>
      <c r="M11" s="22"/>
      <c r="N11" s="5"/>
      <c r="O11" s="4"/>
    </row>
    <row r="12" spans="1:17" ht="11.25" customHeight="1">
      <c r="A12" s="4"/>
      <c r="B12" s="367"/>
      <c r="C12" s="1598"/>
      <c r="D12" s="1598"/>
      <c r="E12" s="1598"/>
      <c r="F12" s="1598"/>
      <c r="G12" s="1598"/>
      <c r="H12" s="1598"/>
      <c r="I12" s="8"/>
      <c r="J12" s="8"/>
      <c r="K12" s="8"/>
      <c r="L12" s="8"/>
      <c r="M12" s="22"/>
      <c r="N12" s="5"/>
      <c r="O12" s="4"/>
    </row>
    <row r="13" spans="1:17" ht="11.25" customHeight="1">
      <c r="A13" s="4"/>
      <c r="B13" s="367"/>
      <c r="C13" s="1598"/>
      <c r="D13" s="1598"/>
      <c r="E13" s="1598"/>
      <c r="F13" s="1598"/>
      <c r="G13" s="1598"/>
      <c r="H13" s="1598"/>
      <c r="I13" s="8"/>
      <c r="J13" s="8"/>
      <c r="K13" s="8"/>
      <c r="L13" s="8"/>
      <c r="M13" s="22"/>
      <c r="N13" s="5"/>
      <c r="O13" s="4"/>
    </row>
    <row r="14" spans="1:17" ht="15.75" customHeight="1">
      <c r="A14" s="4"/>
      <c r="B14" s="367"/>
      <c r="C14" s="1598"/>
      <c r="D14" s="1598"/>
      <c r="E14" s="1598"/>
      <c r="F14" s="1598"/>
      <c r="G14" s="1598"/>
      <c r="H14" s="1598"/>
      <c r="I14" s="8"/>
      <c r="J14" s="8"/>
      <c r="K14" s="8"/>
      <c r="L14" s="8"/>
      <c r="M14" s="22"/>
      <c r="N14" s="5"/>
      <c r="O14" s="4"/>
    </row>
    <row r="15" spans="1:17" ht="22.5" customHeight="1">
      <c r="A15" s="4"/>
      <c r="B15" s="367"/>
      <c r="C15" s="1598"/>
      <c r="D15" s="1598"/>
      <c r="E15" s="1598"/>
      <c r="F15" s="1598"/>
      <c r="G15" s="1598"/>
      <c r="H15" s="1598"/>
      <c r="I15" s="8"/>
      <c r="J15" s="8"/>
      <c r="K15" s="8"/>
      <c r="L15" s="8"/>
      <c r="M15" s="22"/>
      <c r="N15" s="5"/>
      <c r="O15" s="4"/>
    </row>
    <row r="16" spans="1:17" ht="11.25" customHeight="1">
      <c r="A16" s="4"/>
      <c r="B16" s="367"/>
      <c r="C16" s="1598"/>
      <c r="D16" s="1598"/>
      <c r="E16" s="1598"/>
      <c r="F16" s="1598"/>
      <c r="G16" s="1598"/>
      <c r="H16" s="1598"/>
      <c r="I16" s="8"/>
      <c r="J16" s="8"/>
      <c r="K16" s="8"/>
      <c r="L16" s="8"/>
      <c r="M16" s="22"/>
      <c r="N16" s="5"/>
      <c r="O16" s="4"/>
    </row>
    <row r="17" spans="1:18" ht="11.25" customHeight="1">
      <c r="A17" s="4"/>
      <c r="B17" s="367"/>
      <c r="C17" s="1598"/>
      <c r="D17" s="1598"/>
      <c r="E17" s="1598"/>
      <c r="F17" s="1598"/>
      <c r="G17" s="1598"/>
      <c r="H17" s="1598"/>
      <c r="I17" s="8"/>
      <c r="J17" s="8"/>
      <c r="K17" s="8"/>
      <c r="L17" s="8"/>
      <c r="M17" s="22"/>
      <c r="N17" s="5"/>
      <c r="O17" s="4"/>
    </row>
    <row r="18" spans="1:18" ht="11.25" customHeight="1">
      <c r="A18" s="4"/>
      <c r="B18" s="367"/>
      <c r="C18" s="1598"/>
      <c r="D18" s="1598"/>
      <c r="E18" s="1598"/>
      <c r="F18" s="1598"/>
      <c r="G18" s="1598"/>
      <c r="H18" s="1598"/>
      <c r="I18" s="10"/>
      <c r="J18" s="10"/>
      <c r="K18" s="10"/>
      <c r="L18" s="10"/>
      <c r="M18" s="10"/>
      <c r="N18" s="5"/>
      <c r="O18" s="4"/>
    </row>
    <row r="19" spans="1:18" ht="11.25" customHeight="1">
      <c r="A19" s="4"/>
      <c r="B19" s="367"/>
      <c r="C19" s="1598"/>
      <c r="D19" s="1598"/>
      <c r="E19" s="1598"/>
      <c r="F19" s="1598"/>
      <c r="G19" s="1598"/>
      <c r="H19" s="1598"/>
      <c r="I19" s="23"/>
      <c r="J19" s="23"/>
      <c r="K19" s="23"/>
      <c r="L19" s="23"/>
      <c r="M19" s="23"/>
      <c r="N19" s="5"/>
      <c r="O19" s="4"/>
    </row>
    <row r="20" spans="1:18" ht="11.25" customHeight="1">
      <c r="A20" s="4"/>
      <c r="B20" s="367"/>
      <c r="C20" s="1598"/>
      <c r="D20" s="1598"/>
      <c r="E20" s="1598"/>
      <c r="F20" s="1598"/>
      <c r="G20" s="1598"/>
      <c r="H20" s="1598"/>
      <c r="I20" s="16"/>
      <c r="J20" s="16"/>
      <c r="K20" s="16"/>
      <c r="L20" s="16"/>
      <c r="M20" s="16"/>
      <c r="N20" s="5"/>
      <c r="O20" s="4"/>
    </row>
    <row r="21" spans="1:18" ht="11.25" customHeight="1">
      <c r="A21" s="4"/>
      <c r="B21" s="367"/>
      <c r="C21" s="1598"/>
      <c r="D21" s="1598"/>
      <c r="E21" s="1598"/>
      <c r="F21" s="1598"/>
      <c r="G21" s="1598"/>
      <c r="H21" s="1598"/>
      <c r="I21" s="16"/>
      <c r="J21" s="16"/>
      <c r="K21" s="16"/>
      <c r="L21" s="16"/>
      <c r="M21" s="16"/>
      <c r="N21" s="5"/>
      <c r="O21" s="4"/>
    </row>
    <row r="22" spans="1:18" ht="12" customHeight="1">
      <c r="A22" s="4"/>
      <c r="B22" s="367"/>
      <c r="C22" s="35"/>
      <c r="D22" s="35"/>
      <c r="E22" s="35"/>
      <c r="F22" s="35"/>
      <c r="G22" s="35"/>
      <c r="H22" s="35"/>
      <c r="I22" s="18"/>
      <c r="J22" s="18"/>
      <c r="K22" s="18"/>
      <c r="L22" s="18"/>
      <c r="M22" s="18"/>
      <c r="N22" s="5"/>
      <c r="O22" s="4"/>
    </row>
    <row r="23" spans="1:18" ht="27.75" customHeight="1">
      <c r="A23" s="4"/>
      <c r="B23" s="367"/>
      <c r="C23" s="35"/>
      <c r="D23" s="35"/>
      <c r="E23" s="35"/>
      <c r="F23" s="35"/>
      <c r="G23" s="35"/>
      <c r="H23" s="35"/>
      <c r="I23" s="16"/>
      <c r="J23" s="16"/>
      <c r="K23" s="16"/>
      <c r="L23" s="16"/>
      <c r="M23" s="16"/>
      <c r="N23" s="5"/>
      <c r="O23" s="4"/>
    </row>
    <row r="24" spans="1:18" ht="18" customHeight="1">
      <c r="A24" s="4"/>
      <c r="B24" s="367"/>
      <c r="C24" s="14"/>
      <c r="D24" s="18"/>
      <c r="E24" s="20"/>
      <c r="F24" s="18"/>
      <c r="G24" s="15"/>
      <c r="H24" s="18"/>
      <c r="I24" s="18"/>
      <c r="J24" s="18"/>
      <c r="K24" s="18"/>
      <c r="L24" s="18"/>
      <c r="M24" s="18"/>
      <c r="N24" s="5"/>
      <c r="O24" s="4"/>
    </row>
    <row r="25" spans="1:18" ht="18" customHeight="1">
      <c r="A25" s="4"/>
      <c r="B25" s="367"/>
      <c r="C25" s="17"/>
      <c r="D25" s="18"/>
      <c r="E25" s="13"/>
      <c r="F25" s="16"/>
      <c r="G25" s="15"/>
      <c r="H25" s="16"/>
      <c r="I25" s="16"/>
      <c r="J25" s="16"/>
      <c r="K25" s="16"/>
      <c r="L25" s="16"/>
      <c r="M25" s="16"/>
      <c r="N25" s="5"/>
      <c r="O25" s="4"/>
    </row>
    <row r="26" spans="1:18">
      <c r="A26" s="4"/>
      <c r="B26" s="367"/>
      <c r="C26" s="17"/>
      <c r="D26" s="18"/>
      <c r="E26" s="13"/>
      <c r="F26" s="16"/>
      <c r="G26" s="15"/>
      <c r="H26" s="16"/>
      <c r="I26" s="16"/>
      <c r="J26" s="16"/>
      <c r="K26" s="16"/>
      <c r="L26" s="16"/>
      <c r="M26" s="16"/>
      <c r="N26" s="5"/>
      <c r="O26" s="4"/>
    </row>
    <row r="27" spans="1:18" ht="13.5" customHeight="1">
      <c r="A27" s="4"/>
      <c r="B27" s="367"/>
      <c r="C27" s="17"/>
      <c r="D27" s="18"/>
      <c r="E27" s="13"/>
      <c r="F27" s="16"/>
      <c r="G27" s="15"/>
      <c r="H27" s="494"/>
      <c r="I27" s="495" t="s">
        <v>43</v>
      </c>
      <c r="J27" s="496"/>
      <c r="K27" s="496"/>
      <c r="L27" s="497"/>
      <c r="M27" s="497"/>
      <c r="N27" s="5"/>
      <c r="O27" s="4"/>
    </row>
    <row r="28" spans="1:18" ht="10.5" customHeight="1">
      <c r="A28" s="4"/>
      <c r="B28" s="367"/>
      <c r="C28" s="14"/>
      <c r="D28" s="18"/>
      <c r="E28" s="20"/>
      <c r="F28" s="18"/>
      <c r="G28" s="15"/>
      <c r="H28" s="18"/>
      <c r="I28" s="498"/>
      <c r="J28" s="498"/>
      <c r="K28" s="498"/>
      <c r="L28" s="498"/>
      <c r="M28" s="1039"/>
      <c r="N28" s="499"/>
      <c r="O28" s="4"/>
    </row>
    <row r="29" spans="1:18" ht="16.5" customHeight="1">
      <c r="A29" s="4"/>
      <c r="B29" s="367"/>
      <c r="C29" s="14"/>
      <c r="D29" s="18"/>
      <c r="E29" s="20"/>
      <c r="F29" s="18"/>
      <c r="G29" s="15"/>
      <c r="H29" s="18"/>
      <c r="I29" s="18" t="s">
        <v>430</v>
      </c>
      <c r="J29" s="18"/>
      <c r="K29" s="18"/>
      <c r="L29" s="18"/>
      <c r="M29" s="1039"/>
      <c r="N29" s="500"/>
      <c r="O29" s="4"/>
    </row>
    <row r="30" spans="1:18" ht="10.5" customHeight="1">
      <c r="A30" s="4"/>
      <c r="B30" s="367"/>
      <c r="C30" s="14"/>
      <c r="D30" s="18"/>
      <c r="E30" s="20"/>
      <c r="F30" s="18"/>
      <c r="G30" s="15"/>
      <c r="H30" s="18"/>
      <c r="I30" s="18"/>
      <c r="J30" s="18"/>
      <c r="K30" s="18"/>
      <c r="L30" s="18"/>
      <c r="M30" s="1039"/>
      <c r="N30" s="500"/>
      <c r="O30" s="4"/>
      <c r="P30" s="125"/>
      <c r="Q30" s="125"/>
      <c r="R30" s="125"/>
    </row>
    <row r="31" spans="1:18" ht="16.5" customHeight="1">
      <c r="A31" s="4"/>
      <c r="B31" s="367"/>
      <c r="C31" s="17"/>
      <c r="D31" s="18"/>
      <c r="E31" s="13"/>
      <c r="F31" s="16"/>
      <c r="G31" s="15"/>
      <c r="H31" s="16"/>
      <c r="I31" s="1596" t="s">
        <v>47</v>
      </c>
      <c r="J31" s="1596"/>
      <c r="K31" s="1603" t="s">
        <v>595</v>
      </c>
      <c r="L31" s="1604"/>
      <c r="M31" s="1039"/>
      <c r="N31" s="501"/>
      <c r="O31" s="4"/>
      <c r="P31" s="125"/>
      <c r="Q31" s="125"/>
      <c r="R31" s="125"/>
    </row>
    <row r="32" spans="1:18" ht="10.5" customHeight="1">
      <c r="A32" s="4"/>
      <c r="B32" s="367"/>
      <c r="C32" s="17"/>
      <c r="D32" s="18"/>
      <c r="E32" s="13"/>
      <c r="F32" s="16"/>
      <c r="G32" s="15"/>
      <c r="H32" s="16"/>
      <c r="I32" s="345"/>
      <c r="J32" s="345"/>
      <c r="K32" s="344"/>
      <c r="L32" s="344"/>
      <c r="M32" s="1039"/>
      <c r="N32" s="501"/>
      <c r="O32" s="4"/>
      <c r="P32" s="125"/>
      <c r="Q32" s="125"/>
      <c r="R32" s="125"/>
    </row>
    <row r="33" spans="1:18" ht="16.5" customHeight="1">
      <c r="A33" s="4"/>
      <c r="B33" s="367"/>
      <c r="C33" s="14"/>
      <c r="D33" s="18"/>
      <c r="E33" s="20"/>
      <c r="F33" s="18"/>
      <c r="G33" s="15"/>
      <c r="H33" s="18"/>
      <c r="I33" s="1602" t="s">
        <v>390</v>
      </c>
      <c r="J33" s="1600"/>
      <c r="K33" s="1600"/>
      <c r="L33" s="1600"/>
      <c r="M33" s="1039"/>
      <c r="N33" s="500"/>
      <c r="O33" s="4"/>
      <c r="P33" s="125"/>
      <c r="Q33" s="125"/>
      <c r="R33" s="125"/>
    </row>
    <row r="34" spans="1:18" ht="14.25" customHeight="1">
      <c r="A34" s="4"/>
      <c r="B34" s="367"/>
      <c r="C34" s="14"/>
      <c r="D34" s="18"/>
      <c r="E34" s="20"/>
      <c r="F34" s="18"/>
      <c r="G34" s="15"/>
      <c r="H34" s="18"/>
      <c r="I34" s="276" t="s">
        <v>391</v>
      </c>
      <c r="J34" s="342"/>
      <c r="K34" s="342"/>
      <c r="L34" s="342"/>
      <c r="M34" s="1039"/>
      <c r="N34" s="500"/>
      <c r="O34" s="4"/>
    </row>
    <row r="35" spans="1:18" s="125" customFormat="1" ht="14.25" customHeight="1">
      <c r="A35" s="4"/>
      <c r="B35" s="367"/>
      <c r="C35" s="14"/>
      <c r="D35" s="18"/>
      <c r="E35" s="20"/>
      <c r="F35" s="18"/>
      <c r="G35" s="573"/>
      <c r="H35" s="18"/>
      <c r="I35" s="276" t="s">
        <v>497</v>
      </c>
      <c r="J35" s="572"/>
      <c r="K35" s="572"/>
      <c r="L35" s="572"/>
      <c r="M35" s="1039"/>
      <c r="N35" s="500"/>
      <c r="O35" s="4"/>
    </row>
    <row r="36" spans="1:18" ht="20.25" customHeight="1">
      <c r="A36" s="4"/>
      <c r="B36" s="367"/>
      <c r="C36" s="17"/>
      <c r="D36" s="18"/>
      <c r="E36" s="13"/>
      <c r="F36" s="16"/>
      <c r="G36" s="15"/>
      <c r="H36" s="16"/>
      <c r="I36" s="1603" t="s">
        <v>392</v>
      </c>
      <c r="J36" s="1603"/>
      <c r="K36" s="1603"/>
      <c r="L36" s="1603"/>
      <c r="M36" s="1039"/>
      <c r="N36" s="501"/>
      <c r="O36" s="4"/>
    </row>
    <row r="37" spans="1:18" ht="12.75" customHeight="1">
      <c r="A37" s="4"/>
      <c r="B37" s="367"/>
      <c r="C37" s="17"/>
      <c r="D37" s="18"/>
      <c r="E37" s="13"/>
      <c r="F37" s="16"/>
      <c r="G37" s="15"/>
      <c r="H37" s="16"/>
      <c r="I37" s="343" t="s">
        <v>393</v>
      </c>
      <c r="J37" s="343"/>
      <c r="K37" s="343"/>
      <c r="L37" s="343"/>
      <c r="M37" s="1039"/>
      <c r="N37" s="501"/>
      <c r="O37" s="4"/>
    </row>
    <row r="38" spans="1:18" ht="12.75" customHeight="1">
      <c r="A38" s="4"/>
      <c r="B38" s="367"/>
      <c r="C38" s="17"/>
      <c r="D38" s="18"/>
      <c r="E38" s="13"/>
      <c r="F38" s="16"/>
      <c r="G38" s="15"/>
      <c r="H38" s="16"/>
      <c r="I38" s="1603" t="s">
        <v>439</v>
      </c>
      <c r="J38" s="1603"/>
      <c r="K38" s="1603"/>
      <c r="L38" s="1603"/>
      <c r="M38" s="1039"/>
      <c r="N38" s="501"/>
      <c r="O38" s="4"/>
    </row>
    <row r="39" spans="1:18" ht="17.25" customHeight="1">
      <c r="A39" s="4"/>
      <c r="B39" s="367"/>
      <c r="C39" s="14"/>
      <c r="D39" s="18"/>
      <c r="E39" s="20"/>
      <c r="F39" s="18"/>
      <c r="G39" s="15"/>
      <c r="H39" s="18"/>
      <c r="I39" s="1607" t="s">
        <v>63</v>
      </c>
      <c r="J39" s="1603"/>
      <c r="K39" s="1603"/>
      <c r="L39" s="1603"/>
      <c r="M39" s="1039"/>
      <c r="N39" s="500"/>
      <c r="O39" s="4"/>
    </row>
    <row r="40" spans="1:18" ht="15" customHeight="1">
      <c r="A40" s="4"/>
      <c r="B40" s="367"/>
      <c r="C40" s="17"/>
      <c r="D40" s="18"/>
      <c r="E40" s="13"/>
      <c r="F40" s="16"/>
      <c r="G40" s="15"/>
      <c r="H40" s="16"/>
      <c r="I40" s="1607" t="s">
        <v>431</v>
      </c>
      <c r="J40" s="1603"/>
      <c r="K40" s="1603"/>
      <c r="L40" s="1603"/>
      <c r="M40" s="1039"/>
      <c r="N40" s="501"/>
      <c r="O40" s="4"/>
    </row>
    <row r="41" spans="1:18" ht="10.5" customHeight="1">
      <c r="A41" s="4"/>
      <c r="B41" s="367"/>
      <c r="C41" s="17"/>
      <c r="D41" s="18"/>
      <c r="E41" s="13"/>
      <c r="F41" s="16"/>
      <c r="G41" s="15"/>
      <c r="H41" s="16"/>
      <c r="I41" s="343"/>
      <c r="J41" s="343"/>
      <c r="K41" s="343"/>
      <c r="L41" s="343"/>
      <c r="M41" s="1039"/>
      <c r="N41" s="501"/>
      <c r="O41" s="4"/>
    </row>
    <row r="42" spans="1:18" ht="16.5" customHeight="1">
      <c r="A42" s="4"/>
      <c r="B42" s="367"/>
      <c r="C42" s="17"/>
      <c r="D42" s="18"/>
      <c r="E42" s="13"/>
      <c r="F42" s="16"/>
      <c r="G42" s="15"/>
      <c r="H42" s="16"/>
      <c r="I42" s="1601" t="s">
        <v>57</v>
      </c>
      <c r="J42" s="1596"/>
      <c r="K42" s="1596"/>
      <c r="L42" s="1596"/>
      <c r="M42" s="1039"/>
      <c r="N42" s="501"/>
      <c r="O42" s="4"/>
    </row>
    <row r="43" spans="1:18" ht="10.5" customHeight="1">
      <c r="A43" s="4"/>
      <c r="B43" s="367"/>
      <c r="C43" s="14"/>
      <c r="D43" s="18"/>
      <c r="E43" s="20"/>
      <c r="F43" s="18"/>
      <c r="G43" s="15"/>
      <c r="H43" s="18"/>
      <c r="I43" s="1606"/>
      <c r="J43" s="1606"/>
      <c r="K43" s="1606"/>
      <c r="L43" s="1606"/>
      <c r="M43" s="1039"/>
      <c r="N43" s="500"/>
      <c r="O43" s="4"/>
    </row>
    <row r="44" spans="1:18" ht="16.5" customHeight="1">
      <c r="A44" s="4"/>
      <c r="B44" s="367"/>
      <c r="C44" s="17"/>
      <c r="D44" s="18"/>
      <c r="E44" s="13"/>
      <c r="F44" s="16"/>
      <c r="G44" s="15"/>
      <c r="H44" s="16"/>
      <c r="I44" s="1600" t="s">
        <v>24</v>
      </c>
      <c r="J44" s="1600"/>
      <c r="K44" s="1600"/>
      <c r="L44" s="1600"/>
      <c r="M44" s="1039"/>
      <c r="N44" s="501"/>
      <c r="O44" s="4"/>
    </row>
    <row r="45" spans="1:18" ht="10.5" customHeight="1">
      <c r="A45" s="4"/>
      <c r="B45" s="367"/>
      <c r="C45" s="17"/>
      <c r="D45" s="18"/>
      <c r="E45" s="13"/>
      <c r="F45" s="16"/>
      <c r="G45" s="15"/>
      <c r="H45" s="16"/>
      <c r="I45" s="342"/>
      <c r="J45" s="342"/>
      <c r="K45" s="342"/>
      <c r="L45" s="342"/>
      <c r="M45" s="1039"/>
      <c r="N45" s="501"/>
      <c r="O45" s="4"/>
    </row>
    <row r="46" spans="1:18" ht="16.5" customHeight="1">
      <c r="A46" s="4"/>
      <c r="B46" s="367"/>
      <c r="C46" s="14"/>
      <c r="D46" s="18"/>
      <c r="E46" s="20"/>
      <c r="F46" s="18"/>
      <c r="G46" s="15"/>
      <c r="H46" s="18"/>
      <c r="I46" s="1596" t="s">
        <v>20</v>
      </c>
      <c r="J46" s="1596"/>
      <c r="K46" s="1596"/>
      <c r="L46" s="1596"/>
      <c r="M46" s="1039"/>
      <c r="N46" s="500"/>
      <c r="O46" s="4"/>
    </row>
    <row r="47" spans="1:18" ht="10.5" customHeight="1">
      <c r="A47" s="4"/>
      <c r="B47" s="367"/>
      <c r="C47" s="14"/>
      <c r="D47" s="18"/>
      <c r="E47" s="20"/>
      <c r="F47" s="18"/>
      <c r="G47" s="15"/>
      <c r="H47" s="18"/>
      <c r="I47" s="345"/>
      <c r="J47" s="345"/>
      <c r="K47" s="345"/>
      <c r="L47" s="345"/>
      <c r="M47" s="1039"/>
      <c r="N47" s="500"/>
      <c r="O47" s="4"/>
    </row>
    <row r="48" spans="1:18" ht="16.5" customHeight="1">
      <c r="A48" s="4"/>
      <c r="B48" s="367"/>
      <c r="C48" s="17"/>
      <c r="D48" s="18"/>
      <c r="E48" s="13"/>
      <c r="F48" s="16"/>
      <c r="G48" s="15"/>
      <c r="H48" s="16"/>
      <c r="I48" s="1595" t="s">
        <v>10</v>
      </c>
      <c r="J48" s="1595"/>
      <c r="K48" s="1595"/>
      <c r="L48" s="1595"/>
      <c r="M48" s="1039"/>
      <c r="N48" s="501"/>
      <c r="O48" s="4"/>
    </row>
    <row r="49" spans="1:15" ht="5.25" customHeight="1">
      <c r="A49" s="4"/>
      <c r="B49" s="367"/>
      <c r="C49" s="17"/>
      <c r="D49" s="18"/>
      <c r="E49" s="13"/>
      <c r="F49" s="16"/>
      <c r="G49" s="15"/>
      <c r="H49" s="16"/>
      <c r="I49" s="346"/>
      <c r="J49" s="346"/>
      <c r="K49" s="346"/>
      <c r="L49" s="346"/>
      <c r="M49" s="1039"/>
      <c r="N49" s="501"/>
      <c r="O49" s="4"/>
    </row>
    <row r="50" spans="1:15" ht="12.75" customHeight="1">
      <c r="A50" s="4"/>
      <c r="B50" s="367"/>
      <c r="C50" s="17"/>
      <c r="D50" s="18"/>
      <c r="E50" s="13"/>
      <c r="F50" s="16"/>
      <c r="G50" s="15"/>
      <c r="H50" s="16"/>
      <c r="I50" s="8"/>
      <c r="J50" s="8"/>
      <c r="K50" s="8"/>
      <c r="L50" s="8"/>
      <c r="M50" s="842"/>
      <c r="N50" s="5"/>
      <c r="O50" s="4"/>
    </row>
    <row r="51" spans="1:15" ht="27.75" customHeight="1">
      <c r="A51" s="4"/>
      <c r="B51" s="367"/>
      <c r="C51" s="3"/>
      <c r="D51" s="8"/>
      <c r="E51" s="5"/>
      <c r="F51" s="2"/>
      <c r="G51" s="6"/>
      <c r="H51" s="2"/>
      <c r="I51" s="33"/>
      <c r="J51" s="33"/>
      <c r="K51" s="8"/>
      <c r="L51" s="8"/>
      <c r="M51" s="2"/>
      <c r="N51" s="5"/>
      <c r="O51" s="4"/>
    </row>
    <row r="52" spans="1:15" ht="20.25" customHeight="1">
      <c r="A52" s="4"/>
      <c r="B52" s="367"/>
      <c r="C52" s="5"/>
      <c r="D52" s="5"/>
      <c r="E52" s="5"/>
      <c r="F52" s="5"/>
      <c r="G52" s="5"/>
      <c r="H52" s="5"/>
      <c r="I52" s="5"/>
      <c r="J52" s="5"/>
      <c r="K52" s="5"/>
      <c r="L52" s="5"/>
      <c r="M52" s="5"/>
      <c r="N52" s="5"/>
      <c r="O52" s="4"/>
    </row>
    <row r="53" spans="1:15">
      <c r="A53" s="4"/>
      <c r="B53" s="568">
        <v>2</v>
      </c>
      <c r="C53" s="1592" t="s">
        <v>593</v>
      </c>
      <c r="D53" s="1593"/>
      <c r="E53" s="1593"/>
      <c r="F53" s="1592"/>
      <c r="G53" s="1593"/>
      <c r="H53" s="1593"/>
      <c r="I53" s="8"/>
      <c r="J53" s="8"/>
      <c r="K53" s="8"/>
      <c r="L53" s="8"/>
      <c r="M53" s="8"/>
      <c r="O53" s="4"/>
    </row>
    <row r="64" spans="1:15" ht="8.25" customHeight="1"/>
    <row r="66" spans="13:14" ht="9" customHeight="1">
      <c r="N66" s="9"/>
    </row>
    <row r="67" spans="13:14" ht="8.25" customHeight="1">
      <c r="M67" s="1594"/>
      <c r="N67" s="1594"/>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69"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353"/>
      <c r="C1" s="353"/>
      <c r="D1" s="353"/>
      <c r="E1" s="353"/>
      <c r="F1" s="353"/>
      <c r="G1" s="354"/>
      <c r="H1" s="354"/>
      <c r="I1" s="354"/>
      <c r="J1" s="354"/>
      <c r="K1" s="354"/>
      <c r="L1" s="354"/>
      <c r="M1" s="354"/>
      <c r="N1" s="354"/>
      <c r="O1" s="354"/>
      <c r="P1" s="354"/>
      <c r="Q1" s="354"/>
      <c r="R1" s="354"/>
      <c r="S1" s="354"/>
      <c r="T1" s="354"/>
      <c r="U1" s="354"/>
      <c r="V1" s="354"/>
      <c r="W1" s="354"/>
      <c r="X1" s="1693" t="s">
        <v>498</v>
      </c>
      <c r="Y1" s="1693"/>
      <c r="Z1" s="1693"/>
      <c r="AA1" s="1693"/>
      <c r="AB1" s="1693"/>
      <c r="AC1" s="1693"/>
      <c r="AD1" s="1693"/>
      <c r="AE1" s="1693"/>
      <c r="AF1" s="1693"/>
      <c r="AG1" s="4"/>
      <c r="AH1" s="27"/>
      <c r="AI1" s="27"/>
      <c r="AJ1" s="27"/>
      <c r="AK1" s="27"/>
      <c r="AL1" s="27"/>
      <c r="AM1" s="27"/>
    </row>
    <row r="2" spans="1:57" ht="6" customHeight="1">
      <c r="A2" s="355"/>
      <c r="B2" s="1696"/>
      <c r="C2" s="1696"/>
      <c r="D2" s="1696"/>
      <c r="E2" s="21"/>
      <c r="F2" s="21"/>
      <c r="G2" s="21"/>
      <c r="H2" s="21"/>
      <c r="I2" s="21"/>
      <c r="J2" s="351"/>
      <c r="K2" s="351"/>
      <c r="L2" s="351"/>
      <c r="M2" s="351"/>
      <c r="N2" s="351"/>
      <c r="O2" s="351"/>
      <c r="P2" s="351"/>
      <c r="Q2" s="351"/>
      <c r="R2" s="351"/>
      <c r="S2" s="351"/>
      <c r="T2" s="351"/>
      <c r="U2" s="351"/>
      <c r="V2" s="351"/>
      <c r="W2" s="351"/>
      <c r="X2" s="351"/>
      <c r="Y2" s="351"/>
      <c r="Z2" s="8"/>
      <c r="AA2" s="8"/>
      <c r="AB2" s="8"/>
      <c r="AC2" s="8"/>
      <c r="AD2" s="8"/>
      <c r="AE2" s="8"/>
      <c r="AF2" s="8"/>
      <c r="AG2" s="4"/>
      <c r="AH2" s="27"/>
      <c r="AI2" s="27"/>
      <c r="AJ2" s="27"/>
      <c r="AK2" s="27"/>
      <c r="AL2" s="27"/>
      <c r="AM2" s="27"/>
    </row>
    <row r="3" spans="1:57" ht="12" customHeight="1">
      <c r="A3" s="355"/>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356"/>
      <c r="B4" s="19"/>
      <c r="C4" s="96"/>
      <c r="D4" s="89"/>
      <c r="E4" s="89"/>
      <c r="F4" s="89"/>
      <c r="G4" s="89"/>
      <c r="H4" s="89"/>
      <c r="I4" s="89"/>
      <c r="J4" s="89"/>
      <c r="K4" s="89"/>
      <c r="L4" s="89"/>
      <c r="M4" s="89"/>
      <c r="N4" s="89"/>
      <c r="O4" s="89"/>
      <c r="P4" s="89"/>
      <c r="Q4" s="89"/>
      <c r="R4" s="97"/>
      <c r="S4" s="97"/>
      <c r="T4" s="97"/>
      <c r="U4" s="97"/>
      <c r="V4" s="97"/>
      <c r="W4" s="97"/>
      <c r="X4" s="97"/>
      <c r="Y4" s="97"/>
      <c r="Z4" s="97"/>
      <c r="AA4" s="97"/>
      <c r="AB4" s="97"/>
      <c r="AC4" s="97"/>
      <c r="AD4" s="97"/>
      <c r="AE4" s="97"/>
      <c r="AF4" s="8"/>
      <c r="AG4" s="11"/>
      <c r="AH4" s="65"/>
      <c r="AI4" s="65"/>
      <c r="AJ4" s="65"/>
      <c r="AK4" s="65"/>
      <c r="AL4" s="65"/>
      <c r="AM4" s="65"/>
    </row>
    <row r="5" spans="1:57" ht="3.75" customHeight="1">
      <c r="A5" s="355"/>
      <c r="B5" s="8"/>
      <c r="C5" s="13"/>
      <c r="D5" s="13"/>
      <c r="E5" s="13"/>
      <c r="F5" s="1878"/>
      <c r="G5" s="1878"/>
      <c r="H5" s="1878"/>
      <c r="I5" s="1878"/>
      <c r="J5" s="1878"/>
      <c r="K5" s="1878"/>
      <c r="L5" s="1878"/>
      <c r="M5" s="13"/>
      <c r="N5" s="13"/>
      <c r="O5" s="13"/>
      <c r="P5" s="13"/>
      <c r="Q5" s="13"/>
      <c r="R5" s="5"/>
      <c r="S5" s="5"/>
      <c r="T5" s="5"/>
      <c r="U5" s="77"/>
      <c r="V5" s="5"/>
      <c r="W5" s="5"/>
      <c r="X5" s="5"/>
      <c r="Y5" s="5"/>
      <c r="Z5" s="5"/>
      <c r="AA5" s="5"/>
      <c r="AB5" s="5"/>
      <c r="AC5" s="5"/>
      <c r="AD5" s="5"/>
      <c r="AE5" s="5"/>
      <c r="AF5" s="8"/>
      <c r="AG5" s="4"/>
      <c r="AH5" s="27"/>
      <c r="AI5" s="27"/>
      <c r="AJ5" s="27"/>
      <c r="AK5" s="27"/>
      <c r="AL5" s="27"/>
      <c r="AM5" s="27"/>
    </row>
    <row r="6" spans="1:57" ht="9.75" customHeight="1">
      <c r="A6" s="355"/>
      <c r="B6" s="8"/>
      <c r="C6" s="13"/>
      <c r="D6" s="13"/>
      <c r="E6" s="15"/>
      <c r="F6" s="1877"/>
      <c r="G6" s="1877"/>
      <c r="H6" s="1877"/>
      <c r="I6" s="1877"/>
      <c r="J6" s="1877"/>
      <c r="K6" s="1877"/>
      <c r="L6" s="1877"/>
      <c r="M6" s="1877"/>
      <c r="N6" s="1877"/>
      <c r="O6" s="1877"/>
      <c r="P6" s="1877"/>
      <c r="Q6" s="1877"/>
      <c r="R6" s="1877"/>
      <c r="S6" s="1877"/>
      <c r="T6" s="1877"/>
      <c r="U6" s="1877"/>
      <c r="V6" s="1877"/>
      <c r="W6" s="15"/>
      <c r="X6" s="1877"/>
      <c r="Y6" s="1877"/>
      <c r="Z6" s="1877"/>
      <c r="AA6" s="1877"/>
      <c r="AB6" s="1877"/>
      <c r="AC6" s="1877"/>
      <c r="AD6" s="1877"/>
      <c r="AE6" s="15"/>
      <c r="AF6" s="8"/>
      <c r="AG6" s="4"/>
      <c r="AH6" s="27"/>
      <c r="AI6" s="27"/>
      <c r="AJ6" s="27"/>
      <c r="AK6" s="27"/>
      <c r="AL6" s="27"/>
      <c r="AM6" s="27"/>
    </row>
    <row r="7" spans="1:57" ht="12.75" customHeight="1">
      <c r="A7" s="355"/>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6"/>
      <c r="AJ7" s="106"/>
      <c r="AK7" s="106"/>
      <c r="AL7" s="27"/>
      <c r="AM7" s="27"/>
    </row>
    <row r="8" spans="1:57" s="78" customFormat="1" ht="15" customHeight="1">
      <c r="A8" s="561"/>
      <c r="B8" s="98"/>
      <c r="C8" s="75"/>
      <c r="D8" s="76"/>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92"/>
      <c r="AG8" s="74"/>
      <c r="AH8" s="99"/>
      <c r="AI8" s="106"/>
      <c r="AJ8" s="106"/>
      <c r="AK8" s="106"/>
      <c r="AL8" s="88"/>
      <c r="AM8" s="88"/>
      <c r="AN8" s="12"/>
      <c r="AO8" s="12"/>
      <c r="AP8" s="12"/>
      <c r="AQ8" s="12"/>
      <c r="AR8"/>
      <c r="AS8" s="26"/>
      <c r="AT8" s="12"/>
      <c r="AU8" s="12"/>
      <c r="AV8" s="12"/>
      <c r="AW8" s="12"/>
      <c r="AX8" s="12"/>
      <c r="AY8" s="12"/>
      <c r="AZ8" s="12"/>
      <c r="BA8" s="12"/>
      <c r="BB8" s="12"/>
      <c r="BC8" s="12"/>
      <c r="BD8" s="12"/>
      <c r="BE8" s="12"/>
    </row>
    <row r="9" spans="1:57" ht="12" customHeight="1">
      <c r="A9" s="355"/>
      <c r="B9" s="8"/>
      <c r="C9" s="55"/>
      <c r="D9" s="18"/>
      <c r="E9" s="93"/>
      <c r="F9" s="93"/>
      <c r="G9" s="93"/>
      <c r="H9" s="93"/>
      <c r="I9" s="93"/>
      <c r="J9" s="93"/>
      <c r="K9" s="93"/>
      <c r="L9" s="93"/>
      <c r="M9" s="93"/>
      <c r="N9" s="93"/>
      <c r="O9" s="93"/>
      <c r="P9" s="93"/>
      <c r="Q9" s="93"/>
      <c r="R9" s="93"/>
      <c r="S9" s="93"/>
      <c r="T9" s="93"/>
      <c r="U9" s="93"/>
      <c r="V9" s="93"/>
      <c r="W9" s="93"/>
      <c r="X9" s="93"/>
      <c r="Y9" s="93"/>
      <c r="Z9" s="93"/>
      <c r="AA9" s="93"/>
      <c r="AB9" s="32"/>
      <c r="AC9" s="93"/>
      <c r="AD9" s="32"/>
      <c r="AE9" s="93"/>
      <c r="AF9" s="5"/>
      <c r="AG9" s="4"/>
      <c r="AH9" s="27"/>
      <c r="AI9" s="106"/>
      <c r="AJ9" s="106"/>
      <c r="AK9" s="106"/>
      <c r="AL9" s="27"/>
      <c r="AM9" s="27"/>
      <c r="AS9" s="26"/>
    </row>
    <row r="10" spans="1:57" ht="12" customHeight="1">
      <c r="A10" s="355"/>
      <c r="B10" s="8"/>
      <c r="C10" s="55"/>
      <c r="D10" s="18"/>
      <c r="E10" s="93"/>
      <c r="F10" s="93"/>
      <c r="G10" s="93"/>
      <c r="H10" s="93"/>
      <c r="I10" s="93"/>
      <c r="J10" s="93"/>
      <c r="K10" s="93"/>
      <c r="L10" s="93"/>
      <c r="M10" s="93"/>
      <c r="N10" s="93"/>
      <c r="O10" s="93"/>
      <c r="P10" s="93"/>
      <c r="Q10" s="93"/>
      <c r="R10" s="93"/>
      <c r="S10" s="93"/>
      <c r="T10" s="93"/>
      <c r="U10" s="93"/>
      <c r="V10" s="93"/>
      <c r="W10" s="93"/>
      <c r="X10" s="93"/>
      <c r="Y10" s="93"/>
      <c r="Z10" s="93"/>
      <c r="AA10" s="93"/>
      <c r="AB10" s="32"/>
      <c r="AC10" s="93"/>
      <c r="AD10" s="32"/>
      <c r="AE10" s="93"/>
      <c r="AF10" s="5"/>
      <c r="AG10" s="4"/>
      <c r="AH10" s="27"/>
      <c r="AI10" s="106"/>
      <c r="AJ10" s="106"/>
      <c r="AK10" s="106"/>
      <c r="AL10" s="27"/>
      <c r="AM10" s="27"/>
      <c r="AS10" s="26"/>
    </row>
    <row r="11" spans="1:57" ht="12" customHeight="1">
      <c r="A11" s="355"/>
      <c r="B11" s="8"/>
      <c r="C11" s="55"/>
      <c r="D11" s="18"/>
      <c r="E11" s="93"/>
      <c r="F11" s="93"/>
      <c r="G11" s="93"/>
      <c r="H11" s="93"/>
      <c r="I11" s="93"/>
      <c r="J11" s="93"/>
      <c r="K11" s="93"/>
      <c r="L11" s="93"/>
      <c r="M11" s="93"/>
      <c r="N11" s="93"/>
      <c r="O11" s="93"/>
      <c r="P11" s="93"/>
      <c r="Q11" s="93"/>
      <c r="R11" s="93"/>
      <c r="S11" s="93"/>
      <c r="T11" s="93"/>
      <c r="U11" s="93"/>
      <c r="V11" s="93"/>
      <c r="W11" s="93"/>
      <c r="X11" s="93"/>
      <c r="Y11" s="93"/>
      <c r="Z11" s="93"/>
      <c r="AA11" s="93"/>
      <c r="AB11" s="32"/>
      <c r="AC11" s="93"/>
      <c r="AD11" s="32"/>
      <c r="AE11" s="93"/>
      <c r="AF11" s="5"/>
      <c r="AG11" s="4"/>
      <c r="AH11" s="27"/>
      <c r="AI11" s="106"/>
      <c r="AJ11" s="106"/>
      <c r="AK11" s="106"/>
      <c r="AL11" s="27"/>
      <c r="AM11" s="27"/>
      <c r="AS11" s="26"/>
    </row>
    <row r="12" spans="1:57" ht="12" customHeight="1">
      <c r="A12" s="355"/>
      <c r="B12" s="8"/>
      <c r="C12" s="55"/>
      <c r="D12" s="18"/>
      <c r="E12" s="93"/>
      <c r="F12" s="93"/>
      <c r="G12" s="93"/>
      <c r="H12" s="93"/>
      <c r="I12" s="93"/>
      <c r="J12" s="93"/>
      <c r="K12" s="93"/>
      <c r="L12" s="93"/>
      <c r="M12" s="93"/>
      <c r="N12" s="93"/>
      <c r="O12" s="93"/>
      <c r="P12" s="93"/>
      <c r="Q12" s="93"/>
      <c r="R12" s="93"/>
      <c r="S12" s="93"/>
      <c r="T12" s="93"/>
      <c r="U12" s="93"/>
      <c r="V12" s="93"/>
      <c r="W12" s="93"/>
      <c r="X12" s="93"/>
      <c r="Y12" s="93"/>
      <c r="Z12" s="93"/>
      <c r="AA12" s="93"/>
      <c r="AB12" s="32"/>
      <c r="AC12" s="93"/>
      <c r="AD12" s="32"/>
      <c r="AE12" s="93"/>
      <c r="AF12" s="5"/>
      <c r="AG12" s="4"/>
      <c r="AH12" s="27"/>
      <c r="AI12" s="27"/>
      <c r="AJ12" s="27"/>
      <c r="AK12" s="27"/>
      <c r="AL12" s="27"/>
      <c r="AM12" s="27"/>
      <c r="AS12" s="26"/>
    </row>
    <row r="13" spans="1:57" ht="12" customHeight="1">
      <c r="A13" s="355"/>
      <c r="B13" s="8"/>
      <c r="C13" s="55"/>
      <c r="D13" s="18"/>
      <c r="E13" s="93"/>
      <c r="F13" s="93"/>
      <c r="G13" s="93"/>
      <c r="H13" s="93"/>
      <c r="I13" s="93"/>
      <c r="J13" s="93"/>
      <c r="K13" s="93"/>
      <c r="L13" s="93"/>
      <c r="M13" s="93"/>
      <c r="N13" s="93"/>
      <c r="O13" s="93"/>
      <c r="P13" s="93"/>
      <c r="Q13" s="93"/>
      <c r="R13" s="93"/>
      <c r="S13" s="93"/>
      <c r="T13" s="93"/>
      <c r="U13" s="93"/>
      <c r="V13" s="93"/>
      <c r="W13" s="93"/>
      <c r="X13" s="93"/>
      <c r="Y13" s="93"/>
      <c r="Z13" s="93"/>
      <c r="AA13" s="93"/>
      <c r="AB13" s="32"/>
      <c r="AC13" s="93"/>
      <c r="AD13" s="32"/>
      <c r="AE13" s="93"/>
      <c r="AF13" s="5"/>
      <c r="AG13" s="4"/>
      <c r="AH13" s="27"/>
      <c r="AI13" s="27"/>
      <c r="AJ13" s="27"/>
      <c r="AK13" s="27"/>
      <c r="AL13" s="27"/>
      <c r="AM13" s="27"/>
    </row>
    <row r="14" spans="1:57" ht="12" customHeight="1">
      <c r="A14" s="355"/>
      <c r="B14" s="8"/>
      <c r="C14" s="55"/>
      <c r="D14" s="18"/>
      <c r="E14" s="93"/>
      <c r="F14" s="93"/>
      <c r="G14" s="93"/>
      <c r="H14" s="93"/>
      <c r="I14" s="93"/>
      <c r="J14" s="93"/>
      <c r="K14" s="93"/>
      <c r="L14" s="93"/>
      <c r="M14" s="93"/>
      <c r="N14" s="93"/>
      <c r="O14" s="93"/>
      <c r="P14" s="93"/>
      <c r="Q14" s="93"/>
      <c r="R14" s="93"/>
      <c r="S14" s="93"/>
      <c r="T14" s="93"/>
      <c r="U14" s="93"/>
      <c r="V14" s="93"/>
      <c r="W14" s="93"/>
      <c r="X14" s="93"/>
      <c r="Y14" s="93"/>
      <c r="Z14" s="93"/>
      <c r="AA14" s="93"/>
      <c r="AB14" s="32"/>
      <c r="AC14" s="93"/>
      <c r="AD14" s="32"/>
      <c r="AE14" s="93"/>
      <c r="AF14" s="5"/>
      <c r="AG14" s="4"/>
      <c r="AH14" s="27"/>
      <c r="AI14" s="27"/>
      <c r="AJ14" s="27"/>
      <c r="AK14" s="27"/>
      <c r="AL14" s="27"/>
      <c r="AM14" s="27"/>
    </row>
    <row r="15" spans="1:57" ht="12" customHeight="1">
      <c r="A15" s="355"/>
      <c r="B15" s="8"/>
      <c r="C15" s="55"/>
      <c r="D15" s="18"/>
      <c r="E15" s="93"/>
      <c r="F15" s="93"/>
      <c r="G15" s="93"/>
      <c r="H15" s="93"/>
      <c r="I15" s="93"/>
      <c r="J15" s="93"/>
      <c r="K15" s="93"/>
      <c r="L15" s="93"/>
      <c r="M15" s="93"/>
      <c r="N15" s="93"/>
      <c r="O15" s="93"/>
      <c r="P15" s="93"/>
      <c r="Q15" s="93"/>
      <c r="R15" s="93"/>
      <c r="S15" s="93"/>
      <c r="T15" s="93"/>
      <c r="U15" s="93"/>
      <c r="V15" s="93"/>
      <c r="W15" s="93"/>
      <c r="X15" s="93"/>
      <c r="Y15" s="93"/>
      <c r="Z15" s="93"/>
      <c r="AA15" s="93"/>
      <c r="AB15" s="32"/>
      <c r="AC15" s="93"/>
      <c r="AD15" s="32"/>
      <c r="AE15" s="93"/>
      <c r="AF15" s="5"/>
      <c r="AG15" s="4"/>
      <c r="AH15" s="27"/>
      <c r="AI15" s="27"/>
      <c r="AJ15" s="27"/>
      <c r="AK15" s="27"/>
      <c r="AL15" s="27"/>
      <c r="AM15" s="27"/>
    </row>
    <row r="16" spans="1:57" ht="12" customHeight="1">
      <c r="A16" s="355"/>
      <c r="B16" s="8"/>
      <c r="C16" s="55"/>
      <c r="D16" s="18"/>
      <c r="E16" s="93"/>
      <c r="F16" s="93"/>
      <c r="G16" s="93"/>
      <c r="H16" s="93"/>
      <c r="I16" s="93"/>
      <c r="J16" s="93"/>
      <c r="K16" s="93"/>
      <c r="L16" s="93"/>
      <c r="M16" s="93"/>
      <c r="N16" s="93"/>
      <c r="O16" s="93"/>
      <c r="P16" s="93"/>
      <c r="Q16" s="93"/>
      <c r="R16" s="93"/>
      <c r="S16" s="93"/>
      <c r="T16" s="93"/>
      <c r="U16" s="93"/>
      <c r="V16" s="93"/>
      <c r="W16" s="93"/>
      <c r="X16" s="93"/>
      <c r="Y16" s="93"/>
      <c r="Z16" s="93"/>
      <c r="AA16" s="93"/>
      <c r="AB16" s="32"/>
      <c r="AC16" s="93"/>
      <c r="AD16" s="32"/>
      <c r="AE16" s="93"/>
      <c r="AF16" s="5"/>
      <c r="AG16" s="4"/>
      <c r="AH16" s="27"/>
      <c r="AI16" s="27"/>
      <c r="AJ16" s="27"/>
      <c r="AK16" s="27"/>
      <c r="AL16" s="27"/>
      <c r="AM16" s="27"/>
    </row>
    <row r="17" spans="1:53" ht="12" customHeight="1">
      <c r="A17" s="355"/>
      <c r="B17" s="8"/>
      <c r="C17" s="55"/>
      <c r="D17" s="18"/>
      <c r="E17" s="93"/>
      <c r="F17" s="93"/>
      <c r="G17" s="93"/>
      <c r="H17" s="93"/>
      <c r="I17" s="93"/>
      <c r="J17" s="93"/>
      <c r="K17" s="93"/>
      <c r="L17" s="93"/>
      <c r="M17" s="93"/>
      <c r="N17" s="93"/>
      <c r="O17" s="93"/>
      <c r="P17" s="93"/>
      <c r="Q17" s="93"/>
      <c r="R17" s="93"/>
      <c r="S17" s="93"/>
      <c r="T17" s="93"/>
      <c r="U17" s="93"/>
      <c r="V17" s="93"/>
      <c r="W17" s="93"/>
      <c r="X17" s="93"/>
      <c r="Y17" s="93"/>
      <c r="Z17" s="93"/>
      <c r="AA17" s="93"/>
      <c r="AB17" s="32"/>
      <c r="AC17" s="93"/>
      <c r="AD17" s="32"/>
      <c r="AE17" s="93"/>
      <c r="AF17" s="5"/>
      <c r="AG17" s="4"/>
      <c r="AH17" s="27"/>
      <c r="AI17" s="27"/>
      <c r="AJ17" s="27"/>
      <c r="AK17" s="27"/>
      <c r="AL17" s="27"/>
      <c r="AM17" s="27"/>
    </row>
    <row r="18" spans="1:53" ht="12" customHeight="1">
      <c r="A18" s="355"/>
      <c r="B18" s="8"/>
      <c r="C18" s="55"/>
      <c r="D18" s="18"/>
      <c r="E18" s="93"/>
      <c r="F18" s="93"/>
      <c r="G18" s="93"/>
      <c r="H18" s="93"/>
      <c r="I18" s="93"/>
      <c r="J18" s="93"/>
      <c r="K18" s="93"/>
      <c r="L18" s="93"/>
      <c r="M18" s="93"/>
      <c r="N18" s="93"/>
      <c r="O18" s="93"/>
      <c r="P18" s="93"/>
      <c r="Q18" s="93"/>
      <c r="R18" s="93"/>
      <c r="S18" s="93"/>
      <c r="T18" s="93"/>
      <c r="U18" s="93"/>
      <c r="V18" s="93"/>
      <c r="W18" s="93"/>
      <c r="X18" s="93"/>
      <c r="Y18" s="93"/>
      <c r="Z18" s="93"/>
      <c r="AA18" s="93"/>
      <c r="AB18" s="32"/>
      <c r="AC18" s="93"/>
      <c r="AD18" s="32"/>
      <c r="AE18" s="93"/>
      <c r="AF18" s="5"/>
      <c r="AG18" s="4"/>
      <c r="AH18" s="27"/>
      <c r="AI18" s="27"/>
      <c r="AJ18" s="27"/>
      <c r="AK18" s="27"/>
      <c r="AL18" s="27"/>
      <c r="AM18" s="27"/>
    </row>
    <row r="19" spans="1:53" ht="12" customHeight="1">
      <c r="A19" s="355"/>
      <c r="B19" s="8"/>
      <c r="C19" s="55"/>
      <c r="D19" s="18"/>
      <c r="E19" s="93"/>
      <c r="F19" s="93"/>
      <c r="G19" s="93"/>
      <c r="H19" s="93"/>
      <c r="I19" s="93"/>
      <c r="J19" s="93"/>
      <c r="K19" s="93"/>
      <c r="L19" s="93"/>
      <c r="M19" s="93"/>
      <c r="N19" s="93"/>
      <c r="O19" s="93"/>
      <c r="P19" s="93"/>
      <c r="Q19" s="93"/>
      <c r="R19" s="93"/>
      <c r="S19" s="93"/>
      <c r="T19" s="93"/>
      <c r="U19" s="93"/>
      <c r="V19" s="93"/>
      <c r="W19" s="93"/>
      <c r="X19" s="93"/>
      <c r="Y19" s="93"/>
      <c r="Z19" s="93"/>
      <c r="AA19" s="93"/>
      <c r="AB19" s="32"/>
      <c r="AC19" s="93"/>
      <c r="AD19" s="32"/>
      <c r="AE19" s="93"/>
      <c r="AF19" s="5"/>
      <c r="AG19" s="4"/>
      <c r="AH19" s="27"/>
      <c r="AI19" s="27"/>
      <c r="AJ19" s="27"/>
      <c r="AK19" s="27"/>
      <c r="AL19" s="27"/>
      <c r="AM19" s="27"/>
    </row>
    <row r="20" spans="1:53" ht="12" customHeight="1">
      <c r="A20" s="355"/>
      <c r="B20" s="8"/>
      <c r="C20" s="55"/>
      <c r="D20" s="18"/>
      <c r="E20" s="93"/>
      <c r="F20" s="93"/>
      <c r="G20" s="93"/>
      <c r="H20" s="93"/>
      <c r="I20" s="93"/>
      <c r="J20" s="93"/>
      <c r="K20" s="93"/>
      <c r="L20" s="93"/>
      <c r="M20" s="93"/>
      <c r="N20" s="93"/>
      <c r="O20" s="93"/>
      <c r="P20" s="93"/>
      <c r="Q20" s="93"/>
      <c r="R20" s="93"/>
      <c r="S20" s="93"/>
      <c r="T20" s="93"/>
      <c r="U20" s="93"/>
      <c r="V20" s="93"/>
      <c r="W20" s="93"/>
      <c r="X20" s="93"/>
      <c r="Y20" s="93"/>
      <c r="Z20" s="93"/>
      <c r="AA20" s="93"/>
      <c r="AB20" s="32"/>
      <c r="AC20" s="93"/>
      <c r="AD20" s="32"/>
      <c r="AE20" s="93"/>
      <c r="AF20" s="5"/>
      <c r="AG20" s="4"/>
      <c r="AH20" s="27"/>
      <c r="AI20" s="27"/>
      <c r="AJ20" s="27"/>
      <c r="AK20" s="27"/>
      <c r="AL20" s="27"/>
      <c r="AM20" s="27"/>
    </row>
    <row r="21" spans="1:53" ht="12" customHeight="1">
      <c r="A21" s="355"/>
      <c r="B21" s="8"/>
      <c r="C21" s="55"/>
      <c r="D21" s="18"/>
      <c r="E21" s="93"/>
      <c r="F21" s="93"/>
      <c r="G21" s="93"/>
      <c r="H21" s="93"/>
      <c r="I21" s="93"/>
      <c r="J21" s="93"/>
      <c r="K21" s="93"/>
      <c r="L21" s="93"/>
      <c r="M21" s="93"/>
      <c r="N21" s="93"/>
      <c r="O21" s="93"/>
      <c r="P21" s="93"/>
      <c r="Q21" s="93"/>
      <c r="R21" s="93"/>
      <c r="S21" s="93"/>
      <c r="T21" s="93"/>
      <c r="U21" s="93"/>
      <c r="V21" s="93"/>
      <c r="W21" s="93"/>
      <c r="X21" s="93"/>
      <c r="Y21" s="93"/>
      <c r="Z21" s="93"/>
      <c r="AA21" s="93"/>
      <c r="AB21" s="32"/>
      <c r="AC21" s="93"/>
      <c r="AD21" s="32"/>
      <c r="AE21" s="93"/>
      <c r="AF21" s="5"/>
      <c r="AG21" s="4"/>
      <c r="AH21" s="27"/>
      <c r="AI21" s="27"/>
      <c r="AJ21" s="27"/>
      <c r="AK21" s="27"/>
      <c r="AL21" s="27"/>
      <c r="AM21" s="27"/>
    </row>
    <row r="22" spans="1:53" ht="12" customHeight="1">
      <c r="A22" s="355"/>
      <c r="B22" s="8"/>
      <c r="C22" s="55"/>
      <c r="D22" s="18"/>
      <c r="E22" s="93"/>
      <c r="F22" s="93"/>
      <c r="G22" s="93"/>
      <c r="H22" s="93"/>
      <c r="I22" s="93"/>
      <c r="J22" s="93"/>
      <c r="K22" s="93"/>
      <c r="L22" s="93"/>
      <c r="M22" s="93"/>
      <c r="N22" s="93"/>
      <c r="O22" s="93"/>
      <c r="P22" s="93"/>
      <c r="Q22" s="93"/>
      <c r="R22" s="93"/>
      <c r="S22" s="93"/>
      <c r="T22" s="93"/>
      <c r="U22" s="93"/>
      <c r="V22" s="93"/>
      <c r="W22" s="93"/>
      <c r="X22" s="93"/>
      <c r="Y22" s="93"/>
      <c r="Z22" s="93"/>
      <c r="AA22" s="93"/>
      <c r="AB22" s="32"/>
      <c r="AC22" s="93"/>
      <c r="AD22" s="32"/>
      <c r="AE22" s="93"/>
      <c r="AF22" s="5"/>
      <c r="AG22" s="4"/>
      <c r="AH22" s="27"/>
      <c r="AI22" s="27"/>
      <c r="AJ22" s="27"/>
      <c r="AK22" s="27"/>
      <c r="AL22" s="27"/>
      <c r="AM22" s="27"/>
    </row>
    <row r="23" spans="1:53" ht="12" customHeight="1">
      <c r="A23" s="355"/>
      <c r="B23" s="8"/>
      <c r="C23" s="55"/>
      <c r="D23" s="18"/>
      <c r="E23" s="93"/>
      <c r="F23" s="93"/>
      <c r="G23" s="93"/>
      <c r="H23" s="93"/>
      <c r="I23" s="93"/>
      <c r="J23" s="93"/>
      <c r="K23" s="93"/>
      <c r="L23" s="93"/>
      <c r="M23" s="93"/>
      <c r="N23" s="93"/>
      <c r="O23" s="93"/>
      <c r="P23" s="93"/>
      <c r="Q23" s="93"/>
      <c r="R23" s="93"/>
      <c r="S23" s="93"/>
      <c r="T23" s="93"/>
      <c r="U23" s="93"/>
      <c r="V23" s="93"/>
      <c r="W23" s="93"/>
      <c r="X23" s="93"/>
      <c r="Y23" s="93"/>
      <c r="Z23" s="93"/>
      <c r="AA23" s="93"/>
      <c r="AB23" s="32"/>
      <c r="AC23" s="93"/>
      <c r="AD23" s="32"/>
      <c r="AE23" s="93"/>
      <c r="AF23" s="5"/>
      <c r="AG23" s="4"/>
      <c r="AH23" s="27"/>
      <c r="AI23" s="27"/>
      <c r="AJ23" s="27"/>
      <c r="AK23" s="27"/>
      <c r="AL23" s="27"/>
      <c r="AM23" s="27"/>
    </row>
    <row r="24" spans="1:53" ht="12" customHeight="1">
      <c r="A24" s="355"/>
      <c r="B24" s="8"/>
      <c r="C24" s="55"/>
      <c r="D24" s="18"/>
      <c r="E24" s="93"/>
      <c r="F24" s="93"/>
      <c r="G24" s="93"/>
      <c r="H24" s="93"/>
      <c r="I24" s="93"/>
      <c r="J24" s="93"/>
      <c r="K24" s="93"/>
      <c r="L24" s="93"/>
      <c r="M24" s="93"/>
      <c r="N24" s="93"/>
      <c r="O24" s="93"/>
      <c r="P24" s="93"/>
      <c r="Q24" s="93"/>
      <c r="R24" s="93"/>
      <c r="S24" s="93"/>
      <c r="T24" s="93"/>
      <c r="U24" s="93"/>
      <c r="V24" s="93"/>
      <c r="W24" s="93"/>
      <c r="X24" s="93"/>
      <c r="Y24" s="93"/>
      <c r="Z24" s="93"/>
      <c r="AA24" s="93"/>
      <c r="AB24" s="32"/>
      <c r="AC24" s="93"/>
      <c r="AD24" s="32"/>
      <c r="AE24" s="93"/>
      <c r="AF24" s="5"/>
      <c r="AG24" s="4"/>
      <c r="AH24" s="27"/>
      <c r="AI24" s="27"/>
      <c r="AJ24" s="27"/>
      <c r="AK24" s="27"/>
      <c r="AL24" s="27"/>
      <c r="AM24" s="27"/>
    </row>
    <row r="25" spans="1:53" ht="12" customHeight="1">
      <c r="A25" s="355"/>
      <c r="B25" s="8"/>
      <c r="C25" s="55"/>
      <c r="D25" s="18"/>
      <c r="E25" s="93"/>
      <c r="F25" s="93"/>
      <c r="G25" s="93"/>
      <c r="H25" s="93"/>
      <c r="I25" s="93"/>
      <c r="J25" s="93"/>
      <c r="K25" s="93"/>
      <c r="L25" s="93"/>
      <c r="M25" s="93"/>
      <c r="N25" s="93"/>
      <c r="O25" s="93"/>
      <c r="P25" s="93"/>
      <c r="Q25" s="93"/>
      <c r="R25" s="93"/>
      <c r="S25" s="93"/>
      <c r="T25" s="93"/>
      <c r="U25" s="93"/>
      <c r="V25" s="93"/>
      <c r="W25" s="93"/>
      <c r="X25" s="93"/>
      <c r="Y25" s="93"/>
      <c r="Z25" s="93"/>
      <c r="AA25" s="93"/>
      <c r="AB25" s="32"/>
      <c r="AC25" s="93"/>
      <c r="AD25" s="32"/>
      <c r="AE25" s="93"/>
      <c r="AF25" s="5"/>
      <c r="AG25" s="4"/>
      <c r="AH25" s="27"/>
      <c r="AI25" s="27"/>
      <c r="AJ25" s="27"/>
      <c r="AK25" s="27"/>
      <c r="AL25" s="27"/>
      <c r="AM25" s="27"/>
    </row>
    <row r="26" spans="1:53" ht="12" customHeight="1">
      <c r="A26" s="355"/>
      <c r="B26" s="8"/>
      <c r="C26" s="55"/>
      <c r="D26" s="18"/>
      <c r="E26" s="93"/>
      <c r="F26" s="93"/>
      <c r="G26" s="93"/>
      <c r="H26" s="93"/>
      <c r="I26" s="93"/>
      <c r="J26" s="93"/>
      <c r="K26" s="93"/>
      <c r="L26" s="93"/>
      <c r="M26" s="93"/>
      <c r="N26" s="93"/>
      <c r="O26" s="93"/>
      <c r="P26" s="93"/>
      <c r="Q26" s="93"/>
      <c r="R26" s="93"/>
      <c r="S26" s="93"/>
      <c r="T26" s="93"/>
      <c r="U26" s="93"/>
      <c r="V26" s="93"/>
      <c r="W26" s="93"/>
      <c r="X26" s="93"/>
      <c r="Y26" s="93"/>
      <c r="Z26" s="93"/>
      <c r="AA26" s="93"/>
      <c r="AB26" s="32"/>
      <c r="AC26" s="93"/>
      <c r="AD26" s="32"/>
      <c r="AE26" s="93"/>
      <c r="AF26" s="5"/>
      <c r="AG26" s="4"/>
      <c r="AH26" s="27"/>
      <c r="AI26" s="27"/>
      <c r="AJ26" s="27"/>
      <c r="AK26" s="27"/>
      <c r="AL26" s="27"/>
      <c r="AM26" s="27"/>
    </row>
    <row r="27" spans="1:53" ht="12" customHeight="1">
      <c r="A27" s="355"/>
      <c r="B27" s="8"/>
      <c r="C27" s="55"/>
      <c r="D27" s="18"/>
      <c r="E27" s="93"/>
      <c r="F27" s="93"/>
      <c r="G27" s="93"/>
      <c r="H27" s="93"/>
      <c r="I27" s="93"/>
      <c r="J27" s="93"/>
      <c r="K27" s="93"/>
      <c r="L27" s="93"/>
      <c r="M27" s="93"/>
      <c r="N27" s="93"/>
      <c r="O27" s="93"/>
      <c r="P27" s="93"/>
      <c r="Q27" s="93"/>
      <c r="R27" s="93"/>
      <c r="S27" s="93"/>
      <c r="T27" s="93"/>
      <c r="U27" s="93"/>
      <c r="V27" s="93"/>
      <c r="W27" s="93"/>
      <c r="X27" s="93"/>
      <c r="Y27" s="93"/>
      <c r="Z27" s="93"/>
      <c r="AA27" s="93"/>
      <c r="AB27" s="32"/>
      <c r="AC27" s="93"/>
      <c r="AD27" s="32"/>
      <c r="AE27" s="93"/>
      <c r="AF27" s="5"/>
      <c r="AG27" s="4"/>
      <c r="AH27" s="27"/>
      <c r="AI27" s="27"/>
      <c r="AJ27" s="27"/>
      <c r="AK27" s="27"/>
      <c r="AL27" s="27"/>
      <c r="AM27" s="27"/>
    </row>
    <row r="28" spans="1:53" ht="12" customHeight="1">
      <c r="A28" s="355"/>
      <c r="B28" s="8"/>
      <c r="C28" s="55"/>
      <c r="D28" s="18"/>
      <c r="E28" s="93"/>
      <c r="F28" s="93"/>
      <c r="G28" s="93"/>
      <c r="H28" s="93"/>
      <c r="I28" s="93"/>
      <c r="J28" s="93"/>
      <c r="K28" s="93"/>
      <c r="L28" s="93"/>
      <c r="M28" s="93"/>
      <c r="N28" s="93"/>
      <c r="O28" s="93"/>
      <c r="P28" s="93"/>
      <c r="Q28" s="93"/>
      <c r="R28" s="93"/>
      <c r="S28" s="93"/>
      <c r="T28" s="93"/>
      <c r="U28" s="93"/>
      <c r="V28" s="93"/>
      <c r="W28" s="93"/>
      <c r="X28" s="93"/>
      <c r="Y28" s="93"/>
      <c r="Z28" s="93"/>
      <c r="AA28" s="93"/>
      <c r="AB28" s="32"/>
      <c r="AC28" s="93"/>
      <c r="AD28" s="32"/>
      <c r="AE28" s="93"/>
      <c r="AF28" s="5"/>
      <c r="AG28" s="4"/>
      <c r="AH28" s="27"/>
      <c r="AI28" s="27"/>
      <c r="AJ28" s="27"/>
      <c r="AK28" s="27"/>
      <c r="AL28" s="27"/>
      <c r="AM28" s="27"/>
      <c r="AR28" s="28"/>
      <c r="AS28" s="64"/>
    </row>
    <row r="29" spans="1:53" ht="6" customHeight="1">
      <c r="A29" s="355"/>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355"/>
      <c r="B30" s="8"/>
      <c r="C30" s="68"/>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355"/>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355"/>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0"/>
      <c r="AI32" s="101"/>
      <c r="AJ32" s="101"/>
      <c r="AK32" s="101"/>
      <c r="AL32" s="102"/>
      <c r="AM32" s="100"/>
      <c r="AN32" s="31"/>
      <c r="AO32" s="31"/>
      <c r="AP32" s="31"/>
      <c r="AQ32" s="31"/>
      <c r="AR32" s="31"/>
      <c r="AS32" s="31"/>
      <c r="AT32" s="31"/>
      <c r="AU32" s="31"/>
      <c r="AV32" s="31"/>
      <c r="AW32" s="31"/>
      <c r="AX32" s="31"/>
      <c r="AY32" s="31"/>
      <c r="AZ32" s="31"/>
      <c r="BA32" s="31"/>
    </row>
    <row r="33" spans="1:58" ht="12.75" customHeight="1">
      <c r="A33" s="355"/>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0"/>
      <c r="AI33" s="27"/>
      <c r="AJ33" s="27"/>
      <c r="AK33" s="27"/>
      <c r="AL33" s="27"/>
      <c r="AM33" s="27"/>
    </row>
    <row r="34" spans="1:58" ht="15.75" customHeight="1">
      <c r="A34" s="355"/>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0"/>
      <c r="AI34" s="27"/>
      <c r="AJ34" s="27"/>
      <c r="AK34" s="27"/>
      <c r="AL34" s="27"/>
      <c r="AM34" s="27"/>
    </row>
    <row r="35" spans="1:58" ht="20.25" customHeight="1">
      <c r="A35" s="355"/>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3"/>
      <c r="AI35" s="27"/>
      <c r="AJ35" s="27"/>
      <c r="AK35" s="27"/>
      <c r="AL35" s="27"/>
      <c r="AM35" s="27"/>
    </row>
    <row r="36" spans="1:58" ht="15.75" customHeight="1">
      <c r="A36" s="355"/>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0"/>
      <c r="AI36" s="27"/>
      <c r="AJ36" s="27"/>
      <c r="AK36" s="27"/>
      <c r="AL36" s="27"/>
      <c r="AM36" s="27"/>
    </row>
    <row r="37" spans="1:58" ht="12.75" customHeight="1">
      <c r="A37" s="355"/>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0"/>
      <c r="AI37" s="27"/>
      <c r="AJ37" s="27"/>
      <c r="AK37" s="27"/>
      <c r="AL37" s="27"/>
      <c r="AM37" s="27"/>
    </row>
    <row r="38" spans="1:58" ht="12" customHeight="1">
      <c r="A38" s="355"/>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0"/>
      <c r="AI38" s="27"/>
      <c r="AJ38" s="27"/>
      <c r="AK38" s="27"/>
      <c r="AL38" s="27"/>
      <c r="AM38" s="27"/>
    </row>
    <row r="39" spans="1:58" ht="12.75" customHeight="1">
      <c r="A39" s="355"/>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0"/>
      <c r="AI39" s="27"/>
      <c r="AJ39" s="27"/>
      <c r="AK39" s="27"/>
      <c r="AL39" s="27"/>
      <c r="AM39" s="27"/>
    </row>
    <row r="40" spans="1:58" ht="12.75" customHeight="1">
      <c r="A40" s="355"/>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0"/>
      <c r="AI40" s="27"/>
      <c r="AJ40" s="27"/>
      <c r="AK40" s="27"/>
      <c r="AL40" s="27"/>
      <c r="AM40" s="27"/>
    </row>
    <row r="41" spans="1:58" ht="10.5" customHeight="1">
      <c r="A41" s="355"/>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0"/>
      <c r="AI41" s="27"/>
      <c r="AJ41" s="27"/>
      <c r="AK41" s="27"/>
      <c r="AL41" s="27"/>
      <c r="AM41" s="27"/>
    </row>
    <row r="42" spans="1:58" ht="19.5" customHeight="1">
      <c r="A42" s="355"/>
      <c r="B42" s="8"/>
      <c r="C42" s="8"/>
      <c r="D42" s="8"/>
      <c r="E42" s="8"/>
      <c r="F42" s="8"/>
      <c r="G42" s="8"/>
      <c r="H42" s="8"/>
      <c r="I42" s="8"/>
      <c r="J42" s="8"/>
      <c r="K42" s="8"/>
      <c r="L42" s="8"/>
      <c r="M42" s="8"/>
      <c r="N42" s="8"/>
      <c r="O42" s="8"/>
      <c r="P42" s="8"/>
      <c r="Q42" s="8"/>
      <c r="R42" s="71"/>
      <c r="S42" s="71"/>
      <c r="T42" s="8"/>
      <c r="U42" s="8"/>
      <c r="V42" s="8"/>
      <c r="W42" s="8"/>
      <c r="X42" s="8"/>
      <c r="Y42" s="8"/>
      <c r="Z42" s="8"/>
      <c r="AA42" s="8"/>
      <c r="AB42" s="22"/>
      <c r="AC42" s="8"/>
      <c r="AD42" s="22"/>
      <c r="AE42" s="8"/>
      <c r="AF42" s="5"/>
      <c r="AG42" s="4"/>
      <c r="AH42" s="27"/>
      <c r="AI42" s="66"/>
      <c r="AJ42" s="27"/>
      <c r="AK42" s="27"/>
      <c r="AL42" s="27"/>
      <c r="AM42" s="27"/>
    </row>
    <row r="43" spans="1:58" ht="9" customHeight="1">
      <c r="A43" s="355"/>
      <c r="B43" s="8"/>
      <c r="C43" s="96"/>
      <c r="D43" s="89"/>
      <c r="E43" s="89"/>
      <c r="F43" s="89"/>
      <c r="G43" s="89"/>
      <c r="H43" s="89"/>
      <c r="I43" s="89"/>
      <c r="J43" s="89"/>
      <c r="K43" s="89"/>
      <c r="L43" s="89"/>
      <c r="M43" s="89"/>
      <c r="N43" s="89"/>
      <c r="O43" s="89"/>
      <c r="P43" s="89"/>
      <c r="Q43" s="89"/>
      <c r="R43" s="97"/>
      <c r="S43" s="97"/>
      <c r="T43" s="97"/>
      <c r="U43" s="97"/>
      <c r="V43" s="97"/>
      <c r="W43" s="97"/>
      <c r="X43" s="97"/>
      <c r="Y43" s="97"/>
      <c r="Z43" s="97"/>
      <c r="AA43" s="97"/>
      <c r="AB43" s="97"/>
      <c r="AC43" s="97"/>
      <c r="AD43" s="97"/>
      <c r="AE43" s="97"/>
      <c r="AF43" s="5"/>
      <c r="AG43" s="4"/>
      <c r="AH43" s="27"/>
      <c r="AI43" s="27"/>
      <c r="AJ43" s="27"/>
      <c r="AK43" s="27"/>
      <c r="AL43" s="27"/>
      <c r="AM43" s="27"/>
    </row>
    <row r="44" spans="1:58" ht="3.75" customHeight="1">
      <c r="A44" s="355"/>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355"/>
      <c r="B45" s="8"/>
      <c r="C45" s="13"/>
      <c r="D45" s="13"/>
      <c r="E45" s="15"/>
      <c r="F45" s="1877"/>
      <c r="G45" s="1877"/>
      <c r="H45" s="1877"/>
      <c r="I45" s="1877"/>
      <c r="J45" s="1877"/>
      <c r="K45" s="1877"/>
      <c r="L45" s="1877"/>
      <c r="M45" s="1877"/>
      <c r="N45" s="1877"/>
      <c r="O45" s="1877"/>
      <c r="P45" s="1877"/>
      <c r="Q45" s="1877"/>
      <c r="R45" s="1877"/>
      <c r="S45" s="1877"/>
      <c r="T45" s="1877"/>
      <c r="U45" s="1877"/>
      <c r="V45" s="1877"/>
      <c r="W45" s="15"/>
      <c r="X45" s="1877"/>
      <c r="Y45" s="1877"/>
      <c r="Z45" s="1877"/>
      <c r="AA45" s="1877"/>
      <c r="AB45" s="1877"/>
      <c r="AC45" s="1877"/>
      <c r="AD45" s="1877"/>
      <c r="AE45" s="15"/>
      <c r="AF45" s="8"/>
      <c r="AG45" s="4"/>
      <c r="AH45" s="27"/>
      <c r="AI45" s="27"/>
      <c r="AJ45" s="27"/>
      <c r="AK45" s="27"/>
      <c r="AL45" s="27"/>
      <c r="AM45" s="27"/>
    </row>
    <row r="46" spans="1:58" ht="12.75" customHeight="1">
      <c r="A46" s="355"/>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355"/>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562"/>
      <c r="B48" s="60"/>
      <c r="C48" s="72"/>
      <c r="D48" s="61"/>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80"/>
      <c r="AG48" s="59"/>
      <c r="AH48" s="99"/>
      <c r="AI48" s="106"/>
      <c r="AJ48" s="106"/>
      <c r="AK48" s="106"/>
      <c r="AL48" s="88"/>
      <c r="AM48" s="88"/>
      <c r="AN48"/>
      <c r="AO48"/>
      <c r="AP48"/>
      <c r="AQ48"/>
      <c r="AR48"/>
      <c r="AS48"/>
      <c r="AT48"/>
      <c r="AU48"/>
      <c r="AV48"/>
      <c r="AW48"/>
      <c r="AX48"/>
      <c r="AY48"/>
      <c r="AZ48"/>
      <c r="BA48"/>
      <c r="BB48"/>
      <c r="BC48"/>
      <c r="BD48"/>
      <c r="BE48"/>
      <c r="BF48"/>
    </row>
    <row r="49" spans="1:39" ht="10.5" customHeight="1">
      <c r="A49" s="355"/>
      <c r="B49" s="8"/>
      <c r="C49" s="55"/>
      <c r="D49" s="18"/>
      <c r="E49" s="93"/>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93"/>
      <c r="AF49" s="5"/>
      <c r="AG49" s="4"/>
      <c r="AH49" s="67"/>
      <c r="AI49" s="106"/>
      <c r="AJ49" s="106"/>
      <c r="AK49" s="106"/>
      <c r="AL49" s="27"/>
      <c r="AM49" s="27"/>
    </row>
    <row r="50" spans="1:39" ht="12" customHeight="1">
      <c r="A50" s="355"/>
      <c r="B50" s="8"/>
      <c r="C50" s="55"/>
      <c r="D50" s="18"/>
      <c r="E50" s="93"/>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93"/>
      <c r="AF50" s="5"/>
      <c r="AG50" s="4"/>
      <c r="AH50" s="67"/>
      <c r="AI50" s="106"/>
      <c r="AJ50" s="106"/>
      <c r="AK50" s="106"/>
      <c r="AL50" s="27"/>
      <c r="AM50" s="27"/>
    </row>
    <row r="51" spans="1:39" ht="12" customHeight="1">
      <c r="A51" s="355"/>
      <c r="B51" s="8"/>
      <c r="C51" s="55"/>
      <c r="D51" s="18"/>
      <c r="E51" s="93"/>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93"/>
      <c r="AF51" s="5"/>
      <c r="AG51" s="4"/>
      <c r="AH51" s="27"/>
      <c r="AI51" s="106"/>
      <c r="AJ51" s="106"/>
      <c r="AK51" s="106"/>
      <c r="AL51" s="27"/>
      <c r="AM51" s="27"/>
    </row>
    <row r="52" spans="1:39" ht="12" customHeight="1">
      <c r="A52" s="355"/>
      <c r="B52" s="8"/>
      <c r="C52" s="55"/>
      <c r="D52" s="18"/>
      <c r="E52" s="93"/>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93"/>
      <c r="AF52" s="5"/>
      <c r="AG52" s="4"/>
      <c r="AH52" s="27"/>
      <c r="AI52" s="106"/>
      <c r="AJ52" s="106"/>
      <c r="AK52" s="106"/>
      <c r="AL52" s="27"/>
      <c r="AM52" s="27"/>
    </row>
    <row r="53" spans="1:39" ht="12" customHeight="1">
      <c r="A53" s="355"/>
      <c r="B53" s="8"/>
      <c r="C53" s="55"/>
      <c r="D53" s="18"/>
      <c r="E53" s="93"/>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93"/>
      <c r="AF53" s="5"/>
      <c r="AG53" s="4"/>
      <c r="AH53" s="27"/>
      <c r="AI53" s="106"/>
      <c r="AJ53" s="106"/>
      <c r="AK53" s="106"/>
      <c r="AL53" s="27"/>
      <c r="AM53" s="27"/>
    </row>
    <row r="54" spans="1:39" ht="12" customHeight="1">
      <c r="A54" s="355"/>
      <c r="B54" s="8"/>
      <c r="C54" s="55"/>
      <c r="D54" s="18"/>
      <c r="E54" s="93"/>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93"/>
      <c r="AF54" s="5"/>
      <c r="AG54" s="4"/>
      <c r="AH54" s="27"/>
      <c r="AI54" s="106"/>
      <c r="AJ54" s="106"/>
      <c r="AK54" s="106"/>
      <c r="AL54" s="27"/>
      <c r="AM54" s="27"/>
    </row>
    <row r="55" spans="1:39" ht="12" customHeight="1">
      <c r="A55" s="355"/>
      <c r="B55" s="8"/>
      <c r="C55" s="55"/>
      <c r="D55" s="18"/>
      <c r="E55" s="93"/>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93"/>
      <c r="AF55" s="5"/>
      <c r="AG55" s="4"/>
      <c r="AH55" s="27"/>
      <c r="AI55" s="27"/>
      <c r="AJ55" s="27"/>
      <c r="AK55" s="27"/>
      <c r="AL55" s="27"/>
      <c r="AM55" s="27"/>
    </row>
    <row r="56" spans="1:39" ht="12" customHeight="1">
      <c r="A56" s="355"/>
      <c r="B56" s="8"/>
      <c r="C56" s="55"/>
      <c r="D56" s="18"/>
      <c r="E56" s="93"/>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93"/>
      <c r="AF56" s="5"/>
      <c r="AG56" s="4"/>
      <c r="AH56" s="27"/>
      <c r="AI56" s="27"/>
      <c r="AJ56" s="27"/>
      <c r="AK56" s="27"/>
      <c r="AL56" s="27"/>
      <c r="AM56" s="27"/>
    </row>
    <row r="57" spans="1:39" ht="12" customHeight="1">
      <c r="A57" s="355"/>
      <c r="B57" s="8"/>
      <c r="C57" s="55"/>
      <c r="D57" s="18"/>
      <c r="E57" s="93"/>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93"/>
      <c r="AF57" s="5"/>
      <c r="AG57" s="4"/>
      <c r="AH57" s="27"/>
      <c r="AI57" s="27"/>
      <c r="AJ57" s="27"/>
      <c r="AK57" s="27"/>
      <c r="AL57" s="27"/>
      <c r="AM57" s="27"/>
    </row>
    <row r="58" spans="1:39" ht="12" customHeight="1">
      <c r="A58" s="355"/>
      <c r="B58" s="8"/>
      <c r="C58" s="55"/>
      <c r="D58" s="18"/>
      <c r="E58" s="93"/>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93"/>
      <c r="AF58" s="5"/>
      <c r="AG58" s="4"/>
      <c r="AH58" s="27"/>
      <c r="AI58" s="27"/>
      <c r="AJ58" s="27"/>
      <c r="AK58" s="27"/>
      <c r="AL58" s="27"/>
      <c r="AM58" s="27"/>
    </row>
    <row r="59" spans="1:39" ht="12" customHeight="1">
      <c r="A59" s="355"/>
      <c r="B59" s="8"/>
      <c r="C59" s="55"/>
      <c r="D59" s="18"/>
      <c r="E59" s="93"/>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93"/>
      <c r="AF59" s="5"/>
      <c r="AG59" s="4"/>
      <c r="AH59" s="27"/>
      <c r="AI59" s="27"/>
      <c r="AJ59" s="27"/>
      <c r="AK59" s="27"/>
      <c r="AL59" s="27"/>
      <c r="AM59" s="27"/>
    </row>
    <row r="60" spans="1:39" ht="12" customHeight="1">
      <c r="A60" s="355"/>
      <c r="B60" s="8"/>
      <c r="C60" s="55"/>
      <c r="D60" s="18"/>
      <c r="E60" s="93"/>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93"/>
      <c r="AF60" s="5"/>
      <c r="AG60" s="4"/>
      <c r="AH60" s="27"/>
      <c r="AI60" s="27"/>
      <c r="AJ60" s="27"/>
      <c r="AK60" s="27"/>
      <c r="AL60" s="27"/>
      <c r="AM60" s="27"/>
    </row>
    <row r="61" spans="1:39" ht="12" customHeight="1">
      <c r="A61" s="355"/>
      <c r="B61" s="8"/>
      <c r="C61" s="55"/>
      <c r="D61" s="18"/>
      <c r="E61" s="93"/>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93"/>
      <c r="AF61" s="5"/>
      <c r="AG61" s="4"/>
      <c r="AH61" s="27"/>
      <c r="AI61" s="27"/>
      <c r="AJ61" s="27"/>
      <c r="AK61" s="27"/>
      <c r="AL61" s="27"/>
      <c r="AM61" s="27"/>
    </row>
    <row r="62" spans="1:39" ht="12" customHeight="1">
      <c r="A62" s="355"/>
      <c r="B62" s="8"/>
      <c r="C62" s="55"/>
      <c r="D62" s="18"/>
      <c r="E62" s="93"/>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93"/>
      <c r="AF62" s="5"/>
      <c r="AG62" s="4"/>
      <c r="AH62" s="27"/>
      <c r="AI62" s="27"/>
      <c r="AJ62" s="27"/>
      <c r="AK62" s="27"/>
      <c r="AL62" s="27"/>
      <c r="AM62" s="27"/>
    </row>
    <row r="63" spans="1:39" ht="12" customHeight="1">
      <c r="A63" s="355"/>
      <c r="B63" s="8"/>
      <c r="C63" s="55"/>
      <c r="D63" s="18"/>
      <c r="E63" s="93"/>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93"/>
      <c r="AF63" s="5"/>
      <c r="AG63" s="4"/>
      <c r="AH63" s="27"/>
      <c r="AI63" s="27"/>
      <c r="AJ63" s="27"/>
      <c r="AK63" s="27"/>
      <c r="AL63" s="27"/>
      <c r="AM63" s="27"/>
    </row>
    <row r="64" spans="1:39" ht="12" customHeight="1">
      <c r="A64" s="355"/>
      <c r="B64" s="8"/>
      <c r="C64" s="55"/>
      <c r="D64" s="18"/>
      <c r="E64" s="93"/>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93"/>
      <c r="AF64" s="5"/>
      <c r="AG64" s="4"/>
      <c r="AH64" s="27"/>
      <c r="AI64" s="27"/>
      <c r="AJ64" s="27"/>
      <c r="AK64" s="27"/>
      <c r="AL64" s="27"/>
      <c r="AM64" s="27"/>
    </row>
    <row r="65" spans="1:43" ht="12" customHeight="1">
      <c r="A65" s="355"/>
      <c r="B65" s="8"/>
      <c r="C65" s="55"/>
      <c r="D65" s="18"/>
      <c r="E65" s="93"/>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93"/>
      <c r="AF65" s="5"/>
      <c r="AG65" s="4"/>
      <c r="AH65" s="27"/>
      <c r="AI65" s="27"/>
      <c r="AJ65" s="27"/>
      <c r="AK65" s="27"/>
      <c r="AL65" s="27"/>
      <c r="AM65" s="27"/>
    </row>
    <row r="66" spans="1:43" ht="12" customHeight="1">
      <c r="A66" s="355"/>
      <c r="B66" s="8"/>
      <c r="C66" s="55"/>
      <c r="D66" s="18"/>
      <c r="E66" s="93"/>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93"/>
      <c r="AF66" s="5"/>
      <c r="AG66" s="4"/>
      <c r="AH66" s="27"/>
      <c r="AI66" s="27"/>
      <c r="AJ66" s="27"/>
      <c r="AK66" s="27"/>
      <c r="AL66" s="27"/>
      <c r="AM66" s="27"/>
    </row>
    <row r="67" spans="1:43" ht="12" customHeight="1">
      <c r="A67" s="355"/>
      <c r="B67" s="8"/>
      <c r="C67" s="55"/>
      <c r="D67" s="18"/>
      <c r="E67" s="93"/>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93"/>
      <c r="AF67" s="5"/>
      <c r="AG67" s="4"/>
      <c r="AH67" s="27"/>
      <c r="AI67" s="27"/>
      <c r="AJ67" s="27"/>
      <c r="AK67" s="27"/>
      <c r="AL67" s="27"/>
      <c r="AM67" s="27"/>
    </row>
    <row r="68" spans="1:43" ht="12" customHeight="1">
      <c r="A68" s="355"/>
      <c r="B68" s="8"/>
      <c r="C68" s="55"/>
      <c r="D68" s="18"/>
      <c r="E68" s="93"/>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93"/>
      <c r="AF68" s="5"/>
      <c r="AG68" s="8"/>
      <c r="AH68" s="27"/>
      <c r="AI68" s="27"/>
      <c r="AJ68" s="27"/>
      <c r="AK68" s="27"/>
      <c r="AL68" s="27"/>
      <c r="AM68" s="27"/>
    </row>
    <row r="69" spans="1:43" s="83" customFormat="1" ht="9" customHeight="1">
      <c r="A69" s="563"/>
      <c r="B69" s="82"/>
      <c r="C69" s="85"/>
      <c r="D69" s="30"/>
      <c r="E69" s="87"/>
      <c r="F69" s="87"/>
      <c r="G69" s="87"/>
      <c r="H69" s="94"/>
      <c r="I69" s="94"/>
      <c r="J69" s="94"/>
      <c r="K69" s="94"/>
      <c r="L69" s="94"/>
      <c r="M69" s="94"/>
      <c r="N69" s="94"/>
      <c r="O69" s="94"/>
      <c r="P69" s="94"/>
      <c r="Q69" s="94"/>
      <c r="R69" s="94"/>
      <c r="S69" s="94"/>
      <c r="T69" s="94"/>
      <c r="U69" s="94"/>
      <c r="V69" s="94"/>
      <c r="W69" s="94"/>
      <c r="X69" s="94"/>
      <c r="Y69" s="94"/>
      <c r="Z69" s="94"/>
      <c r="AA69" s="94"/>
      <c r="AB69" s="94"/>
      <c r="AC69" s="94"/>
      <c r="AD69" s="94"/>
      <c r="AE69" s="94"/>
      <c r="AF69" s="82"/>
      <c r="AG69" s="82"/>
      <c r="AH69" s="104"/>
      <c r="AI69" s="104"/>
      <c r="AJ69" s="104"/>
      <c r="AK69" s="104"/>
      <c r="AL69" s="104"/>
      <c r="AM69" s="104"/>
    </row>
    <row r="70" spans="1:43" ht="11.25" customHeight="1">
      <c r="A70" s="355"/>
      <c r="B70" s="1"/>
      <c r="C70" s="54"/>
      <c r="D70" s="18"/>
      <c r="E70" s="95"/>
      <c r="F70" s="95"/>
      <c r="G70" s="95"/>
      <c r="H70" s="95"/>
      <c r="I70" s="95"/>
      <c r="J70" s="95"/>
      <c r="K70" s="95"/>
      <c r="L70" s="95"/>
      <c r="M70" s="95"/>
      <c r="N70" s="95"/>
      <c r="O70" s="95"/>
      <c r="P70" s="95"/>
      <c r="Q70" s="95"/>
      <c r="R70" s="95"/>
      <c r="S70" s="95"/>
      <c r="T70" s="95"/>
      <c r="U70" s="95"/>
      <c r="V70" s="94"/>
      <c r="W70" s="95"/>
      <c r="X70" s="95"/>
      <c r="Y70" s="95"/>
      <c r="Z70" s="95"/>
      <c r="AA70" s="95"/>
      <c r="AB70" s="95"/>
      <c r="AC70" s="95"/>
      <c r="AD70" s="95"/>
      <c r="AE70" s="95"/>
      <c r="AF70" s="5"/>
      <c r="AG70" s="8"/>
      <c r="AH70" s="27"/>
      <c r="AI70" s="27"/>
      <c r="AJ70" s="27"/>
      <c r="AK70" s="27"/>
      <c r="AL70" s="27"/>
      <c r="AM70" s="27"/>
    </row>
    <row r="71" spans="1:43" ht="13.5" customHeight="1">
      <c r="A71" s="355"/>
      <c r="B71" s="566">
        <v>22</v>
      </c>
      <c r="C71" s="1879" t="s">
        <v>593</v>
      </c>
      <c r="D71" s="1880"/>
      <c r="E71" s="1881"/>
      <c r="F71" s="1882"/>
      <c r="G71" s="1881"/>
      <c r="H71" s="1882"/>
      <c r="I71" s="8"/>
      <c r="J71" s="8"/>
      <c r="K71" s="8"/>
      <c r="L71" s="8"/>
      <c r="M71" s="8"/>
      <c r="N71" s="8"/>
      <c r="O71" s="8"/>
      <c r="P71" s="8"/>
      <c r="Q71" s="8"/>
      <c r="R71" s="8"/>
      <c r="S71" s="8"/>
      <c r="T71" s="8"/>
      <c r="U71" s="8"/>
      <c r="V71" s="94"/>
      <c r="W71" s="8"/>
      <c r="X71" s="8"/>
      <c r="Y71" s="8"/>
      <c r="Z71" s="8"/>
      <c r="AA71" s="8"/>
      <c r="AB71" s="8"/>
      <c r="AC71" s="8"/>
      <c r="AD71" s="8"/>
      <c r="AE71" s="8"/>
      <c r="AF71" s="8"/>
      <c r="AG71" s="8"/>
      <c r="AH71" s="105"/>
      <c r="AI71" s="105"/>
      <c r="AJ71" s="105"/>
      <c r="AK71" s="105"/>
      <c r="AL71" s="105"/>
      <c r="AM71" s="105"/>
      <c r="AN71" s="70"/>
      <c r="AO71" s="70"/>
      <c r="AP71" s="70"/>
      <c r="AQ71" s="70"/>
    </row>
    <row r="72" spans="1:43" ht="13.5" customHeight="1">
      <c r="A72" s="69"/>
      <c r="B72" s="69"/>
      <c r="C72" s="69"/>
      <c r="D72" s="69"/>
      <c r="E72" s="69"/>
      <c r="F72" s="69"/>
      <c r="G72" s="69"/>
      <c r="H72" s="69"/>
      <c r="I72" s="69"/>
      <c r="J72" s="69"/>
      <c r="K72" s="69"/>
      <c r="L72" s="69"/>
      <c r="M72" s="69"/>
      <c r="N72" s="69"/>
      <c r="O72" s="69"/>
      <c r="P72" s="69"/>
      <c r="Q72" s="69"/>
      <c r="R72" s="69"/>
      <c r="S72" s="69"/>
      <c r="T72" s="69"/>
      <c r="U72" s="69"/>
      <c r="W72" s="69"/>
      <c r="X72" s="69"/>
      <c r="Y72" s="69"/>
      <c r="Z72" s="69"/>
      <c r="AA72" s="69"/>
      <c r="AB72" s="86"/>
      <c r="AC72" s="69"/>
      <c r="AD72" s="86"/>
      <c r="AE72" s="69"/>
      <c r="AF72" s="69"/>
      <c r="AG72" s="69"/>
      <c r="AH72" s="70"/>
      <c r="AI72" s="70"/>
      <c r="AJ72" s="70"/>
      <c r="AK72" s="70"/>
      <c r="AL72" s="70"/>
      <c r="AM72" s="70"/>
      <c r="AN72" s="70"/>
      <c r="AO72" s="70"/>
      <c r="AP72" s="70"/>
      <c r="AQ72" s="70"/>
    </row>
    <row r="73" spans="1:43">
      <c r="A73" s="69"/>
      <c r="B73" s="69"/>
      <c r="C73" s="69"/>
      <c r="D73" s="69"/>
      <c r="E73" s="69"/>
      <c r="F73" s="69"/>
      <c r="G73" s="69"/>
      <c r="H73" s="69"/>
      <c r="I73" s="69"/>
      <c r="J73" s="69"/>
      <c r="K73" s="69"/>
      <c r="L73" s="69"/>
      <c r="M73" s="69"/>
      <c r="N73" s="69"/>
      <c r="O73" s="69"/>
      <c r="P73" s="69"/>
      <c r="Q73" s="69"/>
      <c r="R73" s="69"/>
      <c r="S73" s="69"/>
      <c r="T73" s="69"/>
      <c r="U73" s="69"/>
      <c r="W73" s="69"/>
      <c r="X73" s="69"/>
      <c r="Y73" s="69"/>
      <c r="Z73" s="69"/>
      <c r="AA73" s="69"/>
      <c r="AB73" s="86"/>
      <c r="AC73" s="69"/>
      <c r="AD73" s="86"/>
      <c r="AE73" s="69"/>
      <c r="AF73" s="69"/>
      <c r="AG73" s="69"/>
      <c r="AH73" s="70"/>
      <c r="AI73" s="70"/>
      <c r="AJ73" s="70"/>
      <c r="AK73" s="70"/>
      <c r="AL73" s="70"/>
      <c r="AM73" s="70"/>
      <c r="AN73" s="70"/>
      <c r="AO73" s="70"/>
      <c r="AP73" s="70"/>
      <c r="AQ73" s="70"/>
    </row>
    <row r="74" spans="1:43">
      <c r="A74" s="69"/>
      <c r="B74" s="69"/>
      <c r="C74" s="69"/>
      <c r="D74" s="69"/>
      <c r="E74" s="69"/>
      <c r="F74" s="69"/>
      <c r="G74" s="69"/>
      <c r="H74" s="69"/>
      <c r="I74" s="69"/>
      <c r="J74" s="69"/>
      <c r="K74" s="69"/>
      <c r="L74" s="69"/>
      <c r="M74" s="69"/>
      <c r="N74" s="69"/>
      <c r="O74" s="69"/>
      <c r="P74" s="69"/>
      <c r="Q74" s="69"/>
      <c r="R74" s="69"/>
      <c r="S74" s="69"/>
      <c r="T74" s="69"/>
      <c r="U74" s="69"/>
      <c r="W74" s="69"/>
      <c r="X74" s="69"/>
      <c r="Y74" s="69"/>
      <c r="Z74" s="69"/>
      <c r="AA74" s="69"/>
      <c r="AB74" s="86"/>
      <c r="AC74" s="69"/>
      <c r="AD74" s="86"/>
      <c r="AE74" s="69"/>
      <c r="AF74" s="69"/>
      <c r="AG74" s="69"/>
      <c r="AH74" s="70"/>
      <c r="AI74" s="70"/>
      <c r="AJ74" s="70"/>
      <c r="AK74" s="70"/>
      <c r="AL74" s="70"/>
      <c r="AM74" s="70"/>
      <c r="AN74" s="70"/>
      <c r="AO74" s="70"/>
      <c r="AP74" s="70"/>
      <c r="AQ74" s="70"/>
    </row>
    <row r="75" spans="1:43">
      <c r="A75" s="69"/>
      <c r="B75" s="69"/>
      <c r="C75" s="69"/>
      <c r="D75" s="69"/>
      <c r="E75" s="69"/>
      <c r="F75" s="69"/>
      <c r="G75" s="69"/>
      <c r="H75" s="69"/>
      <c r="I75" s="69"/>
      <c r="J75" s="69"/>
      <c r="K75" s="69"/>
      <c r="L75" s="69"/>
      <c r="M75" s="69"/>
      <c r="N75" s="69"/>
      <c r="O75" s="69"/>
      <c r="P75" s="69"/>
      <c r="Q75" s="69"/>
      <c r="R75" s="69"/>
      <c r="S75" s="69"/>
      <c r="T75" s="69"/>
      <c r="U75" s="69"/>
      <c r="W75" s="69"/>
      <c r="X75" s="69"/>
      <c r="Y75" s="69"/>
      <c r="Z75" s="69"/>
      <c r="AA75" s="69"/>
      <c r="AB75" s="86"/>
      <c r="AC75" s="69"/>
      <c r="AD75" s="86"/>
      <c r="AE75" s="69"/>
      <c r="AF75" s="69"/>
      <c r="AG75" s="69"/>
      <c r="AH75" s="70"/>
      <c r="AI75" s="70"/>
      <c r="AJ75" s="70"/>
      <c r="AK75" s="70"/>
      <c r="AL75" s="70"/>
      <c r="AM75" s="70"/>
      <c r="AN75" s="70"/>
      <c r="AO75" s="70"/>
      <c r="AP75" s="70"/>
      <c r="AQ75" s="70"/>
    </row>
    <row r="76" spans="1:43">
      <c r="A76" s="69"/>
      <c r="B76" s="69"/>
      <c r="C76" s="69"/>
      <c r="D76" s="69"/>
      <c r="E76" s="69"/>
      <c r="F76" s="69"/>
      <c r="G76" s="69"/>
      <c r="H76" s="69"/>
      <c r="I76" s="69"/>
      <c r="J76" s="69"/>
      <c r="K76" s="69"/>
      <c r="L76" s="69"/>
      <c r="M76" s="69"/>
      <c r="N76" s="69"/>
      <c r="O76" s="69"/>
      <c r="P76" s="69"/>
      <c r="Q76" s="69"/>
      <c r="R76" s="69"/>
      <c r="S76" s="69"/>
      <c r="T76" s="69"/>
      <c r="U76" s="69"/>
      <c r="W76" s="69"/>
      <c r="X76" s="69"/>
      <c r="Y76" s="69"/>
      <c r="Z76" s="69"/>
      <c r="AA76" s="69"/>
      <c r="AB76" s="86"/>
      <c r="AC76" s="69"/>
      <c r="AD76" s="86"/>
      <c r="AE76" s="69"/>
      <c r="AF76" s="69"/>
      <c r="AG76" s="69"/>
      <c r="AH76" s="70"/>
      <c r="AI76" s="70"/>
      <c r="AJ76" s="70"/>
      <c r="AK76" s="70"/>
      <c r="AL76" s="70"/>
      <c r="AM76" s="70"/>
      <c r="AN76" s="70"/>
      <c r="AO76" s="70"/>
      <c r="AP76" s="70"/>
      <c r="AQ76" s="70"/>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69"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704" t="s">
        <v>502</v>
      </c>
      <c r="C1" s="1704"/>
      <c r="D1" s="1704"/>
      <c r="E1" s="1704"/>
      <c r="F1" s="1704"/>
      <c r="G1" s="1704"/>
      <c r="H1" s="1704"/>
      <c r="I1" s="354"/>
      <c r="J1" s="354"/>
      <c r="K1" s="354"/>
      <c r="L1" s="354"/>
      <c r="M1" s="354"/>
      <c r="N1" s="354"/>
      <c r="O1" s="354"/>
      <c r="P1" s="354"/>
      <c r="Q1" s="354"/>
      <c r="R1" s="354"/>
      <c r="S1" s="354"/>
      <c r="T1" s="354"/>
      <c r="U1" s="354"/>
      <c r="V1" s="354"/>
      <c r="W1" s="354"/>
      <c r="X1" s="430"/>
      <c r="Y1" s="359"/>
      <c r="Z1" s="359"/>
      <c r="AA1" s="359"/>
      <c r="AB1" s="359"/>
      <c r="AC1" s="359"/>
      <c r="AD1" s="359"/>
      <c r="AE1" s="359"/>
      <c r="AF1" s="359"/>
      <c r="AG1" s="4"/>
      <c r="AH1" s="27"/>
      <c r="AI1" s="27"/>
      <c r="AJ1" s="27"/>
      <c r="AK1" s="27"/>
      <c r="AL1" s="27"/>
      <c r="AM1" s="27"/>
      <c r="AN1" s="27"/>
      <c r="AO1" s="27"/>
    </row>
    <row r="2" spans="1:57" ht="6" customHeight="1">
      <c r="A2" s="4"/>
      <c r="B2" s="1696"/>
      <c r="C2" s="1696"/>
      <c r="D2" s="1696"/>
      <c r="E2" s="21"/>
      <c r="F2" s="21"/>
      <c r="G2" s="21"/>
      <c r="H2" s="21"/>
      <c r="I2" s="21"/>
      <c r="J2" s="351"/>
      <c r="K2" s="351"/>
      <c r="L2" s="351"/>
      <c r="M2" s="351"/>
      <c r="N2" s="351"/>
      <c r="O2" s="351"/>
      <c r="P2" s="351"/>
      <c r="Q2" s="351"/>
      <c r="R2" s="351"/>
      <c r="S2" s="351"/>
      <c r="T2" s="351"/>
      <c r="U2" s="351"/>
      <c r="V2" s="351"/>
      <c r="W2" s="351"/>
      <c r="X2" s="351"/>
      <c r="Y2" s="351"/>
      <c r="Z2" s="8"/>
      <c r="AA2" s="8"/>
      <c r="AB2" s="8"/>
      <c r="AC2" s="8"/>
      <c r="AD2" s="8"/>
      <c r="AE2" s="8"/>
      <c r="AF2" s="8"/>
      <c r="AG2" s="367"/>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367"/>
      <c r="AH3" s="27"/>
      <c r="AI3" s="27"/>
      <c r="AJ3" s="27"/>
      <c r="AK3" s="27"/>
      <c r="AL3" s="27"/>
      <c r="AM3" s="27"/>
      <c r="AN3" s="27"/>
      <c r="AO3" s="27"/>
    </row>
    <row r="4" spans="1:57" s="12" customFormat="1" ht="13.5" customHeight="1">
      <c r="A4" s="11"/>
      <c r="B4" s="19"/>
      <c r="C4" s="96"/>
      <c r="D4" s="89"/>
      <c r="E4" s="89"/>
      <c r="F4" s="89"/>
      <c r="G4" s="89"/>
      <c r="H4" s="89"/>
      <c r="I4" s="89"/>
      <c r="J4" s="89"/>
      <c r="K4" s="89"/>
      <c r="L4" s="89"/>
      <c r="M4" s="89"/>
      <c r="N4" s="89"/>
      <c r="O4" s="89"/>
      <c r="P4" s="89"/>
      <c r="Q4" s="89"/>
      <c r="R4" s="97"/>
      <c r="S4" s="97"/>
      <c r="T4" s="97"/>
      <c r="U4" s="97"/>
      <c r="V4" s="97"/>
      <c r="W4" s="97"/>
      <c r="X4" s="97"/>
      <c r="Y4" s="97"/>
      <c r="Z4" s="97"/>
      <c r="AA4" s="97"/>
      <c r="AB4" s="97"/>
      <c r="AC4" s="97"/>
      <c r="AD4" s="97"/>
      <c r="AE4" s="97"/>
      <c r="AF4" s="8"/>
      <c r="AG4" s="366"/>
      <c r="AH4" s="65"/>
      <c r="AI4" s="65"/>
      <c r="AJ4" s="65"/>
      <c r="AK4" s="65"/>
      <c r="AL4" s="65"/>
      <c r="AM4" s="65"/>
      <c r="AN4" s="65"/>
      <c r="AO4" s="65"/>
    </row>
    <row r="5" spans="1:57" ht="3.75" customHeight="1">
      <c r="A5" s="4"/>
      <c r="B5" s="8"/>
      <c r="C5" s="13"/>
      <c r="D5" s="13"/>
      <c r="E5" s="13"/>
      <c r="F5" s="1878"/>
      <c r="G5" s="1878"/>
      <c r="H5" s="1878"/>
      <c r="I5" s="1878"/>
      <c r="J5" s="1878"/>
      <c r="K5" s="1878"/>
      <c r="L5" s="1878"/>
      <c r="M5" s="13"/>
      <c r="N5" s="13"/>
      <c r="O5" s="13"/>
      <c r="P5" s="13"/>
      <c r="Q5" s="13"/>
      <c r="R5" s="5"/>
      <c r="S5" s="5"/>
      <c r="T5" s="5"/>
      <c r="U5" s="77"/>
      <c r="V5" s="5"/>
      <c r="W5" s="5"/>
      <c r="X5" s="5"/>
      <c r="Y5" s="5"/>
      <c r="Z5" s="5"/>
      <c r="AA5" s="5"/>
      <c r="AB5" s="5"/>
      <c r="AC5" s="5"/>
      <c r="AD5" s="5"/>
      <c r="AE5" s="5"/>
      <c r="AF5" s="8"/>
      <c r="AG5" s="367"/>
      <c r="AH5" s="27"/>
      <c r="AI5" s="27"/>
      <c r="AJ5" s="27"/>
      <c r="AK5" s="27"/>
      <c r="AL5" s="27"/>
      <c r="AM5" s="27"/>
      <c r="AN5" s="27"/>
      <c r="AO5" s="27"/>
    </row>
    <row r="6" spans="1:57" ht="9.75" customHeight="1">
      <c r="A6" s="4"/>
      <c r="B6" s="8"/>
      <c r="C6" s="13"/>
      <c r="D6" s="13"/>
      <c r="E6" s="15"/>
      <c r="F6" s="1877"/>
      <c r="G6" s="1877"/>
      <c r="H6" s="1877"/>
      <c r="I6" s="1877"/>
      <c r="J6" s="1877"/>
      <c r="K6" s="1877"/>
      <c r="L6" s="1877"/>
      <c r="M6" s="1877"/>
      <c r="N6" s="1877"/>
      <c r="O6" s="1877"/>
      <c r="P6" s="1877"/>
      <c r="Q6" s="1877"/>
      <c r="R6" s="1877"/>
      <c r="S6" s="1877"/>
      <c r="T6" s="1877"/>
      <c r="U6" s="1877"/>
      <c r="V6" s="1877"/>
      <c r="W6" s="15"/>
      <c r="X6" s="1877"/>
      <c r="Y6" s="1877"/>
      <c r="Z6" s="1877"/>
      <c r="AA6" s="1877"/>
      <c r="AB6" s="1877"/>
      <c r="AC6" s="1877"/>
      <c r="AD6" s="1877"/>
      <c r="AE6" s="15"/>
      <c r="AF6" s="8"/>
      <c r="AG6" s="367"/>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367"/>
      <c r="AH7" s="27"/>
      <c r="AI7" s="106"/>
      <c r="AJ7" s="106"/>
      <c r="AK7" s="106"/>
      <c r="AL7" s="27"/>
      <c r="AM7" s="27"/>
      <c r="AN7" s="27"/>
      <c r="AO7" s="27"/>
    </row>
    <row r="8" spans="1:57" s="78" customFormat="1" ht="15" customHeight="1">
      <c r="A8" s="74"/>
      <c r="B8" s="98"/>
      <c r="C8" s="75"/>
      <c r="D8" s="76"/>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92"/>
      <c r="AG8" s="527"/>
      <c r="AH8" s="99"/>
      <c r="AI8" s="106"/>
      <c r="AJ8" s="106"/>
      <c r="AK8" s="106"/>
      <c r="AL8" s="88"/>
      <c r="AM8" s="88"/>
      <c r="AN8" s="65"/>
      <c r="AO8" s="65"/>
      <c r="AP8" s="12"/>
      <c r="AQ8" s="12"/>
      <c r="AR8"/>
      <c r="AS8" s="26"/>
      <c r="AT8" s="12"/>
      <c r="AU8" s="12"/>
      <c r="AV8" s="12"/>
      <c r="AW8" s="12"/>
      <c r="AX8" s="12"/>
      <c r="AY8" s="12"/>
      <c r="AZ8" s="12"/>
      <c r="BA8" s="12"/>
      <c r="BB8" s="12"/>
      <c r="BC8" s="12"/>
      <c r="BD8" s="12"/>
      <c r="BE8" s="12"/>
    </row>
    <row r="9" spans="1:57" ht="12" customHeight="1">
      <c r="A9" s="4"/>
      <c r="B9" s="8"/>
      <c r="C9" s="55"/>
      <c r="D9" s="18"/>
      <c r="E9" s="93"/>
      <c r="F9" s="93"/>
      <c r="G9" s="93"/>
      <c r="H9" s="93"/>
      <c r="I9" s="93"/>
      <c r="J9" s="93"/>
      <c r="K9" s="93"/>
      <c r="L9" s="93"/>
      <c r="M9" s="93"/>
      <c r="N9" s="93"/>
      <c r="O9" s="93"/>
      <c r="P9" s="93"/>
      <c r="Q9" s="93"/>
      <c r="R9" s="93"/>
      <c r="S9" s="93"/>
      <c r="T9" s="93"/>
      <c r="U9" s="93"/>
      <c r="V9" s="93"/>
      <c r="W9" s="93"/>
      <c r="X9" s="93"/>
      <c r="Y9" s="93"/>
      <c r="Z9" s="93"/>
      <c r="AA9" s="93"/>
      <c r="AB9" s="32"/>
      <c r="AC9" s="93"/>
      <c r="AD9" s="32"/>
      <c r="AE9" s="93"/>
      <c r="AF9" s="5"/>
      <c r="AG9" s="367"/>
      <c r="AH9" s="27"/>
      <c r="AI9" s="106"/>
      <c r="AJ9" s="106"/>
      <c r="AK9" s="106"/>
      <c r="AL9" s="27"/>
      <c r="AM9" s="27"/>
      <c r="AN9" s="27"/>
      <c r="AO9" s="27"/>
      <c r="AS9" s="26"/>
    </row>
    <row r="10" spans="1:57" ht="12" customHeight="1">
      <c r="A10" s="4"/>
      <c r="B10" s="8"/>
      <c r="C10" s="55"/>
      <c r="D10" s="18"/>
      <c r="E10" s="93"/>
      <c r="F10" s="93"/>
      <c r="G10" s="93"/>
      <c r="H10" s="93"/>
      <c r="I10" s="93"/>
      <c r="J10" s="93"/>
      <c r="K10" s="93"/>
      <c r="L10" s="93"/>
      <c r="M10" s="93"/>
      <c r="N10" s="93"/>
      <c r="O10" s="93"/>
      <c r="P10" s="93"/>
      <c r="Q10" s="93"/>
      <c r="R10" s="93"/>
      <c r="S10" s="93"/>
      <c r="T10" s="93"/>
      <c r="U10" s="93"/>
      <c r="V10" s="93"/>
      <c r="W10" s="93"/>
      <c r="X10" s="93"/>
      <c r="Y10" s="93"/>
      <c r="Z10" s="93"/>
      <c r="AA10" s="93"/>
      <c r="AB10" s="32"/>
      <c r="AC10" s="93"/>
      <c r="AD10" s="32"/>
      <c r="AE10" s="93"/>
      <c r="AF10" s="5"/>
      <c r="AG10" s="367"/>
      <c r="AH10" s="27"/>
      <c r="AI10" s="106"/>
      <c r="AJ10" s="106"/>
      <c r="AK10" s="106"/>
      <c r="AL10" s="27"/>
      <c r="AM10" s="27"/>
      <c r="AN10" s="27"/>
      <c r="AO10" s="27"/>
      <c r="AS10" s="26"/>
    </row>
    <row r="11" spans="1:57" ht="12" customHeight="1">
      <c r="A11" s="4"/>
      <c r="B11" s="8"/>
      <c r="C11" s="55"/>
      <c r="D11" s="18"/>
      <c r="E11" s="93"/>
      <c r="F11" s="93"/>
      <c r="G11" s="93"/>
      <c r="H11" s="93"/>
      <c r="I11" s="93"/>
      <c r="J11" s="93"/>
      <c r="K11" s="93"/>
      <c r="L11" s="93"/>
      <c r="M11" s="93"/>
      <c r="N11" s="93"/>
      <c r="O11" s="93"/>
      <c r="P11" s="93"/>
      <c r="Q11" s="93"/>
      <c r="R11" s="93"/>
      <c r="S11" s="93"/>
      <c r="T11" s="93"/>
      <c r="U11" s="93"/>
      <c r="V11" s="93"/>
      <c r="W11" s="93"/>
      <c r="X11" s="93"/>
      <c r="Y11" s="93"/>
      <c r="Z11" s="93"/>
      <c r="AA11" s="93"/>
      <c r="AB11" s="32"/>
      <c r="AC11" s="93"/>
      <c r="AD11" s="32"/>
      <c r="AE11" s="93"/>
      <c r="AF11" s="5"/>
      <c r="AG11" s="367"/>
      <c r="AH11" s="27"/>
      <c r="AI11" s="106"/>
      <c r="AJ11" s="106"/>
      <c r="AK11" s="106"/>
      <c r="AL11" s="27"/>
      <c r="AM11" s="27"/>
      <c r="AN11" s="27"/>
      <c r="AO11" s="27"/>
      <c r="AS11" s="26"/>
    </row>
    <row r="12" spans="1:57" ht="12" customHeight="1">
      <c r="A12" s="4"/>
      <c r="B12" s="8"/>
      <c r="C12" s="55"/>
      <c r="D12" s="18"/>
      <c r="E12" s="93"/>
      <c r="F12" s="93"/>
      <c r="G12" s="93"/>
      <c r="H12" s="93"/>
      <c r="I12" s="93"/>
      <c r="J12" s="93"/>
      <c r="K12" s="93"/>
      <c r="L12" s="93"/>
      <c r="M12" s="93"/>
      <c r="N12" s="93"/>
      <c r="O12" s="93"/>
      <c r="P12" s="93"/>
      <c r="Q12" s="93"/>
      <c r="R12" s="93"/>
      <c r="S12" s="93"/>
      <c r="T12" s="93"/>
      <c r="U12" s="93"/>
      <c r="V12" s="93"/>
      <c r="W12" s="93"/>
      <c r="X12" s="93"/>
      <c r="Y12" s="93"/>
      <c r="Z12" s="93"/>
      <c r="AA12" s="93"/>
      <c r="AB12" s="32"/>
      <c r="AC12" s="93"/>
      <c r="AD12" s="32"/>
      <c r="AE12" s="93"/>
      <c r="AF12" s="5"/>
      <c r="AG12" s="367"/>
      <c r="AH12" s="27"/>
      <c r="AI12" s="27"/>
      <c r="AJ12" s="27"/>
      <c r="AK12" s="27"/>
      <c r="AL12" s="27"/>
      <c r="AM12" s="27"/>
      <c r="AN12" s="27"/>
      <c r="AO12" s="27"/>
      <c r="AS12" s="26"/>
    </row>
    <row r="13" spans="1:57" ht="12" customHeight="1">
      <c r="A13" s="4"/>
      <c r="B13" s="8"/>
      <c r="C13" s="55"/>
      <c r="D13" s="18"/>
      <c r="E13" s="93"/>
      <c r="F13" s="93"/>
      <c r="G13" s="93"/>
      <c r="H13" s="93"/>
      <c r="I13" s="93"/>
      <c r="J13" s="93"/>
      <c r="K13" s="93"/>
      <c r="L13" s="93"/>
      <c r="M13" s="93"/>
      <c r="N13" s="93"/>
      <c r="O13" s="93"/>
      <c r="P13" s="93"/>
      <c r="Q13" s="93"/>
      <c r="R13" s="93"/>
      <c r="S13" s="93"/>
      <c r="T13" s="93"/>
      <c r="U13" s="93"/>
      <c r="V13" s="93"/>
      <c r="W13" s="93"/>
      <c r="X13" s="93"/>
      <c r="Y13" s="93"/>
      <c r="Z13" s="93"/>
      <c r="AA13" s="93"/>
      <c r="AB13" s="32"/>
      <c r="AC13" s="93"/>
      <c r="AD13" s="32"/>
      <c r="AE13" s="93"/>
      <c r="AF13" s="5"/>
      <c r="AG13" s="367"/>
      <c r="AH13" s="27"/>
      <c r="AI13" s="27"/>
      <c r="AJ13" s="27"/>
      <c r="AK13" s="27"/>
      <c r="AL13" s="27"/>
      <c r="AM13" s="27"/>
      <c r="AN13" s="27"/>
      <c r="AO13" s="27"/>
    </row>
    <row r="14" spans="1:57" ht="12" customHeight="1">
      <c r="A14" s="4"/>
      <c r="B14" s="8"/>
      <c r="C14" s="55"/>
      <c r="D14" s="18"/>
      <c r="E14" s="93"/>
      <c r="F14" s="93"/>
      <c r="G14" s="93"/>
      <c r="H14" s="93"/>
      <c r="I14" s="93"/>
      <c r="J14" s="93"/>
      <c r="K14" s="93"/>
      <c r="L14" s="93"/>
      <c r="M14" s="93"/>
      <c r="N14" s="93"/>
      <c r="O14" s="93"/>
      <c r="P14" s="93"/>
      <c r="Q14" s="93"/>
      <c r="R14" s="93"/>
      <c r="S14" s="93"/>
      <c r="T14" s="93"/>
      <c r="U14" s="93"/>
      <c r="V14" s="93"/>
      <c r="W14" s="93"/>
      <c r="X14" s="93"/>
      <c r="Y14" s="93"/>
      <c r="Z14" s="93"/>
      <c r="AA14" s="93"/>
      <c r="AB14" s="32"/>
      <c r="AC14" s="93"/>
      <c r="AD14" s="32"/>
      <c r="AE14" s="93"/>
      <c r="AF14" s="5"/>
      <c r="AG14" s="367"/>
      <c r="AH14" s="27"/>
      <c r="AI14" s="27"/>
      <c r="AJ14" s="27"/>
      <c r="AK14" s="27"/>
      <c r="AL14" s="27"/>
      <c r="AM14" s="27"/>
      <c r="AN14" s="27"/>
      <c r="AO14" s="27"/>
    </row>
    <row r="15" spans="1:57" ht="12" customHeight="1">
      <c r="A15" s="4"/>
      <c r="B15" s="8"/>
      <c r="C15" s="55"/>
      <c r="D15" s="18"/>
      <c r="E15" s="93"/>
      <c r="F15" s="93"/>
      <c r="G15" s="93"/>
      <c r="H15" s="93"/>
      <c r="I15" s="93"/>
      <c r="J15" s="93"/>
      <c r="K15" s="93"/>
      <c r="L15" s="93"/>
      <c r="M15" s="93"/>
      <c r="N15" s="93"/>
      <c r="O15" s="93"/>
      <c r="P15" s="93"/>
      <c r="Q15" s="93"/>
      <c r="R15" s="93"/>
      <c r="S15" s="93"/>
      <c r="T15" s="93"/>
      <c r="U15" s="93"/>
      <c r="V15" s="93"/>
      <c r="W15" s="93"/>
      <c r="X15" s="93"/>
      <c r="Y15" s="93"/>
      <c r="Z15" s="93"/>
      <c r="AA15" s="93"/>
      <c r="AB15" s="32"/>
      <c r="AC15" s="93"/>
      <c r="AD15" s="32"/>
      <c r="AE15" s="93"/>
      <c r="AF15" s="5"/>
      <c r="AG15" s="367"/>
      <c r="AH15" s="27"/>
      <c r="AI15" s="27"/>
      <c r="AJ15" s="27"/>
      <c r="AK15" s="27"/>
      <c r="AL15" s="27"/>
      <c r="AM15" s="27"/>
      <c r="AN15" s="27"/>
      <c r="AO15" s="27"/>
    </row>
    <row r="16" spans="1:57" ht="12" customHeight="1">
      <c r="A16" s="4"/>
      <c r="B16" s="8"/>
      <c r="C16" s="55"/>
      <c r="D16" s="18"/>
      <c r="E16" s="93"/>
      <c r="F16" s="93"/>
      <c r="G16" s="93"/>
      <c r="H16" s="93"/>
      <c r="I16" s="93"/>
      <c r="J16" s="93"/>
      <c r="K16" s="93"/>
      <c r="L16" s="93"/>
      <c r="M16" s="93"/>
      <c r="N16" s="93"/>
      <c r="O16" s="93"/>
      <c r="P16" s="93"/>
      <c r="Q16" s="93"/>
      <c r="R16" s="93"/>
      <c r="S16" s="93"/>
      <c r="T16" s="93"/>
      <c r="U16" s="93"/>
      <c r="V16" s="93"/>
      <c r="W16" s="93"/>
      <c r="X16" s="93"/>
      <c r="Y16" s="93"/>
      <c r="Z16" s="93"/>
      <c r="AA16" s="93"/>
      <c r="AB16" s="32"/>
      <c r="AC16" s="93"/>
      <c r="AD16" s="32"/>
      <c r="AE16" s="93"/>
      <c r="AF16" s="5"/>
      <c r="AG16" s="367"/>
      <c r="AH16" s="27"/>
      <c r="AI16" s="27"/>
      <c r="AJ16" s="27"/>
      <c r="AK16" s="27"/>
      <c r="AL16" s="27"/>
      <c r="AM16" s="27"/>
      <c r="AN16" s="27"/>
      <c r="AO16" s="27"/>
    </row>
    <row r="17" spans="1:53" ht="12" customHeight="1">
      <c r="A17" s="4"/>
      <c r="B17" s="8"/>
      <c r="C17" s="55"/>
      <c r="D17" s="18"/>
      <c r="E17" s="93"/>
      <c r="F17" s="93"/>
      <c r="G17" s="93"/>
      <c r="H17" s="93"/>
      <c r="I17" s="93"/>
      <c r="J17" s="93"/>
      <c r="K17" s="93"/>
      <c r="L17" s="93"/>
      <c r="M17" s="93"/>
      <c r="N17" s="93"/>
      <c r="O17" s="93"/>
      <c r="P17" s="93"/>
      <c r="Q17" s="93"/>
      <c r="R17" s="93"/>
      <c r="S17" s="93"/>
      <c r="T17" s="93"/>
      <c r="U17" s="93"/>
      <c r="V17" s="93"/>
      <c r="W17" s="93"/>
      <c r="X17" s="93"/>
      <c r="Y17" s="93"/>
      <c r="Z17" s="93"/>
      <c r="AA17" s="93"/>
      <c r="AB17" s="32"/>
      <c r="AC17" s="93"/>
      <c r="AD17" s="32"/>
      <c r="AE17" s="93"/>
      <c r="AF17" s="5"/>
      <c r="AG17" s="367"/>
      <c r="AH17" s="27"/>
      <c r="AI17" s="27"/>
      <c r="AJ17" s="27"/>
      <c r="AK17" s="27"/>
      <c r="AL17" s="27"/>
      <c r="AM17" s="27"/>
      <c r="AN17" s="27"/>
      <c r="AO17" s="27"/>
    </row>
    <row r="18" spans="1:53" ht="12" customHeight="1">
      <c r="A18" s="4"/>
      <c r="B18" s="8"/>
      <c r="C18" s="55"/>
      <c r="D18" s="18"/>
      <c r="E18" s="93"/>
      <c r="F18" s="93"/>
      <c r="G18" s="93"/>
      <c r="H18" s="93"/>
      <c r="I18" s="93"/>
      <c r="J18" s="93"/>
      <c r="K18" s="93"/>
      <c r="L18" s="93"/>
      <c r="M18" s="93"/>
      <c r="N18" s="93"/>
      <c r="O18" s="93"/>
      <c r="P18" s="93"/>
      <c r="Q18" s="93"/>
      <c r="R18" s="93"/>
      <c r="S18" s="93"/>
      <c r="T18" s="93"/>
      <c r="U18" s="93"/>
      <c r="V18" s="93"/>
      <c r="W18" s="93"/>
      <c r="X18" s="93"/>
      <c r="Y18" s="93"/>
      <c r="Z18" s="93"/>
      <c r="AA18" s="93"/>
      <c r="AB18" s="32"/>
      <c r="AC18" s="93"/>
      <c r="AD18" s="32"/>
      <c r="AE18" s="93"/>
      <c r="AF18" s="5"/>
      <c r="AG18" s="367"/>
      <c r="AH18" s="27"/>
      <c r="AI18" s="27"/>
      <c r="AJ18" s="27"/>
      <c r="AK18" s="27"/>
      <c r="AL18" s="27"/>
      <c r="AM18" s="27"/>
      <c r="AN18" s="27"/>
      <c r="AO18" s="27"/>
    </row>
    <row r="19" spans="1:53" ht="12" customHeight="1">
      <c r="A19" s="4"/>
      <c r="B19" s="8"/>
      <c r="C19" s="55"/>
      <c r="D19" s="18"/>
      <c r="E19" s="93"/>
      <c r="F19" s="93"/>
      <c r="G19" s="93"/>
      <c r="H19" s="93"/>
      <c r="I19" s="93"/>
      <c r="J19" s="93"/>
      <c r="K19" s="93"/>
      <c r="L19" s="93"/>
      <c r="M19" s="93"/>
      <c r="N19" s="93"/>
      <c r="O19" s="93"/>
      <c r="P19" s="93"/>
      <c r="Q19" s="93"/>
      <c r="R19" s="93"/>
      <c r="S19" s="93"/>
      <c r="T19" s="93"/>
      <c r="U19" s="93"/>
      <c r="V19" s="93"/>
      <c r="W19" s="93"/>
      <c r="X19" s="93"/>
      <c r="Y19" s="93"/>
      <c r="Z19" s="93"/>
      <c r="AA19" s="93"/>
      <c r="AB19" s="32"/>
      <c r="AC19" s="93"/>
      <c r="AD19" s="32"/>
      <c r="AE19" s="93"/>
      <c r="AF19" s="5"/>
      <c r="AG19" s="367"/>
      <c r="AH19" s="27"/>
      <c r="AI19" s="27"/>
      <c r="AJ19" s="27"/>
      <c r="AK19" s="27"/>
      <c r="AL19" s="27"/>
      <c r="AM19" s="27"/>
      <c r="AN19" s="27"/>
      <c r="AO19" s="27"/>
    </row>
    <row r="20" spans="1:53" ht="12" customHeight="1">
      <c r="A20" s="4"/>
      <c r="B20" s="8"/>
      <c r="C20" s="55"/>
      <c r="D20" s="18"/>
      <c r="E20" s="93"/>
      <c r="F20" s="93"/>
      <c r="G20" s="93"/>
      <c r="H20" s="93"/>
      <c r="I20" s="93"/>
      <c r="J20" s="93"/>
      <c r="K20" s="93"/>
      <c r="L20" s="93"/>
      <c r="M20" s="93"/>
      <c r="N20" s="93"/>
      <c r="O20" s="93"/>
      <c r="P20" s="93"/>
      <c r="Q20" s="93"/>
      <c r="R20" s="93"/>
      <c r="S20" s="93"/>
      <c r="T20" s="93"/>
      <c r="U20" s="93"/>
      <c r="V20" s="93"/>
      <c r="W20" s="93"/>
      <c r="X20" s="93"/>
      <c r="Y20" s="93"/>
      <c r="Z20" s="93"/>
      <c r="AA20" s="93"/>
      <c r="AB20" s="32"/>
      <c r="AC20" s="93"/>
      <c r="AD20" s="32"/>
      <c r="AE20" s="93"/>
      <c r="AF20" s="5"/>
      <c r="AG20" s="367"/>
      <c r="AH20" s="27"/>
      <c r="AI20" s="27"/>
      <c r="AJ20" s="27"/>
      <c r="AK20" s="27"/>
      <c r="AL20" s="27"/>
      <c r="AM20" s="27"/>
      <c r="AN20" s="27"/>
      <c r="AO20" s="27"/>
    </row>
    <row r="21" spans="1:53" ht="12" customHeight="1">
      <c r="A21" s="4"/>
      <c r="B21" s="8"/>
      <c r="C21" s="55"/>
      <c r="D21" s="18"/>
      <c r="E21" s="93"/>
      <c r="F21" s="93"/>
      <c r="G21" s="93"/>
      <c r="H21" s="93"/>
      <c r="I21" s="93"/>
      <c r="J21" s="93"/>
      <c r="K21" s="93"/>
      <c r="L21" s="93"/>
      <c r="M21" s="93"/>
      <c r="N21" s="93"/>
      <c r="O21" s="93"/>
      <c r="P21" s="93"/>
      <c r="Q21" s="93"/>
      <c r="R21" s="93"/>
      <c r="S21" s="93"/>
      <c r="T21" s="93"/>
      <c r="U21" s="93"/>
      <c r="V21" s="93"/>
      <c r="W21" s="93"/>
      <c r="X21" s="93"/>
      <c r="Y21" s="93"/>
      <c r="Z21" s="93"/>
      <c r="AA21" s="93"/>
      <c r="AB21" s="32"/>
      <c r="AC21" s="93"/>
      <c r="AD21" s="32"/>
      <c r="AE21" s="93"/>
      <c r="AF21" s="5"/>
      <c r="AG21" s="367"/>
      <c r="AH21" s="27"/>
      <c r="AI21" s="27"/>
      <c r="AJ21" s="27"/>
      <c r="AK21" s="27"/>
      <c r="AL21" s="27"/>
      <c r="AM21" s="27"/>
      <c r="AN21" s="27"/>
      <c r="AO21" s="27"/>
    </row>
    <row r="22" spans="1:53" ht="12" customHeight="1">
      <c r="A22" s="4"/>
      <c r="B22" s="8"/>
      <c r="C22" s="55"/>
      <c r="D22" s="18"/>
      <c r="E22" s="93"/>
      <c r="F22" s="93"/>
      <c r="G22" s="93"/>
      <c r="H22" s="93"/>
      <c r="I22" s="93"/>
      <c r="J22" s="93"/>
      <c r="K22" s="93"/>
      <c r="L22" s="93"/>
      <c r="M22" s="93"/>
      <c r="N22" s="93"/>
      <c r="O22" s="93"/>
      <c r="P22" s="93"/>
      <c r="Q22" s="93"/>
      <c r="R22" s="93"/>
      <c r="S22" s="93"/>
      <c r="T22" s="93"/>
      <c r="U22" s="93"/>
      <c r="V22" s="93"/>
      <c r="W22" s="93"/>
      <c r="X22" s="93"/>
      <c r="Y22" s="93"/>
      <c r="Z22" s="93"/>
      <c r="AA22" s="93"/>
      <c r="AB22" s="32"/>
      <c r="AC22" s="93"/>
      <c r="AD22" s="32"/>
      <c r="AE22" s="93"/>
      <c r="AF22" s="5"/>
      <c r="AG22" s="367"/>
      <c r="AH22" s="27"/>
      <c r="AI22" s="27"/>
      <c r="AJ22" s="27"/>
      <c r="AK22" s="27"/>
      <c r="AL22" s="27"/>
      <c r="AM22" s="27"/>
      <c r="AN22" s="27"/>
      <c r="AO22" s="27"/>
    </row>
    <row r="23" spans="1:53" ht="12" customHeight="1">
      <c r="A23" s="4"/>
      <c r="B23" s="8"/>
      <c r="C23" s="55"/>
      <c r="D23" s="18"/>
      <c r="E23" s="93"/>
      <c r="F23" s="93"/>
      <c r="G23" s="93"/>
      <c r="H23" s="93"/>
      <c r="I23" s="93"/>
      <c r="J23" s="93"/>
      <c r="K23" s="93"/>
      <c r="L23" s="93"/>
      <c r="M23" s="93"/>
      <c r="N23" s="93"/>
      <c r="O23" s="93"/>
      <c r="P23" s="93"/>
      <c r="Q23" s="93"/>
      <c r="R23" s="93"/>
      <c r="S23" s="93"/>
      <c r="T23" s="93"/>
      <c r="U23" s="93"/>
      <c r="V23" s="93"/>
      <c r="W23" s="93"/>
      <c r="X23" s="93"/>
      <c r="Y23" s="93"/>
      <c r="Z23" s="93"/>
      <c r="AA23" s="93"/>
      <c r="AB23" s="32"/>
      <c r="AC23" s="93"/>
      <c r="AD23" s="32"/>
      <c r="AE23" s="93"/>
      <c r="AF23" s="5"/>
      <c r="AG23" s="367"/>
      <c r="AH23" s="27"/>
      <c r="AI23" s="27"/>
      <c r="AJ23" s="27"/>
      <c r="AK23" s="27"/>
      <c r="AL23" s="27"/>
      <c r="AM23" s="27"/>
      <c r="AN23" s="27"/>
      <c r="AO23" s="27"/>
    </row>
    <row r="24" spans="1:53" ht="12" customHeight="1">
      <c r="A24" s="4"/>
      <c r="B24" s="8"/>
      <c r="C24" s="55"/>
      <c r="D24" s="18"/>
      <c r="E24" s="93"/>
      <c r="F24" s="93"/>
      <c r="G24" s="93"/>
      <c r="H24" s="93"/>
      <c r="I24" s="93"/>
      <c r="J24" s="93"/>
      <c r="K24" s="93"/>
      <c r="L24" s="93"/>
      <c r="M24" s="93"/>
      <c r="N24" s="93"/>
      <c r="O24" s="93"/>
      <c r="P24" s="93"/>
      <c r="Q24" s="93"/>
      <c r="R24" s="93"/>
      <c r="S24" s="93"/>
      <c r="T24" s="93"/>
      <c r="U24" s="93"/>
      <c r="V24" s="93"/>
      <c r="W24" s="93"/>
      <c r="X24" s="93"/>
      <c r="Y24" s="93"/>
      <c r="Z24" s="93"/>
      <c r="AA24" s="93"/>
      <c r="AB24" s="32"/>
      <c r="AC24" s="93"/>
      <c r="AD24" s="32"/>
      <c r="AE24" s="93"/>
      <c r="AF24" s="5"/>
      <c r="AG24" s="367"/>
      <c r="AH24" s="27"/>
      <c r="AI24" s="27"/>
      <c r="AJ24" s="27"/>
      <c r="AK24" s="27"/>
      <c r="AL24" s="27"/>
      <c r="AM24" s="27"/>
      <c r="AN24" s="27"/>
      <c r="AO24" s="27"/>
    </row>
    <row r="25" spans="1:53" ht="12" customHeight="1">
      <c r="A25" s="4"/>
      <c r="B25" s="8"/>
      <c r="C25" s="55"/>
      <c r="D25" s="18"/>
      <c r="E25" s="93"/>
      <c r="F25" s="93"/>
      <c r="G25" s="93"/>
      <c r="H25" s="93"/>
      <c r="I25" s="93"/>
      <c r="J25" s="93"/>
      <c r="K25" s="93"/>
      <c r="L25" s="93"/>
      <c r="M25" s="93"/>
      <c r="N25" s="93"/>
      <c r="O25" s="93"/>
      <c r="P25" s="93"/>
      <c r="Q25" s="93"/>
      <c r="R25" s="93"/>
      <c r="S25" s="93"/>
      <c r="T25" s="93"/>
      <c r="U25" s="93"/>
      <c r="V25" s="93"/>
      <c r="W25" s="93"/>
      <c r="X25" s="93"/>
      <c r="Y25" s="93"/>
      <c r="Z25" s="93"/>
      <c r="AA25" s="93"/>
      <c r="AB25" s="32"/>
      <c r="AC25" s="93"/>
      <c r="AD25" s="32"/>
      <c r="AE25" s="93"/>
      <c r="AF25" s="5"/>
      <c r="AG25" s="367"/>
      <c r="AH25" s="27"/>
      <c r="AI25" s="27"/>
      <c r="AJ25" s="27"/>
      <c r="AK25" s="27"/>
      <c r="AL25" s="27"/>
      <c r="AM25" s="27"/>
      <c r="AN25" s="27"/>
      <c r="AO25" s="27"/>
    </row>
    <row r="26" spans="1:53" ht="12" customHeight="1">
      <c r="A26" s="4"/>
      <c r="B26" s="8"/>
      <c r="C26" s="55"/>
      <c r="D26" s="18"/>
      <c r="E26" s="93"/>
      <c r="F26" s="93"/>
      <c r="G26" s="93"/>
      <c r="H26" s="93"/>
      <c r="I26" s="93"/>
      <c r="J26" s="93"/>
      <c r="K26" s="93"/>
      <c r="L26" s="93"/>
      <c r="M26" s="93"/>
      <c r="N26" s="93"/>
      <c r="O26" s="93"/>
      <c r="P26" s="93"/>
      <c r="Q26" s="93"/>
      <c r="R26" s="93"/>
      <c r="S26" s="93"/>
      <c r="T26" s="93"/>
      <c r="U26" s="93"/>
      <c r="V26" s="93"/>
      <c r="W26" s="93"/>
      <c r="X26" s="93"/>
      <c r="Y26" s="93"/>
      <c r="Z26" s="93"/>
      <c r="AA26" s="93"/>
      <c r="AB26" s="32"/>
      <c r="AC26" s="93"/>
      <c r="AD26" s="32"/>
      <c r="AE26" s="93"/>
      <c r="AF26" s="5"/>
      <c r="AG26" s="367"/>
      <c r="AH26" s="27"/>
      <c r="AI26" s="27"/>
      <c r="AJ26" s="27"/>
      <c r="AK26" s="27"/>
      <c r="AL26" s="27"/>
      <c r="AM26" s="27"/>
      <c r="AN26" s="27"/>
      <c r="AO26" s="27"/>
    </row>
    <row r="27" spans="1:53" ht="12" customHeight="1">
      <c r="A27" s="4"/>
      <c r="B27" s="8"/>
      <c r="C27" s="55"/>
      <c r="D27" s="18"/>
      <c r="E27" s="93"/>
      <c r="F27" s="93"/>
      <c r="G27" s="93"/>
      <c r="H27" s="93"/>
      <c r="I27" s="93"/>
      <c r="J27" s="93"/>
      <c r="K27" s="93"/>
      <c r="L27" s="93"/>
      <c r="M27" s="93"/>
      <c r="N27" s="93"/>
      <c r="O27" s="93"/>
      <c r="P27" s="93"/>
      <c r="Q27" s="93"/>
      <c r="R27" s="93"/>
      <c r="S27" s="93"/>
      <c r="T27" s="93"/>
      <c r="U27" s="93"/>
      <c r="V27" s="93"/>
      <c r="W27" s="93"/>
      <c r="X27" s="93"/>
      <c r="Y27" s="93"/>
      <c r="Z27" s="93"/>
      <c r="AA27" s="93"/>
      <c r="AB27" s="32"/>
      <c r="AC27" s="93"/>
      <c r="AD27" s="32"/>
      <c r="AE27" s="93"/>
      <c r="AF27" s="5"/>
      <c r="AG27" s="367"/>
      <c r="AH27" s="27"/>
      <c r="AI27" s="27"/>
      <c r="AJ27" s="27"/>
      <c r="AK27" s="27"/>
      <c r="AL27" s="27"/>
      <c r="AM27" s="27"/>
      <c r="AN27" s="27"/>
      <c r="AO27" s="27"/>
    </row>
    <row r="28" spans="1:53" ht="12" customHeight="1">
      <c r="A28" s="4"/>
      <c r="B28" s="8"/>
      <c r="C28" s="55"/>
      <c r="D28" s="18"/>
      <c r="E28" s="93"/>
      <c r="F28" s="93"/>
      <c r="G28" s="93"/>
      <c r="H28" s="93"/>
      <c r="I28" s="93"/>
      <c r="J28" s="93"/>
      <c r="K28" s="93"/>
      <c r="L28" s="93"/>
      <c r="M28" s="93"/>
      <c r="N28" s="93"/>
      <c r="O28" s="93"/>
      <c r="P28" s="93"/>
      <c r="Q28" s="93"/>
      <c r="R28" s="93"/>
      <c r="S28" s="93"/>
      <c r="T28" s="93"/>
      <c r="U28" s="93"/>
      <c r="V28" s="93"/>
      <c r="W28" s="93"/>
      <c r="X28" s="93"/>
      <c r="Y28" s="93"/>
      <c r="Z28" s="93"/>
      <c r="AA28" s="93"/>
      <c r="AB28" s="32"/>
      <c r="AC28" s="93"/>
      <c r="AD28" s="32"/>
      <c r="AE28" s="93"/>
      <c r="AF28" s="5"/>
      <c r="AG28" s="367"/>
      <c r="AH28" s="27"/>
      <c r="AI28" s="27"/>
      <c r="AJ28" s="27"/>
      <c r="AK28" s="27"/>
      <c r="AL28" s="27"/>
      <c r="AM28" s="27"/>
      <c r="AN28" s="27"/>
      <c r="AO28" s="27"/>
      <c r="AR28" s="28"/>
      <c r="AS28" s="64"/>
    </row>
    <row r="29" spans="1:53" ht="6" customHeight="1">
      <c r="A29" s="4"/>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367"/>
      <c r="AH29" s="27"/>
      <c r="AI29" s="27"/>
      <c r="AJ29" s="27"/>
      <c r="AK29" s="27"/>
      <c r="AL29" s="27"/>
      <c r="AM29" s="27"/>
      <c r="AN29" s="27"/>
      <c r="AO29" s="27"/>
    </row>
    <row r="30" spans="1:53" ht="6" customHeight="1">
      <c r="A30" s="4"/>
      <c r="B30" s="8"/>
      <c r="C30" s="68"/>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367"/>
      <c r="AH30" s="27"/>
      <c r="AI30" s="27"/>
      <c r="AJ30" s="27"/>
      <c r="AK30" s="27"/>
      <c r="AL30" s="27"/>
      <c r="AM30" s="27"/>
      <c r="AN30" s="27"/>
      <c r="AO30" s="27"/>
    </row>
    <row r="31" spans="1:53" ht="9" customHeight="1">
      <c r="A31" s="4"/>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367"/>
      <c r="AH31" s="27"/>
      <c r="AI31" s="27"/>
      <c r="AJ31" s="27"/>
      <c r="AK31" s="27"/>
      <c r="AL31" s="27"/>
      <c r="AM31" s="27"/>
      <c r="AN31" s="27"/>
      <c r="AO31" s="27"/>
    </row>
    <row r="32" spans="1:53" ht="12.75" customHeight="1">
      <c r="A32" s="4"/>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367"/>
      <c r="AH32" s="100"/>
      <c r="AI32" s="101"/>
      <c r="AJ32" s="101"/>
      <c r="AK32" s="101"/>
      <c r="AL32" s="102"/>
      <c r="AM32" s="100"/>
      <c r="AN32" s="100"/>
      <c r="AO32" s="100"/>
      <c r="AP32" s="31"/>
      <c r="AQ32" s="31"/>
      <c r="AR32" s="31"/>
      <c r="AS32" s="31"/>
      <c r="AT32" s="31"/>
      <c r="AU32" s="31"/>
      <c r="AV32" s="31"/>
      <c r="AW32" s="31"/>
      <c r="AX32" s="31"/>
      <c r="AY32" s="31"/>
      <c r="AZ32" s="31"/>
      <c r="BA32" s="31"/>
    </row>
    <row r="33" spans="1:58" ht="12.75" customHeight="1">
      <c r="A33" s="4"/>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367"/>
      <c r="AH33" s="100"/>
      <c r="AI33" s="27"/>
      <c r="AJ33" s="27" t="s">
        <v>35</v>
      </c>
      <c r="AK33" s="27"/>
      <c r="AL33" s="27"/>
      <c r="AM33" s="27"/>
      <c r="AN33" s="27"/>
      <c r="AO33" s="27"/>
    </row>
    <row r="34" spans="1:58" ht="15.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367"/>
      <c r="AH34" s="100"/>
      <c r="AI34" s="27"/>
      <c r="AJ34" s="27"/>
      <c r="AK34" s="27"/>
      <c r="AL34" s="27"/>
      <c r="AM34" s="27"/>
      <c r="AN34" s="27"/>
      <c r="AO34" s="27"/>
    </row>
    <row r="35" spans="1:58" ht="20.2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367"/>
      <c r="AH35" s="103"/>
      <c r="AI35" s="27"/>
      <c r="AJ35" s="27"/>
      <c r="AK35" s="27"/>
      <c r="AL35" s="27"/>
      <c r="AM35" s="27"/>
      <c r="AN35" s="27"/>
      <c r="AO35" s="27"/>
    </row>
    <row r="36" spans="1:58"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367"/>
      <c r="AH36" s="100"/>
      <c r="AI36" s="27"/>
      <c r="AJ36" s="27"/>
      <c r="AK36" s="27"/>
      <c r="AL36" s="27"/>
      <c r="AM36" s="27"/>
      <c r="AN36" s="27"/>
      <c r="AO36" s="27"/>
    </row>
    <row r="37" spans="1:58" ht="12.7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367"/>
      <c r="AH37" s="100"/>
      <c r="AI37" s="27"/>
      <c r="AJ37" s="27"/>
      <c r="AK37" s="27"/>
      <c r="AL37" s="27"/>
      <c r="AM37" s="27"/>
      <c r="AN37" s="27"/>
      <c r="AO37" s="27"/>
    </row>
    <row r="38" spans="1:58" ht="12"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367"/>
      <c r="AH38" s="100"/>
      <c r="AI38" s="27"/>
      <c r="AJ38" s="27"/>
      <c r="AK38" s="27"/>
      <c r="AL38" s="27"/>
      <c r="AM38" s="27"/>
      <c r="AN38" s="27"/>
      <c r="AO38" s="27"/>
    </row>
    <row r="39" spans="1:58"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367"/>
      <c r="AH39" s="100"/>
      <c r="AI39" s="27"/>
      <c r="AJ39" s="27"/>
      <c r="AK39" s="27"/>
      <c r="AL39" s="27"/>
      <c r="AM39" s="27"/>
      <c r="AN39" s="27"/>
      <c r="AO39" s="27"/>
    </row>
    <row r="40" spans="1:58" ht="12.75"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367"/>
      <c r="AH40" s="100"/>
      <c r="AI40" s="27"/>
      <c r="AJ40" s="27"/>
      <c r="AK40" s="27"/>
      <c r="AL40" s="27"/>
      <c r="AM40" s="27"/>
      <c r="AN40" s="27"/>
      <c r="AO40" s="27"/>
    </row>
    <row r="41" spans="1:58" ht="9"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367"/>
      <c r="AH41" s="100"/>
      <c r="AI41" s="27"/>
      <c r="AJ41" s="27"/>
      <c r="AK41" s="27"/>
      <c r="AL41" s="27"/>
      <c r="AM41" s="27"/>
      <c r="AN41" s="27"/>
      <c r="AO41" s="27"/>
    </row>
    <row r="42" spans="1:58" ht="19.5" customHeight="1">
      <c r="A42" s="4"/>
      <c r="B42" s="8"/>
      <c r="C42" s="8"/>
      <c r="D42" s="8"/>
      <c r="E42" s="8"/>
      <c r="F42" s="8"/>
      <c r="G42" s="8"/>
      <c r="H42" s="8"/>
      <c r="I42" s="8"/>
      <c r="J42" s="8"/>
      <c r="K42" s="8"/>
      <c r="L42" s="8"/>
      <c r="M42" s="8"/>
      <c r="N42" s="8"/>
      <c r="O42" s="8"/>
      <c r="P42" s="8"/>
      <c r="Q42" s="8"/>
      <c r="R42" s="71"/>
      <c r="S42" s="71"/>
      <c r="T42" s="8"/>
      <c r="U42" s="8"/>
      <c r="V42" s="8"/>
      <c r="W42" s="8"/>
      <c r="X42" s="8"/>
      <c r="Y42" s="8"/>
      <c r="Z42" s="8"/>
      <c r="AA42" s="8"/>
      <c r="AB42" s="22"/>
      <c r="AC42" s="8"/>
      <c r="AD42" s="22"/>
      <c r="AE42" s="8"/>
      <c r="AF42" s="5"/>
      <c r="AG42" s="367"/>
      <c r="AH42" s="27"/>
      <c r="AI42" s="66"/>
      <c r="AJ42" s="27"/>
      <c r="AK42" s="27"/>
      <c r="AL42" s="27"/>
      <c r="AM42" s="27"/>
      <c r="AN42" s="27"/>
      <c r="AO42" s="27"/>
    </row>
    <row r="43" spans="1:58" ht="13.5" customHeight="1">
      <c r="A43" s="4"/>
      <c r="B43" s="8"/>
      <c r="C43" s="96"/>
      <c r="D43" s="89"/>
      <c r="E43" s="89"/>
      <c r="F43" s="89"/>
      <c r="G43" s="89"/>
      <c r="H43" s="89"/>
      <c r="I43" s="89"/>
      <c r="J43" s="89"/>
      <c r="K43" s="89"/>
      <c r="L43" s="89"/>
      <c r="M43" s="89"/>
      <c r="N43" s="89"/>
      <c r="O43" s="89"/>
      <c r="P43" s="89"/>
      <c r="Q43" s="89"/>
      <c r="R43" s="97"/>
      <c r="S43" s="97"/>
      <c r="T43" s="97"/>
      <c r="U43" s="97"/>
      <c r="V43" s="97"/>
      <c r="W43" s="97"/>
      <c r="X43" s="97"/>
      <c r="Y43" s="97"/>
      <c r="Z43" s="97"/>
      <c r="AA43" s="97"/>
      <c r="AB43" s="97"/>
      <c r="AC43" s="97"/>
      <c r="AD43" s="97"/>
      <c r="AE43" s="97"/>
      <c r="AF43" s="5"/>
      <c r="AG43" s="367"/>
      <c r="AH43" s="27"/>
      <c r="AI43" s="27"/>
      <c r="AJ43" s="27"/>
      <c r="AK43" s="27"/>
      <c r="AL43" s="27"/>
      <c r="AM43" s="27"/>
      <c r="AN43" s="27"/>
      <c r="AO43" s="27"/>
    </row>
    <row r="44" spans="1:58" ht="3.75" customHeight="1">
      <c r="A44" s="4"/>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367"/>
      <c r="AH44" s="27"/>
      <c r="AI44" s="27"/>
      <c r="AJ44" s="27"/>
      <c r="AK44" s="27"/>
      <c r="AL44" s="27"/>
      <c r="AM44" s="27"/>
      <c r="AN44" s="27"/>
      <c r="AO44" s="27"/>
    </row>
    <row r="45" spans="1:58" ht="11.25" customHeight="1">
      <c r="A45" s="4"/>
      <c r="B45" s="8"/>
      <c r="C45" s="13"/>
      <c r="D45" s="13"/>
      <c r="E45" s="15"/>
      <c r="F45" s="1877"/>
      <c r="G45" s="1877"/>
      <c r="H45" s="1877"/>
      <c r="I45" s="1877"/>
      <c r="J45" s="1877"/>
      <c r="K45" s="1877"/>
      <c r="L45" s="1877"/>
      <c r="M45" s="1877"/>
      <c r="N45" s="1877"/>
      <c r="O45" s="1877"/>
      <c r="P45" s="1877"/>
      <c r="Q45" s="1877"/>
      <c r="R45" s="1877"/>
      <c r="S45" s="1877"/>
      <c r="T45" s="1877"/>
      <c r="U45" s="1877"/>
      <c r="V45" s="1877"/>
      <c r="W45" s="15"/>
      <c r="X45" s="1877"/>
      <c r="Y45" s="1877"/>
      <c r="Z45" s="1877"/>
      <c r="AA45" s="1877"/>
      <c r="AB45" s="1877"/>
      <c r="AC45" s="1877"/>
      <c r="AD45" s="1877"/>
      <c r="AE45" s="15"/>
      <c r="AF45" s="8"/>
      <c r="AG45" s="367"/>
      <c r="AH45" s="27"/>
      <c r="AI45" s="27"/>
      <c r="AJ45" s="27"/>
      <c r="AK45" s="27"/>
      <c r="AL45" s="27"/>
      <c r="AM45" s="27"/>
      <c r="AN45" s="27"/>
      <c r="AO45" s="27"/>
    </row>
    <row r="46" spans="1:58" ht="12.75" customHeight="1">
      <c r="A46" s="4"/>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367"/>
      <c r="AH46" s="27"/>
      <c r="AI46" s="27"/>
      <c r="AJ46" s="27"/>
      <c r="AK46" s="27"/>
      <c r="AL46" s="27"/>
      <c r="AM46" s="27"/>
      <c r="AN46" s="27"/>
      <c r="AO46" s="27"/>
    </row>
    <row r="47" spans="1:58" ht="6" customHeight="1">
      <c r="A47" s="4"/>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367"/>
      <c r="AH47" s="27"/>
      <c r="AI47" s="27"/>
      <c r="AJ47" s="27"/>
      <c r="AK47" s="27"/>
      <c r="AL47" s="27"/>
      <c r="AM47" s="27"/>
      <c r="AN47" s="27"/>
      <c r="AO47" s="27"/>
    </row>
    <row r="48" spans="1:58" s="62" customFormat="1" ht="12" customHeight="1">
      <c r="A48" s="59"/>
      <c r="B48" s="60"/>
      <c r="C48" s="72"/>
      <c r="D48" s="61"/>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80"/>
      <c r="AG48" s="531"/>
      <c r="AH48" s="99"/>
      <c r="AI48" s="106"/>
      <c r="AJ48" s="106"/>
      <c r="AK48" s="106"/>
      <c r="AL48" s="88"/>
      <c r="AM48" s="88"/>
      <c r="AN48" s="27"/>
      <c r="AO48" s="27"/>
      <c r="AP48"/>
      <c r="AQ48"/>
      <c r="AR48"/>
      <c r="AS48"/>
      <c r="AT48"/>
      <c r="AU48"/>
      <c r="AV48"/>
      <c r="AW48"/>
      <c r="AX48"/>
      <c r="AY48"/>
      <c r="AZ48"/>
      <c r="BA48"/>
      <c r="BB48"/>
      <c r="BC48"/>
      <c r="BD48"/>
      <c r="BE48"/>
      <c r="BF48"/>
    </row>
    <row r="49" spans="1:41" ht="12" customHeight="1">
      <c r="A49" s="4"/>
      <c r="B49" s="8"/>
      <c r="C49" s="55"/>
      <c r="D49" s="18"/>
      <c r="E49" s="93"/>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93"/>
      <c r="AF49" s="5"/>
      <c r="AG49" s="367"/>
      <c r="AH49" s="67"/>
      <c r="AI49" s="106"/>
      <c r="AJ49" s="106"/>
      <c r="AK49" s="106"/>
      <c r="AL49" s="27"/>
      <c r="AM49" s="27"/>
      <c r="AN49" s="27"/>
      <c r="AO49" s="27"/>
    </row>
    <row r="50" spans="1:41" ht="12" customHeight="1">
      <c r="A50" s="4"/>
      <c r="B50" s="8"/>
      <c r="C50" s="55"/>
      <c r="D50" s="18"/>
      <c r="E50" s="93"/>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93"/>
      <c r="AF50" s="5"/>
      <c r="AG50" s="367"/>
      <c r="AH50" s="67"/>
      <c r="AI50" s="106"/>
      <c r="AJ50" s="106"/>
      <c r="AK50" s="106"/>
      <c r="AL50" s="27"/>
      <c r="AM50" s="27"/>
      <c r="AN50" s="27"/>
      <c r="AO50" s="27"/>
    </row>
    <row r="51" spans="1:41" ht="12" customHeight="1">
      <c r="A51" s="4"/>
      <c r="B51" s="8"/>
      <c r="C51" s="55"/>
      <c r="D51" s="18"/>
      <c r="E51" s="93"/>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93"/>
      <c r="AF51" s="5"/>
      <c r="AG51" s="367"/>
      <c r="AH51" s="27"/>
      <c r="AI51" s="106"/>
      <c r="AJ51" s="106"/>
      <c r="AK51" s="106"/>
      <c r="AL51" s="27"/>
      <c r="AM51" s="27"/>
      <c r="AN51" s="27"/>
      <c r="AO51" s="27"/>
    </row>
    <row r="52" spans="1:41" ht="12" customHeight="1">
      <c r="A52" s="4"/>
      <c r="B52" s="8"/>
      <c r="C52" s="55"/>
      <c r="D52" s="18"/>
      <c r="E52" s="93"/>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93"/>
      <c r="AF52" s="5"/>
      <c r="AG52" s="367"/>
      <c r="AH52" s="27"/>
      <c r="AI52" s="106"/>
      <c r="AJ52" s="106"/>
      <c r="AK52" s="106"/>
      <c r="AL52" s="27"/>
      <c r="AM52" s="27"/>
      <c r="AN52" s="27"/>
      <c r="AO52" s="27"/>
    </row>
    <row r="53" spans="1:41" ht="12" customHeight="1">
      <c r="A53" s="4"/>
      <c r="B53" s="8"/>
      <c r="C53" s="55"/>
      <c r="D53" s="18"/>
      <c r="E53" s="93"/>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93"/>
      <c r="AF53" s="5"/>
      <c r="AG53" s="367"/>
      <c r="AH53" s="27"/>
      <c r="AI53" s="106"/>
      <c r="AJ53" s="106"/>
      <c r="AK53" s="106"/>
      <c r="AL53" s="27"/>
      <c r="AM53" s="27"/>
      <c r="AN53" s="27"/>
      <c r="AO53" s="27"/>
    </row>
    <row r="54" spans="1:41" ht="12" customHeight="1">
      <c r="A54" s="4"/>
      <c r="B54" s="8"/>
      <c r="C54" s="55"/>
      <c r="D54" s="18"/>
      <c r="E54" s="93"/>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93"/>
      <c r="AF54" s="5"/>
      <c r="AG54" s="367"/>
      <c r="AH54" s="27"/>
      <c r="AI54" s="106"/>
      <c r="AJ54" s="106"/>
      <c r="AK54" s="106"/>
      <c r="AL54" s="27"/>
      <c r="AM54" s="27"/>
      <c r="AN54" s="27"/>
      <c r="AO54" s="27"/>
    </row>
    <row r="55" spans="1:41" ht="12" customHeight="1">
      <c r="A55" s="4"/>
      <c r="B55" s="8"/>
      <c r="C55" s="55"/>
      <c r="D55" s="18"/>
      <c r="E55" s="93"/>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93"/>
      <c r="AF55" s="5"/>
      <c r="AG55" s="367"/>
      <c r="AH55" s="27"/>
      <c r="AI55" s="27"/>
      <c r="AJ55" s="27"/>
      <c r="AK55" s="27"/>
      <c r="AL55" s="27"/>
      <c r="AM55" s="27"/>
      <c r="AN55" s="27"/>
      <c r="AO55" s="27"/>
    </row>
    <row r="56" spans="1:41" ht="12" customHeight="1">
      <c r="A56" s="4"/>
      <c r="B56" s="8"/>
      <c r="C56" s="55"/>
      <c r="D56" s="18"/>
      <c r="E56" s="93"/>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93"/>
      <c r="AF56" s="5"/>
      <c r="AG56" s="367"/>
      <c r="AH56" s="27"/>
      <c r="AI56" s="27"/>
      <c r="AJ56" s="27"/>
      <c r="AK56" s="27"/>
      <c r="AL56" s="27"/>
      <c r="AM56" s="27"/>
      <c r="AN56" s="27"/>
      <c r="AO56" s="27"/>
    </row>
    <row r="57" spans="1:41" ht="12" customHeight="1">
      <c r="A57" s="4"/>
      <c r="B57" s="8"/>
      <c r="C57" s="55"/>
      <c r="D57" s="18"/>
      <c r="E57" s="93"/>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93"/>
      <c r="AF57" s="5"/>
      <c r="AG57" s="367"/>
      <c r="AH57" s="27"/>
      <c r="AI57" s="27"/>
      <c r="AJ57" s="27"/>
      <c r="AK57" s="27"/>
      <c r="AL57" s="27"/>
      <c r="AM57" s="27"/>
      <c r="AN57" s="27"/>
      <c r="AO57" s="27"/>
    </row>
    <row r="58" spans="1:41" ht="12" customHeight="1">
      <c r="A58" s="4"/>
      <c r="B58" s="8"/>
      <c r="C58" s="55"/>
      <c r="D58" s="18"/>
      <c r="E58" s="93"/>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93"/>
      <c r="AF58" s="5"/>
      <c r="AG58" s="367"/>
      <c r="AH58" s="27"/>
      <c r="AI58" s="27"/>
      <c r="AJ58" s="27"/>
      <c r="AK58" s="27"/>
      <c r="AL58" s="27"/>
      <c r="AM58" s="27"/>
      <c r="AN58" s="27"/>
      <c r="AO58" s="27"/>
    </row>
    <row r="59" spans="1:41" ht="12" customHeight="1">
      <c r="A59" s="4"/>
      <c r="B59" s="8"/>
      <c r="C59" s="55"/>
      <c r="D59" s="18"/>
      <c r="E59" s="93"/>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93"/>
      <c r="AF59" s="5"/>
      <c r="AG59" s="367"/>
      <c r="AH59" s="27"/>
      <c r="AI59" s="27"/>
      <c r="AJ59" s="27"/>
      <c r="AK59" s="27"/>
      <c r="AL59" s="27"/>
      <c r="AM59" s="27"/>
      <c r="AN59" s="27"/>
      <c r="AO59" s="27"/>
    </row>
    <row r="60" spans="1:41" ht="12" customHeight="1">
      <c r="A60" s="4"/>
      <c r="B60" s="8"/>
      <c r="C60" s="55"/>
      <c r="D60" s="18"/>
      <c r="E60" s="93"/>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93"/>
      <c r="AF60" s="5"/>
      <c r="AG60" s="367"/>
      <c r="AH60" s="27"/>
      <c r="AI60" s="27"/>
      <c r="AJ60" s="27"/>
      <c r="AK60" s="27"/>
      <c r="AL60" s="27"/>
      <c r="AM60" s="27"/>
      <c r="AN60" s="27"/>
      <c r="AO60" s="27"/>
    </row>
    <row r="61" spans="1:41" ht="12" customHeight="1">
      <c r="A61" s="4"/>
      <c r="B61" s="8"/>
      <c r="C61" s="55"/>
      <c r="D61" s="18"/>
      <c r="E61" s="93"/>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93"/>
      <c r="AF61" s="5"/>
      <c r="AG61" s="367"/>
      <c r="AH61" s="27"/>
      <c r="AI61" s="27"/>
      <c r="AJ61" s="27"/>
      <c r="AK61" s="27"/>
      <c r="AL61" s="27"/>
      <c r="AM61" s="27"/>
      <c r="AN61" s="27"/>
      <c r="AO61" s="27"/>
    </row>
    <row r="62" spans="1:41" ht="12" customHeight="1">
      <c r="A62" s="4"/>
      <c r="B62" s="8"/>
      <c r="C62" s="55"/>
      <c r="D62" s="18"/>
      <c r="E62" s="93"/>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93"/>
      <c r="AF62" s="5"/>
      <c r="AG62" s="367"/>
      <c r="AH62" s="27"/>
      <c r="AI62" s="27"/>
      <c r="AJ62" s="27"/>
      <c r="AK62" s="27"/>
      <c r="AL62" s="27"/>
      <c r="AM62" s="27"/>
      <c r="AN62" s="27"/>
      <c r="AO62" s="27"/>
    </row>
    <row r="63" spans="1:41" ht="12" customHeight="1">
      <c r="A63" s="4"/>
      <c r="B63" s="8"/>
      <c r="C63" s="55"/>
      <c r="D63" s="18"/>
      <c r="E63" s="93"/>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93"/>
      <c r="AF63" s="5"/>
      <c r="AG63" s="367"/>
      <c r="AH63" s="27"/>
      <c r="AI63" s="27"/>
      <c r="AJ63" s="27"/>
      <c r="AK63" s="27"/>
      <c r="AL63" s="27"/>
      <c r="AM63" s="27"/>
      <c r="AN63" s="27"/>
      <c r="AO63" s="27"/>
    </row>
    <row r="64" spans="1:41" ht="12" customHeight="1">
      <c r="A64" s="4"/>
      <c r="B64" s="8"/>
      <c r="C64" s="55"/>
      <c r="D64" s="18"/>
      <c r="E64" s="93"/>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93"/>
      <c r="AF64" s="5"/>
      <c r="AG64" s="367"/>
      <c r="AH64" s="27"/>
      <c r="AI64" s="27"/>
      <c r="AJ64" s="27"/>
      <c r="AK64" s="27"/>
      <c r="AL64" s="27"/>
      <c r="AM64" s="27"/>
      <c r="AN64" s="27"/>
      <c r="AO64" s="27"/>
    </row>
    <row r="65" spans="1:43" ht="12" customHeight="1">
      <c r="A65" s="4"/>
      <c r="B65" s="8"/>
      <c r="C65" s="55"/>
      <c r="D65" s="18"/>
      <c r="E65" s="93"/>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93"/>
      <c r="AF65" s="5"/>
      <c r="AG65" s="367"/>
      <c r="AH65" s="27"/>
      <c r="AI65" s="27"/>
      <c r="AJ65" s="27"/>
      <c r="AK65" s="27"/>
      <c r="AL65" s="27"/>
      <c r="AM65" s="27"/>
      <c r="AN65" s="27"/>
      <c r="AO65" s="27"/>
    </row>
    <row r="66" spans="1:43" ht="12" customHeight="1">
      <c r="A66" s="4"/>
      <c r="B66" s="8"/>
      <c r="C66" s="55"/>
      <c r="D66" s="18"/>
      <c r="E66" s="93"/>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93"/>
      <c r="AF66" s="5"/>
      <c r="AG66" s="367"/>
      <c r="AH66" s="27"/>
      <c r="AI66" s="27"/>
      <c r="AJ66" s="27"/>
      <c r="AK66" s="27"/>
      <c r="AL66" s="27"/>
      <c r="AM66" s="27"/>
      <c r="AN66" s="27"/>
      <c r="AO66" s="27"/>
    </row>
    <row r="67" spans="1:43" ht="12" customHeight="1">
      <c r="A67" s="4"/>
      <c r="B67" s="8"/>
      <c r="C67" s="55"/>
      <c r="D67" s="18"/>
      <c r="E67" s="93"/>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93"/>
      <c r="AF67" s="5"/>
      <c r="AG67" s="367"/>
      <c r="AH67" s="27"/>
      <c r="AI67" s="27"/>
      <c r="AJ67" s="27"/>
      <c r="AK67" s="27"/>
      <c r="AL67" s="27"/>
      <c r="AM67" s="27"/>
      <c r="AN67" s="27"/>
      <c r="AO67" s="27"/>
    </row>
    <row r="68" spans="1:43" ht="12" customHeight="1">
      <c r="A68" s="4"/>
      <c r="B68" s="8"/>
      <c r="C68" s="55"/>
      <c r="D68" s="18"/>
      <c r="E68" s="93"/>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93"/>
      <c r="AF68" s="5"/>
      <c r="AG68" s="367"/>
      <c r="AH68" s="27"/>
      <c r="AI68" s="27"/>
      <c r="AJ68" s="27"/>
      <c r="AK68" s="27"/>
      <c r="AL68" s="27"/>
      <c r="AM68" s="27"/>
      <c r="AN68" s="27"/>
      <c r="AO68" s="27"/>
    </row>
    <row r="69" spans="1:43" s="83" customFormat="1" ht="9.75" customHeight="1">
      <c r="A69" s="81"/>
      <c r="B69" s="82"/>
      <c r="C69" s="85"/>
      <c r="D69" s="30"/>
      <c r="E69" s="87"/>
      <c r="F69" s="87"/>
      <c r="G69" s="87"/>
      <c r="H69" s="94"/>
      <c r="I69" s="94"/>
      <c r="J69" s="94"/>
      <c r="K69" s="94"/>
      <c r="L69" s="94"/>
      <c r="M69" s="94"/>
      <c r="N69" s="94"/>
      <c r="O69" s="94"/>
      <c r="P69" s="94"/>
      <c r="Q69" s="94"/>
      <c r="R69" s="94"/>
      <c r="S69" s="94"/>
      <c r="T69" s="94"/>
      <c r="U69" s="94"/>
      <c r="V69" s="94"/>
      <c r="W69" s="94"/>
      <c r="X69" s="94"/>
      <c r="Y69" s="94"/>
      <c r="Z69" s="94"/>
      <c r="AA69" s="94"/>
      <c r="AB69" s="94"/>
      <c r="AC69" s="94"/>
      <c r="AD69" s="94"/>
      <c r="AE69" s="94"/>
      <c r="AF69" s="82"/>
      <c r="AG69" s="564"/>
      <c r="AH69" s="104"/>
      <c r="AI69" s="104"/>
      <c r="AJ69" s="104"/>
      <c r="AK69" s="104"/>
      <c r="AL69" s="104"/>
      <c r="AM69" s="104"/>
      <c r="AN69" s="104"/>
      <c r="AO69" s="104"/>
    </row>
    <row r="70" spans="1:43" ht="11.25" customHeight="1">
      <c r="A70" s="4"/>
      <c r="B70" s="1"/>
      <c r="C70" s="54"/>
      <c r="D70" s="18"/>
      <c r="E70" s="95"/>
      <c r="F70" s="95"/>
      <c r="G70" s="95"/>
      <c r="H70" s="95"/>
      <c r="I70" s="95"/>
      <c r="J70" s="95"/>
      <c r="K70" s="95"/>
      <c r="L70" s="95"/>
      <c r="M70" s="95"/>
      <c r="N70" s="95"/>
      <c r="O70" s="95"/>
      <c r="P70" s="95"/>
      <c r="Q70" s="95"/>
      <c r="R70" s="95"/>
      <c r="S70" s="95"/>
      <c r="T70" s="95"/>
      <c r="U70" s="95"/>
      <c r="V70" s="94"/>
      <c r="W70" s="95"/>
      <c r="X70" s="95"/>
      <c r="Y70" s="95"/>
      <c r="Z70" s="95"/>
      <c r="AA70" s="95"/>
      <c r="AB70" s="95"/>
      <c r="AC70" s="95"/>
      <c r="AD70" s="95"/>
      <c r="AE70" s="95"/>
      <c r="AF70" s="5"/>
      <c r="AG70" s="367"/>
      <c r="AH70" s="27"/>
      <c r="AI70" s="27"/>
      <c r="AJ70" s="27"/>
      <c r="AK70" s="27"/>
      <c r="AL70" s="27"/>
      <c r="AM70" s="27"/>
      <c r="AN70" s="27"/>
      <c r="AO70" s="27"/>
    </row>
    <row r="71" spans="1:43" ht="13.5" customHeight="1">
      <c r="A71" s="4"/>
      <c r="B71" s="1"/>
      <c r="C71" s="1"/>
      <c r="D71" s="1"/>
      <c r="I71" s="8"/>
      <c r="J71" s="8"/>
      <c r="K71" s="8"/>
      <c r="L71" s="8"/>
      <c r="M71" s="8"/>
      <c r="N71" s="8"/>
      <c r="O71" s="8"/>
      <c r="P71" s="8"/>
      <c r="Q71" s="8"/>
      <c r="R71" s="8"/>
      <c r="S71" s="8"/>
      <c r="T71" s="8"/>
      <c r="U71" s="8"/>
      <c r="V71" s="84"/>
      <c r="W71" s="8"/>
      <c r="X71" s="8"/>
      <c r="Y71" s="8"/>
      <c r="Z71" s="1883" t="s">
        <v>593</v>
      </c>
      <c r="AA71" s="1617"/>
      <c r="AB71" s="1617"/>
      <c r="AC71" s="1617"/>
      <c r="AD71" s="1617"/>
      <c r="AE71" s="1617"/>
      <c r="AF71" s="566">
        <v>23</v>
      </c>
      <c r="AG71" s="367"/>
      <c r="AH71" s="105"/>
      <c r="AI71" s="105"/>
      <c r="AJ71" s="105"/>
      <c r="AK71" s="105"/>
      <c r="AL71" s="105"/>
      <c r="AM71" s="105"/>
      <c r="AN71" s="105"/>
      <c r="AO71" s="105"/>
      <c r="AP71" s="70"/>
      <c r="AQ71" s="70"/>
    </row>
    <row r="72" spans="1:43" ht="13.5" customHeight="1">
      <c r="A72" s="69"/>
      <c r="B72" s="69"/>
      <c r="C72" s="69"/>
      <c r="D72" s="69"/>
      <c r="E72" s="69"/>
      <c r="F72" s="69"/>
      <c r="G72" s="69"/>
      <c r="H72" s="69"/>
      <c r="I72" s="69"/>
      <c r="J72" s="69"/>
      <c r="K72" s="69"/>
      <c r="L72" s="69"/>
      <c r="M72" s="69"/>
      <c r="N72" s="69"/>
      <c r="O72" s="69"/>
      <c r="P72" s="69"/>
      <c r="Q72" s="69"/>
      <c r="R72" s="69"/>
      <c r="S72" s="69"/>
      <c r="T72" s="69"/>
      <c r="U72" s="69"/>
      <c r="W72" s="69"/>
      <c r="X72" s="69"/>
      <c r="Y72" s="69"/>
      <c r="Z72" s="69"/>
      <c r="AA72" s="69"/>
      <c r="AB72" s="86"/>
      <c r="AC72" s="69"/>
      <c r="AD72" s="86"/>
      <c r="AE72" s="69"/>
      <c r="AF72" s="69"/>
      <c r="AG72" s="69"/>
      <c r="AH72" s="105"/>
      <c r="AI72" s="105"/>
      <c r="AJ72" s="105"/>
      <c r="AK72" s="105"/>
      <c r="AL72" s="105"/>
      <c r="AM72" s="105"/>
      <c r="AN72" s="105"/>
      <c r="AO72" s="105"/>
      <c r="AP72" s="70"/>
      <c r="AQ72" s="70"/>
    </row>
    <row r="73" spans="1:43">
      <c r="A73" s="69"/>
      <c r="B73" s="69"/>
      <c r="C73" s="69"/>
      <c r="D73" s="69"/>
      <c r="E73" s="69"/>
      <c r="F73" s="69"/>
      <c r="G73" s="69"/>
      <c r="H73" s="69"/>
      <c r="I73" s="69"/>
      <c r="J73" s="69"/>
      <c r="K73" s="69"/>
      <c r="L73" s="69"/>
      <c r="M73" s="69"/>
      <c r="N73" s="69"/>
      <c r="O73" s="69"/>
      <c r="P73" s="69"/>
      <c r="Q73" s="69"/>
      <c r="R73" s="69"/>
      <c r="S73" s="69"/>
      <c r="T73" s="69"/>
      <c r="U73" s="69"/>
      <c r="W73" s="69"/>
      <c r="X73" s="69"/>
      <c r="Y73" s="69"/>
      <c r="Z73" s="69"/>
      <c r="AA73" s="69"/>
      <c r="AB73" s="86"/>
      <c r="AC73" s="69"/>
      <c r="AD73" s="86"/>
      <c r="AE73" s="69"/>
      <c r="AF73" s="69"/>
      <c r="AG73" s="69"/>
      <c r="AH73" s="105"/>
      <c r="AI73" s="105"/>
      <c r="AJ73" s="105"/>
      <c r="AK73" s="105"/>
      <c r="AL73" s="105"/>
      <c r="AM73" s="105"/>
      <c r="AN73" s="105"/>
      <c r="AO73" s="105"/>
      <c r="AP73" s="70"/>
      <c r="AQ73" s="70"/>
    </row>
    <row r="74" spans="1:43">
      <c r="A74" s="69"/>
      <c r="B74" s="69"/>
      <c r="C74" s="69"/>
      <c r="D74" s="69"/>
      <c r="E74" s="69"/>
      <c r="F74" s="69"/>
      <c r="G74" s="69"/>
      <c r="H74" s="69"/>
      <c r="I74" s="69"/>
      <c r="J74" s="69"/>
      <c r="K74" s="69"/>
      <c r="L74" s="69"/>
      <c r="M74" s="69"/>
      <c r="N74" s="69"/>
      <c r="O74" s="69"/>
      <c r="P74" s="69"/>
      <c r="Q74" s="69"/>
      <c r="R74" s="69"/>
      <c r="S74" s="69"/>
      <c r="T74" s="69"/>
      <c r="U74" s="69"/>
      <c r="W74" s="69"/>
      <c r="X74" s="69"/>
      <c r="Y74" s="69"/>
      <c r="Z74" s="69"/>
      <c r="AA74" s="69"/>
      <c r="AB74" s="86"/>
      <c r="AC74" s="69"/>
      <c r="AD74" s="86"/>
      <c r="AE74" s="69"/>
      <c r="AF74" s="69"/>
      <c r="AG74" s="69"/>
      <c r="AH74" s="105"/>
      <c r="AI74" s="105"/>
      <c r="AJ74" s="105"/>
      <c r="AK74" s="105"/>
      <c r="AL74" s="105"/>
      <c r="AM74" s="105"/>
      <c r="AN74" s="105"/>
      <c r="AO74" s="105"/>
      <c r="AP74" s="70"/>
      <c r="AQ74" s="70"/>
    </row>
    <row r="75" spans="1:43">
      <c r="A75" s="69"/>
      <c r="B75" s="69"/>
      <c r="C75" s="69"/>
      <c r="D75" s="69"/>
      <c r="E75" s="69"/>
      <c r="F75" s="69"/>
      <c r="G75" s="69"/>
      <c r="H75" s="69"/>
      <c r="I75" s="69"/>
      <c r="J75" s="69"/>
      <c r="K75" s="69"/>
      <c r="L75" s="69"/>
      <c r="M75" s="69"/>
      <c r="N75" s="69"/>
      <c r="O75" s="69"/>
      <c r="P75" s="69"/>
      <c r="Q75" s="69"/>
      <c r="R75" s="69"/>
      <c r="S75" s="69"/>
      <c r="T75" s="69"/>
      <c r="U75" s="69"/>
      <c r="W75" s="69"/>
      <c r="X75" s="69"/>
      <c r="Y75" s="69"/>
      <c r="Z75" s="69"/>
      <c r="AA75" s="69"/>
      <c r="AB75" s="86"/>
      <c r="AC75" s="69"/>
      <c r="AD75" s="86"/>
      <c r="AE75" s="69"/>
      <c r="AF75" s="69"/>
      <c r="AG75" s="69"/>
      <c r="AH75" s="105"/>
      <c r="AI75" s="105"/>
      <c r="AJ75" s="105"/>
      <c r="AK75" s="105"/>
      <c r="AL75" s="105"/>
      <c r="AM75" s="105"/>
      <c r="AN75" s="105"/>
      <c r="AO75" s="105"/>
      <c r="AP75" s="70"/>
      <c r="AQ75" s="70"/>
    </row>
    <row r="76" spans="1:43">
      <c r="A76" s="69"/>
      <c r="B76" s="69"/>
      <c r="C76" s="69"/>
      <c r="D76" s="69"/>
      <c r="E76" s="69"/>
      <c r="F76" s="69"/>
      <c r="G76" s="69"/>
      <c r="H76" s="69"/>
      <c r="I76" s="69"/>
      <c r="J76" s="69"/>
      <c r="K76" s="69"/>
      <c r="L76" s="69"/>
      <c r="M76" s="69"/>
      <c r="N76" s="69"/>
      <c r="O76" s="69"/>
      <c r="P76" s="69"/>
      <c r="Q76" s="69"/>
      <c r="R76" s="69"/>
      <c r="S76" s="69"/>
      <c r="T76" s="69"/>
      <c r="U76" s="69"/>
      <c r="W76" s="69"/>
      <c r="X76" s="69"/>
      <c r="Y76" s="69"/>
      <c r="Z76" s="69"/>
      <c r="AA76" s="69"/>
      <c r="AB76" s="86"/>
      <c r="AC76" s="69"/>
      <c r="AD76" s="86"/>
      <c r="AE76" s="69"/>
      <c r="AF76" s="69"/>
      <c r="AG76" s="69"/>
      <c r="AH76" s="105"/>
      <c r="AI76" s="105"/>
      <c r="AJ76" s="105"/>
      <c r="AK76" s="105"/>
      <c r="AL76" s="105"/>
      <c r="AM76" s="105"/>
      <c r="AN76" s="105"/>
      <c r="AO76" s="105"/>
      <c r="AP76" s="70"/>
      <c r="AQ76" s="70"/>
    </row>
    <row r="77" spans="1:43">
      <c r="AB77" s="25"/>
      <c r="AD77" s="25"/>
      <c r="AH77" s="27"/>
      <c r="AI77" s="27"/>
      <c r="AJ77" s="67"/>
      <c r="AK77" s="27"/>
      <c r="AL77" s="27"/>
      <c r="AM77" s="27"/>
      <c r="AN77" s="27"/>
      <c r="AO77" s="27"/>
    </row>
    <row r="78" spans="1:43">
      <c r="AH78" s="27"/>
      <c r="AI78" s="27"/>
      <c r="AJ78" s="27"/>
      <c r="AK78" s="27"/>
      <c r="AL78" s="27"/>
      <c r="AM78" s="27"/>
      <c r="AN78" s="27"/>
      <c r="AO78" s="27"/>
    </row>
    <row r="79" spans="1:43">
      <c r="AH79" s="27"/>
      <c r="AI79" s="27"/>
      <c r="AJ79" s="27"/>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ht="8.25" customHeight="1"/>
    <row r="84" spans="28:41" ht="9" customHeight="1">
      <c r="AF84" s="9"/>
    </row>
    <row r="85" spans="28:41" ht="8.25" customHeight="1">
      <c r="AB85" s="34"/>
      <c r="AD85" s="34"/>
      <c r="AF85" s="34"/>
    </row>
    <row r="86"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8">
    <mergeCell ref="B1:H1"/>
    <mergeCell ref="Z71:AE71"/>
    <mergeCell ref="B2:D2"/>
    <mergeCell ref="F45:V45"/>
    <mergeCell ref="F6:V6"/>
    <mergeCell ref="X6:AD6"/>
    <mergeCell ref="X45:AD45"/>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517"/>
      <c r="B1" s="518"/>
      <c r="C1" s="1884"/>
      <c r="D1" s="1884"/>
      <c r="E1" s="520"/>
    </row>
    <row r="2" spans="1:5" ht="13.5" customHeight="1">
      <c r="A2" s="517"/>
      <c r="B2" s="521"/>
      <c r="C2" s="1884"/>
      <c r="D2" s="1884"/>
      <c r="E2" s="517"/>
    </row>
    <row r="3" spans="1:5" ht="13.5" customHeight="1">
      <c r="A3" s="517"/>
      <c r="B3" s="520"/>
      <c r="C3" s="519"/>
      <c r="D3" s="519"/>
      <c r="E3" s="517"/>
    </row>
    <row r="4" spans="1:5" s="12" customFormat="1" ht="13.5" customHeight="1">
      <c r="A4" s="522"/>
      <c r="B4" s="523"/>
      <c r="C4" s="519"/>
      <c r="D4" s="519"/>
      <c r="E4" s="522"/>
    </row>
    <row r="5" spans="1:5" ht="13.5" customHeight="1">
      <c r="A5" s="517"/>
      <c r="B5" s="520"/>
      <c r="C5" s="519"/>
      <c r="D5" s="519"/>
      <c r="E5" s="517"/>
    </row>
    <row r="6" spans="1:5" ht="13.5" customHeight="1">
      <c r="A6" s="517"/>
      <c r="B6" s="520"/>
      <c r="C6" s="519"/>
      <c r="D6" s="519"/>
      <c r="E6" s="517"/>
    </row>
    <row r="7" spans="1:5" ht="13.5" customHeight="1">
      <c r="A7" s="517"/>
      <c r="B7" s="520"/>
      <c r="C7" s="519"/>
      <c r="D7" s="519"/>
      <c r="E7" s="517"/>
    </row>
    <row r="8" spans="1:5" ht="13.5" customHeight="1">
      <c r="A8" s="517"/>
      <c r="B8" s="520"/>
      <c r="C8" s="519"/>
      <c r="D8" s="519"/>
      <c r="E8" s="517"/>
    </row>
    <row r="9" spans="1:5" ht="13.5" customHeight="1">
      <c r="A9" s="517"/>
      <c r="B9" s="520"/>
      <c r="C9" s="519"/>
      <c r="D9" s="519"/>
      <c r="E9" s="517"/>
    </row>
    <row r="10" spans="1:5" ht="13.5" customHeight="1">
      <c r="A10" s="517"/>
      <c r="B10" s="520"/>
      <c r="C10" s="519"/>
      <c r="D10" s="519"/>
      <c r="E10" s="517"/>
    </row>
    <row r="11" spans="1:5" ht="13.5" customHeight="1">
      <c r="A11" s="517"/>
      <c r="B11" s="520"/>
      <c r="C11" s="519"/>
      <c r="D11" s="519"/>
      <c r="E11" s="517"/>
    </row>
    <row r="12" spans="1:5" ht="13.5" customHeight="1">
      <c r="A12" s="517"/>
      <c r="B12" s="520"/>
      <c r="C12" s="519"/>
      <c r="D12" s="519"/>
      <c r="E12" s="517"/>
    </row>
    <row r="13" spans="1:5" ht="13.5" customHeight="1">
      <c r="A13" s="517"/>
      <c r="B13" s="520"/>
      <c r="C13" s="519"/>
      <c r="D13" s="519"/>
      <c r="E13" s="517"/>
    </row>
    <row r="14" spans="1:5" ht="13.5" customHeight="1">
      <c r="A14" s="517"/>
      <c r="B14" s="520"/>
      <c r="C14" s="519"/>
      <c r="D14" s="519"/>
      <c r="E14" s="517"/>
    </row>
    <row r="15" spans="1:5" ht="13.5" customHeight="1">
      <c r="A15" s="517"/>
      <c r="B15" s="520"/>
      <c r="C15" s="519"/>
      <c r="D15" s="519"/>
      <c r="E15" s="517"/>
    </row>
    <row r="16" spans="1:5" ht="13.5" customHeight="1">
      <c r="A16" s="517"/>
      <c r="B16" s="520"/>
      <c r="C16" s="519"/>
      <c r="D16" s="519"/>
      <c r="E16" s="517"/>
    </row>
    <row r="17" spans="1:5" ht="13.5" customHeight="1">
      <c r="A17" s="517"/>
      <c r="B17" s="520"/>
      <c r="C17" s="519"/>
      <c r="D17" s="519"/>
      <c r="E17" s="517"/>
    </row>
    <row r="18" spans="1:5" ht="13.5" customHeight="1">
      <c r="A18" s="517"/>
      <c r="B18" s="520"/>
      <c r="C18" s="519"/>
      <c r="D18" s="519"/>
      <c r="E18" s="517"/>
    </row>
    <row r="19" spans="1:5" ht="13.5" customHeight="1">
      <c r="A19" s="517"/>
      <c r="B19" s="520"/>
      <c r="C19" s="519"/>
      <c r="D19" s="519"/>
      <c r="E19" s="517"/>
    </row>
    <row r="20" spans="1:5" ht="13.5" customHeight="1">
      <c r="A20" s="517"/>
      <c r="B20" s="520"/>
      <c r="C20" s="519"/>
      <c r="D20" s="519"/>
      <c r="E20" s="517"/>
    </row>
    <row r="21" spans="1:5" ht="13.5" customHeight="1">
      <c r="A21" s="517"/>
      <c r="B21" s="520"/>
      <c r="C21" s="519"/>
      <c r="D21" s="519"/>
      <c r="E21" s="517"/>
    </row>
    <row r="22" spans="1:5" ht="13.5" customHeight="1">
      <c r="A22" s="517"/>
      <c r="B22" s="520"/>
      <c r="C22" s="519"/>
      <c r="D22" s="519"/>
      <c r="E22" s="517"/>
    </row>
    <row r="23" spans="1:5" ht="13.5" customHeight="1">
      <c r="A23" s="517"/>
      <c r="B23" s="520"/>
      <c r="C23" s="519"/>
      <c r="D23" s="519"/>
      <c r="E23" s="517"/>
    </row>
    <row r="24" spans="1:5" ht="13.5" customHeight="1">
      <c r="A24" s="517"/>
      <c r="B24" s="520"/>
      <c r="C24" s="519"/>
      <c r="D24" s="519"/>
      <c r="E24" s="517"/>
    </row>
    <row r="25" spans="1:5" ht="13.5" customHeight="1">
      <c r="A25" s="517"/>
      <c r="B25" s="520"/>
      <c r="C25" s="519"/>
      <c r="D25" s="519"/>
      <c r="E25" s="517"/>
    </row>
    <row r="26" spans="1:5" ht="13.5" customHeight="1">
      <c r="A26" s="517"/>
      <c r="B26" s="520"/>
      <c r="C26" s="519"/>
      <c r="D26" s="519"/>
      <c r="E26" s="517"/>
    </row>
    <row r="27" spans="1:5" ht="13.5" customHeight="1">
      <c r="A27" s="517"/>
      <c r="B27" s="520"/>
      <c r="C27" s="519"/>
      <c r="D27" s="519"/>
      <c r="E27" s="517"/>
    </row>
    <row r="28" spans="1:5" ht="13.5" customHeight="1">
      <c r="A28" s="517"/>
      <c r="B28" s="520"/>
      <c r="C28" s="519"/>
      <c r="D28" s="519"/>
      <c r="E28" s="517"/>
    </row>
    <row r="29" spans="1:5" ht="13.5" customHeight="1">
      <c r="A29" s="517"/>
      <c r="B29" s="520"/>
      <c r="C29" s="519"/>
      <c r="D29" s="519"/>
      <c r="E29" s="517"/>
    </row>
    <row r="30" spans="1:5" ht="13.5" customHeight="1">
      <c r="A30" s="517"/>
      <c r="B30" s="520"/>
      <c r="C30" s="519"/>
      <c r="D30" s="519"/>
      <c r="E30" s="517"/>
    </row>
    <row r="31" spans="1:5" ht="13.5" customHeight="1">
      <c r="A31" s="517"/>
      <c r="B31" s="520"/>
      <c r="C31" s="519"/>
      <c r="D31" s="519"/>
      <c r="E31" s="517"/>
    </row>
    <row r="32" spans="1:5" ht="13.5" customHeight="1">
      <c r="A32" s="517"/>
      <c r="B32" s="520"/>
      <c r="C32" s="519"/>
      <c r="D32" s="519"/>
      <c r="E32" s="517"/>
    </row>
    <row r="33" spans="1:5" ht="13.5" customHeight="1">
      <c r="A33" s="517"/>
      <c r="B33" s="520"/>
      <c r="C33" s="519"/>
      <c r="D33" s="519"/>
      <c r="E33" s="517"/>
    </row>
    <row r="34" spans="1:5" ht="13.5" customHeight="1">
      <c r="A34" s="517"/>
      <c r="B34" s="520"/>
      <c r="C34" s="519"/>
      <c r="D34" s="519"/>
      <c r="E34" s="517"/>
    </row>
    <row r="35" spans="1:5" ht="13.5" customHeight="1">
      <c r="A35" s="517"/>
      <c r="B35" s="520"/>
      <c r="C35" s="519"/>
      <c r="D35" s="519"/>
      <c r="E35" s="517"/>
    </row>
    <row r="36" spans="1:5" ht="13.5" customHeight="1">
      <c r="A36" s="517"/>
      <c r="B36" s="520"/>
      <c r="C36" s="519"/>
      <c r="D36" s="519"/>
      <c r="E36" s="517"/>
    </row>
    <row r="37" spans="1:5" ht="13.5" customHeight="1">
      <c r="A37" s="517"/>
      <c r="B37" s="520"/>
      <c r="C37" s="519"/>
      <c r="D37" s="519"/>
      <c r="E37" s="517"/>
    </row>
    <row r="38" spans="1:5" ht="13.5" customHeight="1">
      <c r="A38" s="517"/>
      <c r="B38" s="520"/>
      <c r="C38" s="519"/>
      <c r="D38" s="519"/>
      <c r="E38" s="517"/>
    </row>
    <row r="39" spans="1:5" ht="13.5" customHeight="1">
      <c r="A39" s="517"/>
      <c r="B39" s="520"/>
      <c r="C39" s="519"/>
      <c r="D39" s="519"/>
      <c r="E39" s="517"/>
    </row>
    <row r="40" spans="1:5" ht="13.5" customHeight="1">
      <c r="A40" s="517"/>
      <c r="B40" s="520"/>
      <c r="C40" s="524"/>
      <c r="D40" s="525"/>
      <c r="E40" s="517"/>
    </row>
    <row r="41" spans="1:5" ht="13.5" customHeight="1">
      <c r="A41" s="517"/>
      <c r="B41" s="520"/>
      <c r="C41" s="526"/>
      <c r="D41" s="525"/>
      <c r="E41" s="517"/>
    </row>
    <row r="42" spans="1:5" ht="18.75" customHeight="1">
      <c r="A42" s="517"/>
      <c r="B42" s="574" t="s">
        <v>495</v>
      </c>
      <c r="C42" s="575"/>
      <c r="D42" s="576"/>
      <c r="E42" s="517"/>
    </row>
    <row r="43" spans="1:5" ht="9" customHeight="1">
      <c r="A43" s="517"/>
      <c r="B43" s="580"/>
      <c r="C43" s="581"/>
      <c r="D43" s="582"/>
      <c r="E43" s="517"/>
    </row>
    <row r="44" spans="1:5" ht="13.5" customHeight="1">
      <c r="A44" s="517"/>
      <c r="B44" s="580"/>
      <c r="C44" s="577"/>
      <c r="D44" s="583" t="s">
        <v>490</v>
      </c>
      <c r="E44" s="517"/>
    </row>
    <row r="45" spans="1:5" ht="13.5" customHeight="1">
      <c r="A45" s="517"/>
      <c r="B45" s="580"/>
      <c r="C45" s="590"/>
      <c r="D45" s="589" t="s">
        <v>491</v>
      </c>
      <c r="E45" s="517"/>
    </row>
    <row r="46" spans="1:5" ht="13.5" customHeight="1">
      <c r="A46" s="517"/>
      <c r="B46" s="580"/>
      <c r="C46" s="584"/>
      <c r="D46" s="582"/>
      <c r="E46" s="517"/>
    </row>
    <row r="47" spans="1:5" ht="13.5" customHeight="1">
      <c r="A47" s="517"/>
      <c r="B47" s="580"/>
      <c r="C47" s="578"/>
      <c r="D47" s="583" t="s">
        <v>492</v>
      </c>
      <c r="E47" s="517"/>
    </row>
    <row r="48" spans="1:5" ht="13.5" customHeight="1">
      <c r="A48" s="517"/>
      <c r="B48" s="580"/>
      <c r="C48" s="581"/>
      <c r="D48" s="591" t="s">
        <v>491</v>
      </c>
      <c r="E48" s="517"/>
    </row>
    <row r="49" spans="1:5" ht="13.5" customHeight="1">
      <c r="A49" s="517"/>
      <c r="B49" s="580"/>
      <c r="C49" s="581"/>
      <c r="D49" s="582"/>
      <c r="E49" s="517"/>
    </row>
    <row r="50" spans="1:5" ht="13.5" customHeight="1">
      <c r="A50" s="517"/>
      <c r="B50" s="580"/>
      <c r="C50" s="579"/>
      <c r="D50" s="583" t="s">
        <v>493</v>
      </c>
      <c r="E50" s="517"/>
    </row>
    <row r="51" spans="1:5" ht="13.5" customHeight="1">
      <c r="A51" s="517"/>
      <c r="B51" s="580"/>
      <c r="C51" s="581"/>
      <c r="D51" s="588" t="s">
        <v>494</v>
      </c>
      <c r="E51" s="517"/>
    </row>
    <row r="52" spans="1:5" ht="25.5" customHeight="1">
      <c r="A52" s="517"/>
      <c r="B52" s="585"/>
      <c r="C52" s="586"/>
      <c r="D52" s="587"/>
      <c r="E52" s="517"/>
    </row>
    <row r="53" spans="1:5">
      <c r="A53" s="517"/>
      <c r="B53" s="520"/>
      <c r="C53" s="526"/>
      <c r="D53" s="525"/>
      <c r="E53" s="517"/>
    </row>
    <row r="54" spans="1:5" ht="94.5" customHeight="1">
      <c r="A54" s="517"/>
      <c r="B54" s="520"/>
      <c r="C54" s="526"/>
      <c r="D54" s="525"/>
      <c r="E54" s="517"/>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7"/>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610" t="s">
        <v>480</v>
      </c>
      <c r="C1" s="1611"/>
      <c r="D1" s="1611"/>
      <c r="E1" s="1611"/>
      <c r="F1" s="37"/>
      <c r="G1" s="37"/>
      <c r="H1" s="37"/>
      <c r="I1" s="37"/>
      <c r="J1" s="37"/>
      <c r="K1" s="37"/>
      <c r="L1" s="37"/>
      <c r="M1" s="511"/>
      <c r="N1" s="511"/>
      <c r="O1" s="38"/>
    </row>
    <row r="2" spans="1:15" ht="8.25" customHeight="1">
      <c r="A2" s="36"/>
      <c r="B2" s="516"/>
      <c r="C2" s="512"/>
      <c r="D2" s="512"/>
      <c r="E2" s="512"/>
      <c r="F2" s="512"/>
      <c r="G2" s="512"/>
      <c r="H2" s="513"/>
      <c r="I2" s="513"/>
      <c r="J2" s="513"/>
      <c r="K2" s="513"/>
      <c r="L2" s="513"/>
      <c r="M2" s="513"/>
      <c r="N2" s="514"/>
      <c r="O2" s="40"/>
    </row>
    <row r="3" spans="1:15" s="44" customFormat="1" ht="11.25" customHeight="1">
      <c r="A3" s="41"/>
      <c r="B3" s="42"/>
      <c r="C3" s="1612" t="s">
        <v>62</v>
      </c>
      <c r="D3" s="1612"/>
      <c r="E3" s="1612"/>
      <c r="F3" s="1612"/>
      <c r="G3" s="1612"/>
      <c r="H3" s="1612"/>
      <c r="I3" s="1612"/>
      <c r="J3" s="1612"/>
      <c r="K3" s="1612"/>
      <c r="L3" s="1612"/>
      <c r="M3" s="1612"/>
      <c r="N3" s="515"/>
      <c r="O3" s="43"/>
    </row>
    <row r="4" spans="1:15" s="44" customFormat="1" ht="11.25">
      <c r="A4" s="41"/>
      <c r="B4" s="42"/>
      <c r="C4" s="1612"/>
      <c r="D4" s="1612"/>
      <c r="E4" s="1612"/>
      <c r="F4" s="1612"/>
      <c r="G4" s="1612"/>
      <c r="H4" s="1612"/>
      <c r="I4" s="1612"/>
      <c r="J4" s="1612"/>
      <c r="K4" s="1612"/>
      <c r="L4" s="1612"/>
      <c r="M4" s="1612"/>
      <c r="N4" s="515"/>
      <c r="O4" s="43"/>
    </row>
    <row r="5" spans="1:15" s="44" customFormat="1" ht="3" customHeight="1">
      <c r="A5" s="41"/>
      <c r="B5" s="42"/>
      <c r="C5" s="45"/>
      <c r="D5" s="45"/>
      <c r="E5" s="45"/>
      <c r="F5" s="45"/>
      <c r="G5" s="45"/>
      <c r="H5" s="45"/>
      <c r="I5" s="45"/>
      <c r="J5" s="42"/>
      <c r="K5" s="42"/>
      <c r="L5" s="42"/>
      <c r="M5" s="46"/>
      <c r="N5" s="515"/>
      <c r="O5" s="43"/>
    </row>
    <row r="6" spans="1:15" s="44" customFormat="1" ht="18" customHeight="1">
      <c r="A6" s="41"/>
      <c r="B6" s="42"/>
      <c r="C6" s="47"/>
      <c r="D6" s="1608" t="s">
        <v>50</v>
      </c>
      <c r="E6" s="1608"/>
      <c r="F6" s="1608"/>
      <c r="G6" s="1608"/>
      <c r="H6" s="1608"/>
      <c r="I6" s="1608"/>
      <c r="J6" s="1608"/>
      <c r="K6" s="1608"/>
      <c r="L6" s="1608"/>
      <c r="M6" s="1608"/>
      <c r="N6" s="515"/>
      <c r="O6" s="43"/>
    </row>
    <row r="7" spans="1:15" s="44" customFormat="1" ht="3" customHeight="1">
      <c r="A7" s="41"/>
      <c r="B7" s="42"/>
      <c r="C7" s="47"/>
      <c r="D7" s="347"/>
      <c r="E7" s="347"/>
      <c r="F7" s="347"/>
      <c r="G7" s="347"/>
      <c r="H7" s="347"/>
      <c r="I7" s="347"/>
      <c r="J7" s="347"/>
      <c r="K7" s="347"/>
      <c r="L7" s="347"/>
      <c r="M7" s="347"/>
      <c r="N7" s="515"/>
      <c r="O7" s="43"/>
    </row>
    <row r="8" spans="1:15" s="44" customFormat="1" ht="56.25" customHeight="1">
      <c r="A8" s="41"/>
      <c r="B8" s="42"/>
      <c r="C8" s="47"/>
      <c r="D8" s="1609" t="s">
        <v>432</v>
      </c>
      <c r="E8" s="1608"/>
      <c r="F8" s="1608"/>
      <c r="G8" s="1608"/>
      <c r="H8" s="1608"/>
      <c r="I8" s="1608"/>
      <c r="J8" s="1608"/>
      <c r="K8" s="1608"/>
      <c r="L8" s="1608"/>
      <c r="M8" s="1608"/>
      <c r="N8" s="515"/>
      <c r="O8" s="43"/>
    </row>
    <row r="9" spans="1:15" s="44" customFormat="1" ht="3" customHeight="1">
      <c r="A9" s="41"/>
      <c r="B9" s="42"/>
      <c r="C9" s="45"/>
      <c r="D9" s="45"/>
      <c r="E9" s="45"/>
      <c r="F9" s="45"/>
      <c r="G9" s="45"/>
      <c r="H9" s="45"/>
      <c r="I9" s="45"/>
      <c r="J9" s="42"/>
      <c r="K9" s="42"/>
      <c r="L9" s="42"/>
      <c r="M9" s="46"/>
      <c r="N9" s="515"/>
      <c r="O9" s="43"/>
    </row>
    <row r="10" spans="1:15" s="44" customFormat="1" ht="92.25" customHeight="1">
      <c r="A10" s="41"/>
      <c r="B10" s="42"/>
      <c r="C10" s="45"/>
      <c r="D10" s="1609" t="s">
        <v>435</v>
      </c>
      <c r="E10" s="1608"/>
      <c r="F10" s="1608"/>
      <c r="G10" s="1608"/>
      <c r="H10" s="1608"/>
      <c r="I10" s="1608"/>
      <c r="J10" s="1608"/>
      <c r="K10" s="1608"/>
      <c r="L10" s="1608"/>
      <c r="M10" s="1608"/>
      <c r="N10" s="515"/>
      <c r="O10" s="43"/>
    </row>
    <row r="11" spans="1:15" s="44" customFormat="1" ht="3" customHeight="1">
      <c r="A11" s="41"/>
      <c r="B11" s="42"/>
      <c r="C11" s="45"/>
      <c r="D11" s="45"/>
      <c r="E11" s="45"/>
      <c r="F11" s="45"/>
      <c r="G11" s="45"/>
      <c r="H11" s="45"/>
      <c r="I11" s="45"/>
      <c r="J11" s="42"/>
      <c r="K11" s="42"/>
      <c r="L11" s="42"/>
      <c r="M11" s="46"/>
      <c r="N11" s="515"/>
      <c r="O11" s="43"/>
    </row>
    <row r="12" spans="1:15" s="44" customFormat="1" ht="67.5" customHeight="1">
      <c r="A12" s="41"/>
      <c r="B12" s="42"/>
      <c r="C12" s="45"/>
      <c r="D12" s="1613" t="s">
        <v>433</v>
      </c>
      <c r="E12" s="1613"/>
      <c r="F12" s="1613"/>
      <c r="G12" s="1613"/>
      <c r="H12" s="1613"/>
      <c r="I12" s="1613"/>
      <c r="J12" s="1613"/>
      <c r="K12" s="1613"/>
      <c r="L12" s="1613"/>
      <c r="M12" s="1613"/>
      <c r="N12" s="515"/>
      <c r="O12" s="43"/>
    </row>
    <row r="13" spans="1:15" s="44" customFormat="1" ht="3" customHeight="1">
      <c r="A13" s="41"/>
      <c r="B13" s="42"/>
      <c r="C13" s="45"/>
      <c r="D13" s="347"/>
      <c r="E13" s="347"/>
      <c r="F13" s="347"/>
      <c r="G13" s="347"/>
      <c r="H13" s="347"/>
      <c r="I13" s="347"/>
      <c r="J13" s="347"/>
      <c r="K13" s="347"/>
      <c r="L13" s="347"/>
      <c r="M13" s="347"/>
      <c r="N13" s="515"/>
      <c r="O13" s="43"/>
    </row>
    <row r="14" spans="1:15" s="44" customFormat="1" ht="53.25" customHeight="1">
      <c r="A14" s="41"/>
      <c r="B14" s="42"/>
      <c r="C14" s="45"/>
      <c r="D14" s="1608" t="s">
        <v>436</v>
      </c>
      <c r="E14" s="1608"/>
      <c r="F14" s="1608"/>
      <c r="G14" s="1608"/>
      <c r="H14" s="1608"/>
      <c r="I14" s="1608"/>
      <c r="J14" s="1608"/>
      <c r="K14" s="1608"/>
      <c r="L14" s="1608"/>
      <c r="M14" s="1608"/>
      <c r="N14" s="515"/>
      <c r="O14" s="43"/>
    </row>
    <row r="15" spans="1:15" s="44" customFormat="1" ht="3" customHeight="1">
      <c r="A15" s="41"/>
      <c r="B15" s="42"/>
      <c r="C15" s="45"/>
      <c r="D15" s="347"/>
      <c r="E15" s="347"/>
      <c r="F15" s="347"/>
      <c r="G15" s="347"/>
      <c r="H15" s="347"/>
      <c r="I15" s="347"/>
      <c r="J15" s="347"/>
      <c r="K15" s="347"/>
      <c r="L15" s="347"/>
      <c r="M15" s="347"/>
      <c r="N15" s="515"/>
      <c r="O15" s="43"/>
    </row>
    <row r="16" spans="1:15" s="44" customFormat="1" ht="23.25" customHeight="1">
      <c r="A16" s="41"/>
      <c r="B16" s="42"/>
      <c r="C16" s="45"/>
      <c r="D16" s="1608" t="s">
        <v>434</v>
      </c>
      <c r="E16" s="1608"/>
      <c r="F16" s="1608"/>
      <c r="G16" s="1608"/>
      <c r="H16" s="1608"/>
      <c r="I16" s="1608"/>
      <c r="J16" s="1608"/>
      <c r="K16" s="1608"/>
      <c r="L16" s="1608"/>
      <c r="M16" s="1608"/>
      <c r="N16" s="515"/>
      <c r="O16" s="43"/>
    </row>
    <row r="17" spans="1:15" s="44" customFormat="1" ht="3" customHeight="1">
      <c r="A17" s="41"/>
      <c r="B17" s="42"/>
      <c r="C17" s="45"/>
      <c r="D17" s="347"/>
      <c r="E17" s="347"/>
      <c r="F17" s="347"/>
      <c r="G17" s="347"/>
      <c r="H17" s="347"/>
      <c r="I17" s="347"/>
      <c r="J17" s="347"/>
      <c r="K17" s="347"/>
      <c r="L17" s="347"/>
      <c r="M17" s="347"/>
      <c r="N17" s="515"/>
      <c r="O17" s="43"/>
    </row>
    <row r="18" spans="1:15" s="44" customFormat="1" ht="23.25" customHeight="1">
      <c r="A18" s="41"/>
      <c r="B18" s="42"/>
      <c r="C18" s="45"/>
      <c r="D18" s="1608" t="s">
        <v>51</v>
      </c>
      <c r="E18" s="1608"/>
      <c r="F18" s="1608"/>
      <c r="G18" s="1608"/>
      <c r="H18" s="1608"/>
      <c r="I18" s="1608"/>
      <c r="J18" s="1608"/>
      <c r="K18" s="1608"/>
      <c r="L18" s="1608"/>
      <c r="M18" s="1608"/>
      <c r="N18" s="515"/>
      <c r="O18" s="43"/>
    </row>
    <row r="19" spans="1:15" s="44" customFormat="1" ht="3" customHeight="1">
      <c r="A19" s="41"/>
      <c r="B19" s="42"/>
      <c r="C19" s="45"/>
      <c r="D19" s="347"/>
      <c r="E19" s="347"/>
      <c r="F19" s="347"/>
      <c r="G19" s="347"/>
      <c r="H19" s="347"/>
      <c r="I19" s="347"/>
      <c r="J19" s="347"/>
      <c r="K19" s="347"/>
      <c r="L19" s="347"/>
      <c r="M19" s="347"/>
      <c r="N19" s="515"/>
      <c r="O19" s="43"/>
    </row>
    <row r="20" spans="1:15" s="44" customFormat="1" ht="23.25" customHeight="1">
      <c r="A20" s="41"/>
      <c r="B20" s="42"/>
      <c r="C20" s="45"/>
      <c r="D20" s="1609" t="s">
        <v>58</v>
      </c>
      <c r="E20" s="1608"/>
      <c r="F20" s="1608"/>
      <c r="G20" s="1608"/>
      <c r="H20" s="1608"/>
      <c r="I20" s="1608"/>
      <c r="J20" s="1608"/>
      <c r="K20" s="1608"/>
      <c r="L20" s="1608"/>
      <c r="M20" s="1608"/>
      <c r="N20" s="515"/>
      <c r="O20" s="43"/>
    </row>
    <row r="21" spans="1:15" s="44" customFormat="1" ht="3" customHeight="1">
      <c r="A21" s="41"/>
      <c r="B21" s="42"/>
      <c r="C21" s="45"/>
      <c r="D21" s="347"/>
      <c r="E21" s="347"/>
      <c r="F21" s="347"/>
      <c r="G21" s="347"/>
      <c r="H21" s="347"/>
      <c r="I21" s="347"/>
      <c r="J21" s="347"/>
      <c r="K21" s="347"/>
      <c r="L21" s="347"/>
      <c r="M21" s="347"/>
      <c r="N21" s="515"/>
      <c r="O21" s="43"/>
    </row>
    <row r="22" spans="1:15" s="44" customFormat="1" ht="14.25" customHeight="1">
      <c r="A22" s="41"/>
      <c r="B22" s="42"/>
      <c r="C22" s="45"/>
      <c r="D22" s="1608" t="s">
        <v>52</v>
      </c>
      <c r="E22" s="1608"/>
      <c r="F22" s="1608"/>
      <c r="G22" s="1608"/>
      <c r="H22" s="1608"/>
      <c r="I22" s="1608"/>
      <c r="J22" s="1608"/>
      <c r="K22" s="1608"/>
      <c r="L22" s="1608"/>
      <c r="M22" s="1608"/>
      <c r="N22" s="515"/>
      <c r="O22" s="43"/>
    </row>
    <row r="23" spans="1:15" s="44" customFormat="1" ht="3" customHeight="1">
      <c r="A23" s="41"/>
      <c r="B23" s="42"/>
      <c r="C23" s="45"/>
      <c r="D23" s="347"/>
      <c r="E23" s="347"/>
      <c r="F23" s="347"/>
      <c r="G23" s="347"/>
      <c r="H23" s="347"/>
      <c r="I23" s="347"/>
      <c r="J23" s="347"/>
      <c r="K23" s="347"/>
      <c r="L23" s="347"/>
      <c r="M23" s="347"/>
      <c r="N23" s="515"/>
      <c r="O23" s="43"/>
    </row>
    <row r="24" spans="1:15" s="44" customFormat="1" ht="32.25" customHeight="1">
      <c r="A24" s="41"/>
      <c r="B24" s="42"/>
      <c r="C24" s="45"/>
      <c r="D24" s="1608" t="s">
        <v>49</v>
      </c>
      <c r="E24" s="1608"/>
      <c r="F24" s="1608"/>
      <c r="G24" s="1608"/>
      <c r="H24" s="1608"/>
      <c r="I24" s="1608"/>
      <c r="J24" s="1608"/>
      <c r="K24" s="1608"/>
      <c r="L24" s="1608"/>
      <c r="M24" s="1608"/>
      <c r="N24" s="515"/>
      <c r="O24" s="43"/>
    </row>
    <row r="25" spans="1:15" s="44" customFormat="1" ht="3" customHeight="1">
      <c r="A25" s="41"/>
      <c r="B25" s="42"/>
      <c r="C25" s="45"/>
      <c r="D25" s="347"/>
      <c r="E25" s="347"/>
      <c r="F25" s="347"/>
      <c r="G25" s="347"/>
      <c r="H25" s="347"/>
      <c r="I25" s="347"/>
      <c r="J25" s="347"/>
      <c r="K25" s="347"/>
      <c r="L25" s="347"/>
      <c r="M25" s="347"/>
      <c r="N25" s="515"/>
      <c r="O25" s="43"/>
    </row>
    <row r="26" spans="1:15" s="44" customFormat="1" ht="81.75" customHeight="1">
      <c r="A26" s="41"/>
      <c r="B26" s="42"/>
      <c r="C26" s="45"/>
      <c r="D26" s="1608" t="s">
        <v>444</v>
      </c>
      <c r="E26" s="1608"/>
      <c r="F26" s="1608"/>
      <c r="G26" s="1608"/>
      <c r="H26" s="1608"/>
      <c r="I26" s="1608"/>
      <c r="J26" s="1608"/>
      <c r="K26" s="1608"/>
      <c r="L26" s="1608"/>
      <c r="M26" s="1608"/>
      <c r="N26" s="515"/>
      <c r="O26" s="43"/>
    </row>
    <row r="27" spans="1:15" s="44" customFormat="1" ht="3" customHeight="1">
      <c r="A27" s="41"/>
      <c r="B27" s="42"/>
      <c r="C27" s="45"/>
      <c r="D27" s="347"/>
      <c r="E27" s="347"/>
      <c r="F27" s="347"/>
      <c r="G27" s="347"/>
      <c r="H27" s="347"/>
      <c r="I27" s="347"/>
      <c r="J27" s="347"/>
      <c r="K27" s="347"/>
      <c r="L27" s="347"/>
      <c r="M27" s="347"/>
      <c r="N27" s="515"/>
      <c r="O27" s="43"/>
    </row>
    <row r="28" spans="1:15" s="44" customFormat="1" ht="70.5" customHeight="1">
      <c r="A28" s="41"/>
      <c r="B28" s="42"/>
      <c r="C28" s="45"/>
      <c r="D28" s="1609" t="s">
        <v>59</v>
      </c>
      <c r="E28" s="1609"/>
      <c r="F28" s="1609"/>
      <c r="G28" s="1609"/>
      <c r="H28" s="1609"/>
      <c r="I28" s="1609"/>
      <c r="J28" s="1609"/>
      <c r="K28" s="1609"/>
      <c r="L28" s="1609"/>
      <c r="M28" s="1609"/>
      <c r="N28" s="515"/>
      <c r="O28" s="43"/>
    </row>
    <row r="29" spans="1:15" s="44" customFormat="1" ht="3" customHeight="1">
      <c r="A29" s="41"/>
      <c r="B29" s="42"/>
      <c r="C29" s="45"/>
      <c r="D29" s="56"/>
      <c r="E29" s="56"/>
      <c r="F29" s="56"/>
      <c r="G29" s="56"/>
      <c r="H29" s="56"/>
      <c r="I29" s="56"/>
      <c r="J29" s="57"/>
      <c r="K29" s="57"/>
      <c r="L29" s="57"/>
      <c r="M29" s="58"/>
      <c r="N29" s="515"/>
      <c r="O29" s="43"/>
    </row>
    <row r="30" spans="1:15" s="44" customFormat="1" ht="57" customHeight="1">
      <c r="A30" s="41"/>
      <c r="B30" s="42"/>
      <c r="C30" s="47"/>
      <c r="D30" s="1608" t="s">
        <v>61</v>
      </c>
      <c r="E30" s="1616"/>
      <c r="F30" s="1616"/>
      <c r="G30" s="1616"/>
      <c r="H30" s="1616"/>
      <c r="I30" s="1616"/>
      <c r="J30" s="1616"/>
      <c r="K30" s="1616"/>
      <c r="L30" s="1616"/>
      <c r="M30" s="1616"/>
      <c r="N30" s="515"/>
      <c r="O30" s="43"/>
    </row>
    <row r="31" spans="1:15" s="44" customFormat="1" ht="3" customHeight="1">
      <c r="A31" s="41"/>
      <c r="B31" s="42"/>
      <c r="C31" s="47"/>
      <c r="D31" s="348"/>
      <c r="E31" s="348"/>
      <c r="F31" s="348"/>
      <c r="G31" s="348"/>
      <c r="H31" s="348"/>
      <c r="I31" s="348"/>
      <c r="J31" s="348"/>
      <c r="K31" s="348"/>
      <c r="L31" s="348"/>
      <c r="M31" s="348"/>
      <c r="N31" s="515"/>
      <c r="O31" s="43"/>
    </row>
    <row r="32" spans="1:15" s="44" customFormat="1" ht="34.5" customHeight="1">
      <c r="A32" s="41"/>
      <c r="B32" s="42"/>
      <c r="C32" s="47"/>
      <c r="D32" s="1608" t="s">
        <v>60</v>
      </c>
      <c r="E32" s="1616"/>
      <c r="F32" s="1616"/>
      <c r="G32" s="1616"/>
      <c r="H32" s="1616"/>
      <c r="I32" s="1616"/>
      <c r="J32" s="1616"/>
      <c r="K32" s="1616"/>
      <c r="L32" s="1616"/>
      <c r="M32" s="1616"/>
      <c r="N32" s="515"/>
      <c r="O32" s="43"/>
    </row>
    <row r="33" spans="1:16" s="44" customFormat="1" ht="6" customHeight="1">
      <c r="A33" s="41"/>
      <c r="B33" s="42"/>
      <c r="C33" s="49"/>
      <c r="D33" s="91"/>
      <c r="E33" s="91"/>
      <c r="F33" s="91"/>
      <c r="G33" s="91"/>
      <c r="H33" s="91"/>
      <c r="I33" s="91"/>
      <c r="J33" s="91"/>
      <c r="K33" s="91"/>
      <c r="L33" s="91"/>
      <c r="M33" s="91"/>
      <c r="N33" s="515"/>
      <c r="O33" s="43"/>
    </row>
    <row r="34" spans="1:16" s="44" customFormat="1" ht="13.5" customHeight="1">
      <c r="A34" s="41"/>
      <c r="B34" s="42"/>
      <c r="C34" s="49"/>
      <c r="D34" s="503"/>
      <c r="E34" s="503"/>
      <c r="F34" s="503"/>
      <c r="G34" s="504"/>
      <c r="H34" s="505" t="s">
        <v>18</v>
      </c>
      <c r="I34" s="502"/>
      <c r="J34" s="52"/>
      <c r="K34" s="504"/>
      <c r="L34" s="505" t="s">
        <v>25</v>
      </c>
      <c r="M34" s="502"/>
      <c r="N34" s="515"/>
      <c r="O34" s="43"/>
    </row>
    <row r="35" spans="1:16" s="44" customFormat="1" ht="6" customHeight="1">
      <c r="A35" s="41"/>
      <c r="B35" s="42"/>
      <c r="C35" s="49"/>
      <c r="D35" s="506"/>
      <c r="E35" s="50"/>
      <c r="F35" s="50"/>
      <c r="G35" s="52"/>
      <c r="H35" s="51"/>
      <c r="I35" s="52"/>
      <c r="J35" s="52"/>
      <c r="K35" s="508"/>
      <c r="L35" s="509"/>
      <c r="M35" s="52"/>
      <c r="N35" s="515"/>
      <c r="O35" s="43"/>
    </row>
    <row r="36" spans="1:16" s="44" customFormat="1" ht="11.25">
      <c r="A36" s="41"/>
      <c r="B36" s="42"/>
      <c r="C36" s="48"/>
      <c r="D36" s="507" t="s">
        <v>45</v>
      </c>
      <c r="E36" s="50" t="s">
        <v>37</v>
      </c>
      <c r="F36" s="50"/>
      <c r="G36" s="50"/>
      <c r="H36" s="51"/>
      <c r="I36" s="50"/>
      <c r="J36" s="52"/>
      <c r="K36" s="510"/>
      <c r="L36" s="52"/>
      <c r="M36" s="52"/>
      <c r="N36" s="515"/>
      <c r="O36" s="43"/>
    </row>
    <row r="37" spans="1:16" s="44" customFormat="1">
      <c r="A37" s="41"/>
      <c r="B37" s="42"/>
      <c r="C37" s="49"/>
      <c r="D37" s="507" t="s">
        <v>3</v>
      </c>
      <c r="E37" s="50" t="s">
        <v>38</v>
      </c>
      <c r="F37" s="50"/>
      <c r="G37" s="52"/>
      <c r="H37" s="51"/>
      <c r="I37" s="52"/>
      <c r="J37" s="52"/>
      <c r="K37" s="1614" t="str">
        <f>MID(capa!C55,23,30)</f>
        <v xml:space="preserve">  29 de maio de 2013</v>
      </c>
      <c r="L37" s="1615"/>
      <c r="M37" s="52"/>
      <c r="N37" s="515"/>
      <c r="O37" s="43"/>
    </row>
    <row r="38" spans="1:16" s="44" customFormat="1" ht="11.25">
      <c r="A38" s="41"/>
      <c r="B38" s="42"/>
      <c r="C38" s="49"/>
      <c r="D38" s="507" t="s">
        <v>41</v>
      </c>
      <c r="E38" s="50" t="s">
        <v>40</v>
      </c>
      <c r="F38" s="50"/>
      <c r="G38" s="52"/>
      <c r="H38" s="51"/>
      <c r="I38" s="52"/>
      <c r="J38" s="52"/>
      <c r="K38" s="510"/>
      <c r="L38" s="52"/>
      <c r="M38" s="52"/>
      <c r="N38" s="515"/>
      <c r="O38" s="43"/>
    </row>
    <row r="39" spans="1:16" s="44" customFormat="1" ht="11.25">
      <c r="A39" s="41"/>
      <c r="B39" s="42"/>
      <c r="C39" s="48"/>
      <c r="D39" s="507" t="s">
        <v>42</v>
      </c>
      <c r="E39" s="50" t="s">
        <v>21</v>
      </c>
      <c r="F39" s="50"/>
      <c r="G39" s="50"/>
      <c r="H39" s="51"/>
      <c r="I39" s="50"/>
      <c r="J39" s="52"/>
      <c r="K39" s="510"/>
      <c r="L39" s="52"/>
      <c r="M39" s="52"/>
      <c r="N39" s="515"/>
      <c r="O39" s="43"/>
    </row>
    <row r="40" spans="1:16" s="44" customFormat="1" ht="11.25">
      <c r="A40" s="41"/>
      <c r="B40" s="42"/>
      <c r="C40" s="48"/>
      <c r="D40" s="507" t="s">
        <v>15</v>
      </c>
      <c r="E40" s="50" t="s">
        <v>5</v>
      </c>
      <c r="F40" s="50"/>
      <c r="G40" s="50"/>
      <c r="H40" s="51"/>
      <c r="I40" s="50"/>
      <c r="J40" s="52"/>
      <c r="K40" s="510"/>
      <c r="L40" s="52"/>
      <c r="M40" s="52"/>
      <c r="N40" s="515"/>
      <c r="O40" s="43"/>
    </row>
    <row r="41" spans="1:16" s="44" customFormat="1" ht="8.25" customHeight="1">
      <c r="A41" s="41"/>
      <c r="B41" s="42"/>
      <c r="C41" s="42"/>
      <c r="D41" s="42"/>
      <c r="E41" s="42"/>
      <c r="F41" s="42"/>
      <c r="G41" s="42"/>
      <c r="H41" s="42"/>
      <c r="I41" s="42"/>
      <c r="J41" s="42"/>
      <c r="K41" s="37"/>
      <c r="L41" s="42"/>
      <c r="M41" s="42"/>
      <c r="N41" s="515"/>
      <c r="O41" s="43"/>
    </row>
    <row r="42" spans="1:16" ht="13.5" customHeight="1">
      <c r="A42" s="36"/>
      <c r="B42" s="40"/>
      <c r="C42" s="38"/>
      <c r="D42" s="38"/>
      <c r="E42" s="29"/>
      <c r="F42" s="37"/>
      <c r="G42" s="37"/>
      <c r="H42" s="37"/>
      <c r="I42" s="37"/>
      <c r="J42" s="37"/>
      <c r="L42" s="1617" t="s">
        <v>585</v>
      </c>
      <c r="M42" s="1618"/>
      <c r="N42" s="567">
        <v>3</v>
      </c>
      <c r="O42" s="260"/>
      <c r="P42" s="44"/>
    </row>
    <row r="43" spans="1:16">
      <c r="P43" s="44"/>
    </row>
    <row r="44" spans="1:16">
      <c r="P44" s="44"/>
    </row>
    <row r="45" spans="1:16">
      <c r="P45" s="44"/>
    </row>
    <row r="53" spans="13:14" ht="8.25" customHeight="1"/>
    <row r="55" spans="13:14" ht="9" customHeight="1">
      <c r="N55" s="44"/>
    </row>
    <row r="56" spans="13:14" ht="8.25" customHeight="1">
      <c r="M56" s="53"/>
      <c r="N56" s="53"/>
    </row>
    <row r="57"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K37:L37"/>
    <mergeCell ref="D30:M30"/>
    <mergeCell ref="D32:M32"/>
    <mergeCell ref="D26:M26"/>
    <mergeCell ref="L42:M42"/>
    <mergeCell ref="D28:M28"/>
    <mergeCell ref="D24:M24"/>
    <mergeCell ref="D20:M20"/>
    <mergeCell ref="B1:E1"/>
    <mergeCell ref="C3:M4"/>
    <mergeCell ref="D22:M22"/>
    <mergeCell ref="D14:M14"/>
    <mergeCell ref="D12:M12"/>
    <mergeCell ref="D8:M8"/>
    <mergeCell ref="D6:M6"/>
    <mergeCell ref="D18:M18"/>
    <mergeCell ref="D16:M16"/>
    <mergeCell ref="D10:M1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Z77"/>
  <sheetViews>
    <sheetView showRuler="0" workbookViewId="0"/>
  </sheetViews>
  <sheetFormatPr defaultRowHeight="12.75"/>
  <cols>
    <col min="1" max="1" width="1" style="125" customWidth="1"/>
    <col min="2" max="2" width="2.5703125" style="125" customWidth="1"/>
    <col min="3" max="3" width="1" style="125" customWidth="1"/>
    <col min="4" max="4" width="21.140625" style="125" customWidth="1"/>
    <col min="5" max="5" width="0.42578125" style="125" customWidth="1"/>
    <col min="6" max="6" width="8.140625" style="125" customWidth="1"/>
    <col min="7" max="7" width="0.42578125" style="125" customWidth="1"/>
    <col min="8" max="8" width="5.42578125" style="125" customWidth="1"/>
    <col min="9" max="9" width="0.42578125" style="125" customWidth="1"/>
    <col min="10" max="10" width="8.140625" style="125" customWidth="1"/>
    <col min="11" max="11" width="0.42578125" style="125" customWidth="1"/>
    <col min="12" max="12" width="5.42578125" style="125" customWidth="1"/>
    <col min="13" max="13" width="0.42578125" style="125" customWidth="1"/>
    <col min="14" max="14" width="8.140625" style="125" customWidth="1"/>
    <col min="15" max="15" width="0.42578125" style="125" customWidth="1"/>
    <col min="16" max="16" width="5.42578125" style="125" customWidth="1"/>
    <col min="17" max="17" width="0.42578125" style="125" customWidth="1"/>
    <col min="18" max="18" width="8.140625" style="125" customWidth="1"/>
    <col min="19" max="19" width="0.42578125" style="125" customWidth="1"/>
    <col min="20" max="20" width="5.42578125" style="125" customWidth="1"/>
    <col min="21" max="21" width="0.5703125" style="125" customWidth="1"/>
    <col min="22" max="22" width="8.140625" style="125" customWidth="1"/>
    <col min="23" max="23" width="0.42578125" style="125" customWidth="1"/>
    <col min="24" max="24" width="5.42578125" style="125" customWidth="1"/>
    <col min="25" max="25" width="2.5703125" style="125" customWidth="1"/>
    <col min="26" max="26" width="1" style="125" customWidth="1"/>
    <col min="27" max="16384" width="9.140625" style="125"/>
  </cols>
  <sheetData>
    <row r="1" spans="1:26" ht="13.5" customHeight="1">
      <c r="A1" s="8"/>
      <c r="B1" s="353"/>
      <c r="C1" s="353"/>
      <c r="D1" s="1180"/>
      <c r="E1" s="354"/>
      <c r="F1" s="353"/>
      <c r="G1" s="353"/>
      <c r="H1" s="353"/>
      <c r="I1" s="353"/>
      <c r="J1" s="353"/>
      <c r="K1" s="353"/>
      <c r="L1" s="353"/>
      <c r="M1" s="353"/>
      <c r="N1" s="1622" t="s">
        <v>520</v>
      </c>
      <c r="O1" s="1622"/>
      <c r="P1" s="1622"/>
      <c r="Q1" s="1622"/>
      <c r="R1" s="1622"/>
      <c r="S1" s="1622"/>
      <c r="T1" s="1622"/>
      <c r="U1" s="1622"/>
      <c r="V1" s="1622"/>
      <c r="W1" s="1622"/>
      <c r="X1" s="1622"/>
      <c r="Y1" s="1181"/>
      <c r="Z1" s="4"/>
    </row>
    <row r="2" spans="1:26" ht="6" customHeight="1">
      <c r="A2" s="355"/>
      <c r="B2" s="8"/>
      <c r="C2" s="8"/>
      <c r="D2" s="8"/>
      <c r="E2" s="8"/>
      <c r="F2" s="8"/>
      <c r="G2" s="8"/>
      <c r="H2" s="8"/>
      <c r="I2" s="8"/>
      <c r="J2" s="8"/>
      <c r="K2" s="8"/>
      <c r="L2" s="8"/>
      <c r="M2" s="8"/>
      <c r="N2" s="8"/>
      <c r="O2" s="8"/>
      <c r="P2" s="8"/>
      <c r="Q2" s="8"/>
      <c r="R2" s="8"/>
      <c r="S2" s="8"/>
      <c r="T2" s="8"/>
      <c r="U2" s="8"/>
      <c r="V2" s="8"/>
      <c r="W2" s="8"/>
      <c r="X2" s="8"/>
      <c r="Y2" s="8"/>
      <c r="Z2" s="4"/>
    </row>
    <row r="3" spans="1:26" ht="13.5" customHeight="1" thickBot="1">
      <c r="A3" s="355"/>
      <c r="B3" s="8"/>
      <c r="D3" s="8"/>
      <c r="E3" s="8"/>
      <c r="F3" s="8"/>
      <c r="G3" s="8"/>
      <c r="H3" s="8"/>
      <c r="I3" s="8"/>
      <c r="J3" s="1182"/>
      <c r="K3" s="8"/>
      <c r="L3" s="8"/>
      <c r="M3" s="8"/>
      <c r="N3" s="8"/>
      <c r="O3" s="8"/>
      <c r="P3" s="8"/>
      <c r="Q3" s="8"/>
      <c r="R3" s="8"/>
      <c r="S3" s="8"/>
      <c r="T3" s="8"/>
      <c r="U3" s="8"/>
      <c r="V3" s="1623" t="s">
        <v>82</v>
      </c>
      <c r="W3" s="1623"/>
      <c r="X3" s="1623"/>
      <c r="Y3" s="8"/>
      <c r="Z3" s="4"/>
    </row>
    <row r="4" spans="1:26" s="12" customFormat="1" ht="13.5" customHeight="1" thickBot="1">
      <c r="A4" s="356"/>
      <c r="B4" s="19"/>
      <c r="C4" s="1624" t="s">
        <v>222</v>
      </c>
      <c r="D4" s="1625"/>
      <c r="E4" s="1625"/>
      <c r="F4" s="1625"/>
      <c r="G4" s="1625"/>
      <c r="H4" s="1625"/>
      <c r="I4" s="1625"/>
      <c r="J4" s="1625"/>
      <c r="K4" s="1625"/>
      <c r="L4" s="1625"/>
      <c r="M4" s="1625"/>
      <c r="N4" s="1625"/>
      <c r="O4" s="1625"/>
      <c r="P4" s="1625"/>
      <c r="Q4" s="1625"/>
      <c r="R4" s="1625"/>
      <c r="S4" s="1625"/>
      <c r="T4" s="1625"/>
      <c r="U4" s="1625"/>
      <c r="V4" s="1625"/>
      <c r="W4" s="1625"/>
      <c r="X4" s="1626"/>
      <c r="Y4" s="8"/>
      <c r="Z4" s="11"/>
    </row>
    <row r="5" spans="1:26" ht="3.75" customHeight="1">
      <c r="A5" s="355"/>
      <c r="B5" s="20"/>
      <c r="C5" s="1627" t="s">
        <v>199</v>
      </c>
      <c r="D5" s="1628"/>
      <c r="E5" s="1533"/>
      <c r="F5" s="228"/>
      <c r="G5" s="228"/>
      <c r="H5" s="228"/>
      <c r="I5" s="228"/>
      <c r="J5" s="228"/>
      <c r="K5" s="228"/>
      <c r="L5" s="228"/>
      <c r="M5" s="228"/>
      <c r="N5" s="228"/>
      <c r="O5" s="228"/>
      <c r="P5" s="228"/>
      <c r="Q5" s="228"/>
      <c r="S5" s="228"/>
      <c r="T5" s="228"/>
      <c r="U5" s="228"/>
      <c r="V5" s="228"/>
      <c r="W5" s="228"/>
      <c r="X5" s="228"/>
      <c r="Y5" s="8"/>
      <c r="Z5" s="4"/>
    </row>
    <row r="6" spans="1:26" ht="13.5" customHeight="1">
      <c r="A6" s="355"/>
      <c r="B6" s="20"/>
      <c r="C6" s="1629"/>
      <c r="D6" s="1629"/>
      <c r="E6" s="1533"/>
      <c r="F6" s="1630">
        <v>2012</v>
      </c>
      <c r="G6" s="1630"/>
      <c r="H6" s="1630"/>
      <c r="I6" s="1630"/>
      <c r="J6" s="1630"/>
      <c r="K6" s="1630"/>
      <c r="L6" s="1630"/>
      <c r="M6" s="1630"/>
      <c r="N6" s="1630"/>
      <c r="O6" s="1630"/>
      <c r="P6" s="1630"/>
      <c r="Q6" s="1630"/>
      <c r="R6" s="1630"/>
      <c r="S6" s="1630"/>
      <c r="T6" s="1630"/>
      <c r="U6" s="1518"/>
      <c r="V6" s="1631">
        <v>2013</v>
      </c>
      <c r="W6" s="1631"/>
      <c r="X6" s="1631"/>
      <c r="Y6" s="8"/>
      <c r="Z6" s="4"/>
    </row>
    <row r="7" spans="1:26">
      <c r="A7" s="355"/>
      <c r="B7" s="20"/>
      <c r="C7" s="1533"/>
      <c r="D7" s="1533"/>
      <c r="E7" s="1"/>
      <c r="F7" s="1521" t="s">
        <v>224</v>
      </c>
      <c r="G7" s="1521"/>
      <c r="H7" s="1521"/>
      <c r="I7" s="1532"/>
      <c r="J7" s="1521" t="s">
        <v>225</v>
      </c>
      <c r="K7" s="1521"/>
      <c r="L7" s="1521"/>
      <c r="M7" s="1532"/>
      <c r="N7" s="1521" t="s">
        <v>226</v>
      </c>
      <c r="O7" s="1521"/>
      <c r="P7" s="1521"/>
      <c r="Q7" s="1532"/>
      <c r="R7" s="1619" t="s">
        <v>223</v>
      </c>
      <c r="S7" s="1619"/>
      <c r="T7" s="1619"/>
      <c r="U7" s="1532"/>
      <c r="V7" s="1619" t="s">
        <v>224</v>
      </c>
      <c r="W7" s="1619"/>
      <c r="X7" s="1619"/>
      <c r="Y7" s="8"/>
      <c r="Z7" s="4"/>
    </row>
    <row r="8" spans="1:26" ht="4.5" customHeight="1">
      <c r="A8" s="355"/>
      <c r="B8" s="20"/>
      <c r="C8" s="1533"/>
      <c r="D8" s="1533"/>
      <c r="E8" s="1533"/>
      <c r="F8" s="1533"/>
      <c r="G8" s="1533"/>
      <c r="H8" s="1533"/>
      <c r="I8" s="1533"/>
      <c r="J8" s="1533"/>
      <c r="K8" s="1533"/>
      <c r="L8" s="1533"/>
      <c r="M8" s="1533"/>
      <c r="N8" s="1533"/>
      <c r="O8" s="1533"/>
      <c r="P8" s="1533"/>
      <c r="Q8" s="1533"/>
      <c r="R8" s="1533"/>
      <c r="S8" s="1533"/>
      <c r="T8" s="1533"/>
      <c r="U8" s="1533"/>
      <c r="V8" s="1533"/>
      <c r="W8" s="1533"/>
      <c r="X8" s="1533"/>
      <c r="Y8" s="8"/>
      <c r="Z8" s="4"/>
    </row>
    <row r="9" spans="1:26" s="1188" customFormat="1" ht="14.25" customHeight="1">
      <c r="A9" s="1185"/>
      <c r="B9" s="1186"/>
      <c r="C9" s="1620" t="s">
        <v>2</v>
      </c>
      <c r="D9" s="1620"/>
      <c r="E9" s="352"/>
      <c r="F9" s="1621">
        <v>10606.7</v>
      </c>
      <c r="G9" s="1621"/>
      <c r="H9" s="1621"/>
      <c r="I9" s="1187"/>
      <c r="J9" s="1621">
        <v>10600.8</v>
      </c>
      <c r="K9" s="1621"/>
      <c r="L9" s="1621"/>
      <c r="M9" s="1187"/>
      <c r="N9" s="1621">
        <v>10598</v>
      </c>
      <c r="O9" s="1621"/>
      <c r="P9" s="1621"/>
      <c r="Q9" s="1187"/>
      <c r="R9" s="1621">
        <v>10594.5</v>
      </c>
      <c r="S9" s="1621"/>
      <c r="T9" s="1621"/>
      <c r="U9" s="1187"/>
      <c r="V9" s="1621">
        <v>10521.4</v>
      </c>
      <c r="W9" s="1621"/>
      <c r="X9" s="1621"/>
      <c r="Y9" s="8"/>
      <c r="Z9" s="124"/>
    </row>
    <row r="10" spans="1:26" ht="14.25" customHeight="1">
      <c r="A10" s="355"/>
      <c r="B10" s="8"/>
      <c r="C10" s="143" t="s">
        <v>81</v>
      </c>
      <c r="D10" s="20"/>
      <c r="E10" s="8"/>
      <c r="F10" s="1632">
        <v>5130.2</v>
      </c>
      <c r="G10" s="1632"/>
      <c r="H10" s="1632"/>
      <c r="I10" s="141"/>
      <c r="J10" s="1632">
        <v>5127</v>
      </c>
      <c r="K10" s="1632"/>
      <c r="L10" s="1632"/>
      <c r="M10" s="141"/>
      <c r="N10" s="1632">
        <v>5125.3999999999996</v>
      </c>
      <c r="O10" s="1632"/>
      <c r="P10" s="1632"/>
      <c r="Q10" s="141"/>
      <c r="R10" s="1632">
        <v>5123.1000000000004</v>
      </c>
      <c r="S10" s="1632"/>
      <c r="T10" s="1632"/>
      <c r="U10" s="141"/>
      <c r="V10" s="1632">
        <v>5076.3999999999996</v>
      </c>
      <c r="W10" s="1632"/>
      <c r="X10" s="1632"/>
      <c r="Y10" s="1531"/>
      <c r="Z10" s="4"/>
    </row>
    <row r="11" spans="1:26" ht="14.25" customHeight="1">
      <c r="A11" s="355"/>
      <c r="B11" s="8"/>
      <c r="C11" s="143" t="s">
        <v>80</v>
      </c>
      <c r="D11" s="20"/>
      <c r="E11" s="8"/>
      <c r="F11" s="1632">
        <v>5476.5</v>
      </c>
      <c r="G11" s="1632"/>
      <c r="H11" s="1632"/>
      <c r="I11" s="141"/>
      <c r="J11" s="1632">
        <v>5473.8</v>
      </c>
      <c r="K11" s="1632"/>
      <c r="L11" s="1632"/>
      <c r="M11" s="141"/>
      <c r="N11" s="1632">
        <v>5472.7</v>
      </c>
      <c r="O11" s="1632"/>
      <c r="P11" s="1632"/>
      <c r="Q11" s="141"/>
      <c r="R11" s="1632">
        <v>5471.4</v>
      </c>
      <c r="S11" s="1632"/>
      <c r="T11" s="1632"/>
      <c r="U11" s="141"/>
      <c r="V11" s="1632">
        <v>5445</v>
      </c>
      <c r="W11" s="1632"/>
      <c r="X11" s="1632"/>
      <c r="Y11" s="1531"/>
      <c r="Z11" s="4"/>
    </row>
    <row r="12" spans="1:26" ht="19.5" customHeight="1">
      <c r="A12" s="355"/>
      <c r="B12" s="8"/>
      <c r="C12" s="143" t="s">
        <v>221</v>
      </c>
      <c r="D12" s="1189"/>
      <c r="E12" s="8"/>
      <c r="F12" s="1632">
        <v>1592.8</v>
      </c>
      <c r="G12" s="1632"/>
      <c r="H12" s="1632"/>
      <c r="I12" s="141"/>
      <c r="J12" s="1632">
        <v>1589.7</v>
      </c>
      <c r="K12" s="1632"/>
      <c r="L12" s="1632"/>
      <c r="M12" s="141"/>
      <c r="N12" s="1632">
        <v>1587.1</v>
      </c>
      <c r="O12" s="1632"/>
      <c r="P12" s="1632"/>
      <c r="Q12" s="141"/>
      <c r="R12" s="1632">
        <v>1584.4</v>
      </c>
      <c r="S12" s="1632"/>
      <c r="T12" s="1632"/>
      <c r="U12" s="141"/>
      <c r="V12" s="1632">
        <v>1559.9</v>
      </c>
      <c r="W12" s="1632"/>
      <c r="X12" s="1632"/>
      <c r="Y12" s="1531"/>
      <c r="Z12" s="4"/>
    </row>
    <row r="13" spans="1:26" ht="14.25" customHeight="1">
      <c r="A13" s="355"/>
      <c r="B13" s="8"/>
      <c r="C13" s="143" t="s">
        <v>200</v>
      </c>
      <c r="D13" s="20"/>
      <c r="E13" s="8"/>
      <c r="F13" s="1632">
        <v>1136.9000000000001</v>
      </c>
      <c r="G13" s="1632"/>
      <c r="H13" s="1632"/>
      <c r="I13" s="141"/>
      <c r="J13" s="1632">
        <v>1131</v>
      </c>
      <c r="K13" s="1632"/>
      <c r="L13" s="1632"/>
      <c r="M13" s="141"/>
      <c r="N13" s="1632">
        <v>1125.5</v>
      </c>
      <c r="O13" s="1632"/>
      <c r="P13" s="1632"/>
      <c r="Q13" s="141"/>
      <c r="R13" s="1632">
        <v>1119.9000000000001</v>
      </c>
      <c r="S13" s="1632"/>
      <c r="T13" s="1632"/>
      <c r="U13" s="141"/>
      <c r="V13" s="1632">
        <v>1105.8</v>
      </c>
      <c r="W13" s="1632"/>
      <c r="X13" s="1632"/>
      <c r="Y13" s="1531"/>
      <c r="Z13" s="4"/>
    </row>
    <row r="14" spans="1:26" ht="14.25" customHeight="1">
      <c r="A14" s="355"/>
      <c r="B14" s="8"/>
      <c r="C14" s="143" t="s">
        <v>201</v>
      </c>
      <c r="D14" s="20"/>
      <c r="E14" s="8"/>
      <c r="F14" s="1632">
        <v>3111.1</v>
      </c>
      <c r="G14" s="1632"/>
      <c r="H14" s="1632"/>
      <c r="I14" s="141"/>
      <c r="J14" s="1632">
        <v>3101.3</v>
      </c>
      <c r="K14" s="1632"/>
      <c r="L14" s="1632"/>
      <c r="M14" s="141"/>
      <c r="N14" s="1632">
        <v>3092.3</v>
      </c>
      <c r="O14" s="1632"/>
      <c r="P14" s="1632"/>
      <c r="Q14" s="141"/>
      <c r="R14" s="1632">
        <v>3083.1</v>
      </c>
      <c r="S14" s="1632"/>
      <c r="T14" s="1632"/>
      <c r="U14" s="141"/>
      <c r="V14" s="1632">
        <v>3052.7</v>
      </c>
      <c r="W14" s="1632"/>
      <c r="X14" s="1632"/>
      <c r="Y14" s="1531"/>
      <c r="Z14" s="4"/>
    </row>
    <row r="15" spans="1:26" ht="14.25" customHeight="1">
      <c r="A15" s="355"/>
      <c r="B15" s="8"/>
      <c r="C15" s="143" t="s">
        <v>202</v>
      </c>
      <c r="D15" s="20"/>
      <c r="E15" s="8"/>
      <c r="F15" s="1632">
        <v>4765.8999999999996</v>
      </c>
      <c r="G15" s="1632"/>
      <c r="H15" s="1632"/>
      <c r="I15" s="141"/>
      <c r="J15" s="1632">
        <v>4778.8999999999996</v>
      </c>
      <c r="K15" s="1632"/>
      <c r="L15" s="1632"/>
      <c r="M15" s="141"/>
      <c r="N15" s="1632">
        <v>4793.2</v>
      </c>
      <c r="O15" s="1632"/>
      <c r="P15" s="1632"/>
      <c r="Q15" s="141"/>
      <c r="R15" s="1632">
        <v>4807.2</v>
      </c>
      <c r="S15" s="1632"/>
      <c r="T15" s="1632"/>
      <c r="U15" s="141"/>
      <c r="V15" s="1632">
        <v>4802.8999999999996</v>
      </c>
      <c r="W15" s="1632"/>
      <c r="X15" s="1632"/>
      <c r="Y15" s="1531"/>
      <c r="Z15" s="4"/>
    </row>
    <row r="16" spans="1:26" s="1188" customFormat="1" ht="19.5" customHeight="1">
      <c r="A16" s="1185"/>
      <c r="B16" s="1186"/>
      <c r="C16" s="1620" t="s">
        <v>220</v>
      </c>
      <c r="D16" s="1620"/>
      <c r="E16" s="352"/>
      <c r="F16" s="1621">
        <v>5481.7</v>
      </c>
      <c r="G16" s="1621"/>
      <c r="H16" s="1621"/>
      <c r="I16" s="1187"/>
      <c r="J16" s="1621">
        <v>5515.2</v>
      </c>
      <c r="K16" s="1621"/>
      <c r="L16" s="1621"/>
      <c r="M16" s="1187"/>
      <c r="N16" s="1621">
        <v>5527.2</v>
      </c>
      <c r="O16" s="1621"/>
      <c r="P16" s="1621"/>
      <c r="Q16" s="1187"/>
      <c r="R16" s="1621">
        <v>5455</v>
      </c>
      <c r="S16" s="1621"/>
      <c r="T16" s="1621"/>
      <c r="U16" s="1187"/>
      <c r="V16" s="1621">
        <v>5385.4</v>
      </c>
      <c r="W16" s="1621"/>
      <c r="X16" s="1621"/>
      <c r="Y16" s="1190"/>
      <c r="Z16" s="124"/>
    </row>
    <row r="17" spans="1:26" ht="14.25" customHeight="1">
      <c r="A17" s="355"/>
      <c r="B17" s="8"/>
      <c r="C17" s="143" t="s">
        <v>81</v>
      </c>
      <c r="D17" s="20"/>
      <c r="E17" s="8"/>
      <c r="F17" s="1632">
        <v>2888.2</v>
      </c>
      <c r="G17" s="1632"/>
      <c r="H17" s="1632"/>
      <c r="I17" s="141"/>
      <c r="J17" s="1632">
        <v>2909</v>
      </c>
      <c r="K17" s="1632"/>
      <c r="L17" s="1632"/>
      <c r="M17" s="141"/>
      <c r="N17" s="1632">
        <v>2920</v>
      </c>
      <c r="O17" s="1632"/>
      <c r="P17" s="1632"/>
      <c r="Q17" s="141"/>
      <c r="R17" s="1632">
        <v>2873</v>
      </c>
      <c r="S17" s="1632"/>
      <c r="T17" s="1632"/>
      <c r="U17" s="141"/>
      <c r="V17" s="1632">
        <v>2831.5</v>
      </c>
      <c r="W17" s="1632"/>
      <c r="X17" s="1632"/>
      <c r="Y17" s="1531"/>
      <c r="Z17" s="4"/>
    </row>
    <row r="18" spans="1:26" ht="14.25" customHeight="1">
      <c r="A18" s="355"/>
      <c r="B18" s="8"/>
      <c r="C18" s="143" t="s">
        <v>80</v>
      </c>
      <c r="D18" s="20"/>
      <c r="E18" s="8"/>
      <c r="F18" s="1632">
        <v>2593.5</v>
      </c>
      <c r="G18" s="1632"/>
      <c r="H18" s="1632"/>
      <c r="I18" s="141"/>
      <c r="J18" s="1632">
        <v>2606.1</v>
      </c>
      <c r="K18" s="1632"/>
      <c r="L18" s="1632"/>
      <c r="M18" s="141"/>
      <c r="N18" s="1632">
        <v>2607.1999999999998</v>
      </c>
      <c r="O18" s="1632"/>
      <c r="P18" s="1632"/>
      <c r="Q18" s="141"/>
      <c r="R18" s="1632">
        <v>2582</v>
      </c>
      <c r="S18" s="1632"/>
      <c r="T18" s="1632"/>
      <c r="U18" s="141"/>
      <c r="V18" s="1632">
        <v>2553.9</v>
      </c>
      <c r="W18" s="1632"/>
      <c r="X18" s="1632"/>
      <c r="Y18" s="1531"/>
      <c r="Z18" s="4"/>
    </row>
    <row r="19" spans="1:26" ht="19.5" customHeight="1">
      <c r="A19" s="355"/>
      <c r="B19" s="8"/>
      <c r="C19" s="143" t="s">
        <v>200</v>
      </c>
      <c r="D19" s="20"/>
      <c r="E19" s="8"/>
      <c r="F19" s="1632">
        <v>426.7</v>
      </c>
      <c r="G19" s="1632"/>
      <c r="H19" s="1632"/>
      <c r="I19" s="141"/>
      <c r="J19" s="1632">
        <v>421.3</v>
      </c>
      <c r="K19" s="1632"/>
      <c r="L19" s="1632"/>
      <c r="M19" s="141"/>
      <c r="N19" s="1632">
        <v>449.1</v>
      </c>
      <c r="O19" s="1632"/>
      <c r="P19" s="1632"/>
      <c r="Q19" s="141"/>
      <c r="R19" s="1632">
        <v>412.2</v>
      </c>
      <c r="S19" s="1632"/>
      <c r="T19" s="1632"/>
      <c r="U19" s="141"/>
      <c r="V19" s="1632">
        <v>394.3</v>
      </c>
      <c r="W19" s="1632"/>
      <c r="X19" s="1632"/>
      <c r="Y19" s="1531"/>
      <c r="Z19" s="4"/>
    </row>
    <row r="20" spans="1:26" ht="14.25" customHeight="1">
      <c r="A20" s="355"/>
      <c r="B20" s="8"/>
      <c r="C20" s="143" t="s">
        <v>201</v>
      </c>
      <c r="D20" s="20"/>
      <c r="E20" s="8"/>
      <c r="F20" s="1632">
        <v>2823.7</v>
      </c>
      <c r="G20" s="1632"/>
      <c r="H20" s="1632"/>
      <c r="I20" s="141"/>
      <c r="J20" s="1632">
        <v>2818.4</v>
      </c>
      <c r="K20" s="1632"/>
      <c r="L20" s="1632"/>
      <c r="M20" s="141"/>
      <c r="N20" s="1632">
        <v>2792.4</v>
      </c>
      <c r="O20" s="1632"/>
      <c r="P20" s="1632"/>
      <c r="Q20" s="141"/>
      <c r="R20" s="1632">
        <v>2779.6</v>
      </c>
      <c r="S20" s="1632"/>
      <c r="T20" s="1632"/>
      <c r="U20" s="141"/>
      <c r="V20" s="1632">
        <v>2740.9</v>
      </c>
      <c r="W20" s="1632"/>
      <c r="X20" s="1632"/>
      <c r="Y20" s="1531"/>
      <c r="Z20" s="4"/>
    </row>
    <row r="21" spans="1:26" ht="14.25" customHeight="1">
      <c r="A21" s="355"/>
      <c r="B21" s="8"/>
      <c r="C21" s="143" t="s">
        <v>202</v>
      </c>
      <c r="D21" s="20"/>
      <c r="E21" s="8"/>
      <c r="F21" s="1632">
        <v>2231.4</v>
      </c>
      <c r="G21" s="1632"/>
      <c r="H21" s="1632"/>
      <c r="I21" s="141"/>
      <c r="J21" s="1632">
        <v>2275.5</v>
      </c>
      <c r="K21" s="1632"/>
      <c r="L21" s="1632"/>
      <c r="M21" s="141"/>
      <c r="N21" s="1632">
        <v>2285.6999999999998</v>
      </c>
      <c r="O21" s="1632"/>
      <c r="P21" s="1632"/>
      <c r="Q21" s="141"/>
      <c r="R21" s="1632">
        <v>2263.1999999999998</v>
      </c>
      <c r="S21" s="1632"/>
      <c r="T21" s="1632"/>
      <c r="U21" s="141"/>
      <c r="V21" s="1632">
        <v>2250.1999999999998</v>
      </c>
      <c r="W21" s="1632"/>
      <c r="X21" s="1632"/>
      <c r="Y21" s="1531"/>
      <c r="Z21" s="4"/>
    </row>
    <row r="22" spans="1:26" s="1196" customFormat="1" ht="19.5" customHeight="1">
      <c r="A22" s="1191"/>
      <c r="B22" s="1192"/>
      <c r="C22" s="1620" t="s">
        <v>611</v>
      </c>
      <c r="D22" s="1620"/>
      <c r="E22" s="358"/>
      <c r="F22" s="1633">
        <v>60.8</v>
      </c>
      <c r="G22" s="1633"/>
      <c r="H22" s="1633"/>
      <c r="I22" s="1193"/>
      <c r="J22" s="1633">
        <v>61.2</v>
      </c>
      <c r="K22" s="1633"/>
      <c r="L22" s="1633"/>
      <c r="M22" s="1193"/>
      <c r="N22" s="1633">
        <v>61.3</v>
      </c>
      <c r="O22" s="1633"/>
      <c r="P22" s="1633"/>
      <c r="Q22" s="1193"/>
      <c r="R22" s="1633">
        <v>60.5</v>
      </c>
      <c r="S22" s="1633"/>
      <c r="T22" s="1633"/>
      <c r="U22" s="1193"/>
      <c r="V22" s="1633">
        <v>60.1</v>
      </c>
      <c r="W22" s="1633"/>
      <c r="X22" s="1633"/>
      <c r="Y22" s="1194"/>
      <c r="Z22" s="1195"/>
    </row>
    <row r="23" spans="1:26" ht="14.25" customHeight="1">
      <c r="A23" s="355"/>
      <c r="B23" s="8"/>
      <c r="C23" s="143" t="s">
        <v>81</v>
      </c>
      <c r="D23" s="20"/>
      <c r="E23" s="8"/>
      <c r="F23" s="1632">
        <v>66.900000000000006</v>
      </c>
      <c r="G23" s="1632"/>
      <c r="H23" s="1632"/>
      <c r="I23" s="140"/>
      <c r="J23" s="1632">
        <v>67.400000000000006</v>
      </c>
      <c r="K23" s="1632"/>
      <c r="L23" s="1632"/>
      <c r="M23" s="140"/>
      <c r="N23" s="1632">
        <v>67.7</v>
      </c>
      <c r="O23" s="1632"/>
      <c r="P23" s="1632"/>
      <c r="Q23" s="140"/>
      <c r="R23" s="1632">
        <v>66.599999999999994</v>
      </c>
      <c r="S23" s="1632"/>
      <c r="T23" s="1632"/>
      <c r="U23" s="140"/>
      <c r="V23" s="1632">
        <v>66.2</v>
      </c>
      <c r="W23" s="1632"/>
      <c r="X23" s="1632"/>
      <c r="Y23" s="1531"/>
      <c r="Z23" s="4"/>
    </row>
    <row r="24" spans="1:26" ht="14.25" customHeight="1">
      <c r="A24" s="355"/>
      <c r="B24" s="8"/>
      <c r="C24" s="143" t="s">
        <v>80</v>
      </c>
      <c r="D24" s="20"/>
      <c r="E24" s="8"/>
      <c r="F24" s="1632">
        <v>55.2</v>
      </c>
      <c r="G24" s="1632"/>
      <c r="H24" s="1632"/>
      <c r="I24" s="140"/>
      <c r="J24" s="1632">
        <v>55.5</v>
      </c>
      <c r="K24" s="1632"/>
      <c r="L24" s="1632"/>
      <c r="M24" s="140"/>
      <c r="N24" s="1632">
        <v>55.5</v>
      </c>
      <c r="O24" s="1632"/>
      <c r="P24" s="1632"/>
      <c r="Q24" s="140"/>
      <c r="R24" s="1632">
        <v>55</v>
      </c>
      <c r="S24" s="1632"/>
      <c r="T24" s="1632"/>
      <c r="U24" s="140"/>
      <c r="V24" s="1632">
        <v>54.5</v>
      </c>
      <c r="W24" s="1632"/>
      <c r="X24" s="1632"/>
      <c r="Y24" s="1531"/>
      <c r="Z24" s="4"/>
    </row>
    <row r="25" spans="1:26" ht="19.5" customHeight="1">
      <c r="A25" s="355"/>
      <c r="B25" s="8"/>
      <c r="C25" s="143" t="s">
        <v>216</v>
      </c>
      <c r="D25" s="20"/>
      <c r="E25" s="8"/>
      <c r="F25" s="1632">
        <v>73.8</v>
      </c>
      <c r="G25" s="1632"/>
      <c r="H25" s="1632"/>
      <c r="I25" s="140"/>
      <c r="J25" s="1632">
        <v>74.099999999999994</v>
      </c>
      <c r="K25" s="1632"/>
      <c r="L25" s="1632"/>
      <c r="M25" s="140"/>
      <c r="N25" s="1632">
        <v>74.3</v>
      </c>
      <c r="O25" s="1632"/>
      <c r="P25" s="1632"/>
      <c r="Q25" s="140"/>
      <c r="R25" s="1632">
        <v>73.599999999999994</v>
      </c>
      <c r="S25" s="1632"/>
      <c r="T25" s="1632"/>
      <c r="U25" s="140"/>
      <c r="V25" s="1632">
        <v>73.3</v>
      </c>
      <c r="W25" s="1632"/>
      <c r="X25" s="1632"/>
      <c r="Y25" s="1531"/>
      <c r="Z25" s="4"/>
    </row>
    <row r="26" spans="1:26" ht="14.25" customHeight="1">
      <c r="A26" s="355"/>
      <c r="B26" s="8"/>
      <c r="C26" s="143" t="s">
        <v>200</v>
      </c>
      <c r="D26" s="20"/>
      <c r="E26" s="8"/>
      <c r="F26" s="1632">
        <v>37.5</v>
      </c>
      <c r="G26" s="1632"/>
      <c r="H26" s="1632"/>
      <c r="I26" s="140"/>
      <c r="J26" s="1632">
        <v>37.200000000000003</v>
      </c>
      <c r="K26" s="1632"/>
      <c r="L26" s="1632"/>
      <c r="M26" s="140"/>
      <c r="N26" s="1632">
        <v>39.9</v>
      </c>
      <c r="O26" s="1632"/>
      <c r="P26" s="1632"/>
      <c r="Q26" s="140"/>
      <c r="R26" s="1632">
        <v>36.799999999999997</v>
      </c>
      <c r="S26" s="1632"/>
      <c r="T26" s="1632"/>
      <c r="U26" s="140"/>
      <c r="V26" s="1632">
        <v>35.700000000000003</v>
      </c>
      <c r="W26" s="1632"/>
      <c r="X26" s="1632"/>
      <c r="Y26" s="1531"/>
      <c r="Z26" s="4"/>
    </row>
    <row r="27" spans="1:26" ht="14.25" customHeight="1">
      <c r="A27" s="355"/>
      <c r="B27" s="8"/>
      <c r="C27" s="143" t="s">
        <v>201</v>
      </c>
      <c r="D27" s="8"/>
      <c r="E27" s="8"/>
      <c r="F27" s="1634">
        <v>90.8</v>
      </c>
      <c r="G27" s="1634"/>
      <c r="H27" s="1634"/>
      <c r="I27" s="140"/>
      <c r="J27" s="1634">
        <v>90.9</v>
      </c>
      <c r="K27" s="1634"/>
      <c r="L27" s="1634"/>
      <c r="M27" s="140"/>
      <c r="N27" s="1634">
        <v>90.3</v>
      </c>
      <c r="O27" s="1634"/>
      <c r="P27" s="1634"/>
      <c r="Q27" s="140"/>
      <c r="R27" s="1634">
        <v>90.2</v>
      </c>
      <c r="S27" s="1634"/>
      <c r="T27" s="1634"/>
      <c r="U27" s="140"/>
      <c r="V27" s="1634">
        <v>89.8</v>
      </c>
      <c r="W27" s="1634"/>
      <c r="X27" s="1634"/>
      <c r="Y27" s="1531"/>
      <c r="Z27" s="4"/>
    </row>
    <row r="28" spans="1:26" ht="14.25" customHeight="1">
      <c r="A28" s="355"/>
      <c r="B28" s="8"/>
      <c r="C28" s="143" t="s">
        <v>202</v>
      </c>
      <c r="D28" s="8"/>
      <c r="E28" s="8"/>
      <c r="F28" s="1634">
        <v>46.8</v>
      </c>
      <c r="G28" s="1634"/>
      <c r="H28" s="1634"/>
      <c r="I28" s="140"/>
      <c r="J28" s="1634">
        <v>47.6</v>
      </c>
      <c r="K28" s="1634"/>
      <c r="L28" s="1634"/>
      <c r="M28" s="140"/>
      <c r="N28" s="1634">
        <v>47.7</v>
      </c>
      <c r="O28" s="1634"/>
      <c r="P28" s="1634"/>
      <c r="Q28" s="140"/>
      <c r="R28" s="1634">
        <v>47.1</v>
      </c>
      <c r="S28" s="1634"/>
      <c r="T28" s="1634"/>
      <c r="U28" s="140"/>
      <c r="V28" s="1634">
        <v>46.9</v>
      </c>
      <c r="W28" s="1634"/>
      <c r="X28" s="1634"/>
      <c r="Y28" s="1531"/>
      <c r="Z28" s="4"/>
    </row>
    <row r="29" spans="1:26" ht="13.5" customHeight="1">
      <c r="A29" s="355"/>
      <c r="B29" s="8"/>
      <c r="C29" s="142" t="s">
        <v>219</v>
      </c>
      <c r="D29" s="8"/>
      <c r="E29" s="140"/>
      <c r="F29" s="140"/>
      <c r="G29" s="140"/>
      <c r="H29" s="140"/>
      <c r="I29" s="1197"/>
      <c r="J29" s="140"/>
      <c r="K29" s="140"/>
      <c r="L29" s="140"/>
      <c r="M29" s="140"/>
      <c r="N29" s="140"/>
      <c r="O29" s="140"/>
      <c r="P29" s="140"/>
      <c r="Q29" s="140"/>
      <c r="R29" s="140"/>
      <c r="S29" s="140"/>
      <c r="T29" s="140"/>
      <c r="U29" s="140"/>
      <c r="V29" s="140"/>
      <c r="W29" s="140"/>
      <c r="X29" s="140"/>
      <c r="Y29" s="1531"/>
      <c r="Z29" s="4"/>
    </row>
    <row r="30" spans="1:26" s="1202" customFormat="1" ht="10.5" customHeight="1" thickBot="1">
      <c r="A30" s="1198"/>
      <c r="B30" s="1199"/>
      <c r="C30" s="325"/>
      <c r="D30" s="136"/>
      <c r="E30" s="113"/>
      <c r="F30" s="264"/>
      <c r="G30" s="279"/>
      <c r="H30" s="264"/>
      <c r="I30" s="279"/>
      <c r="J30" s="264"/>
      <c r="K30" s="279"/>
      <c r="L30" s="264"/>
      <c r="M30" s="279"/>
      <c r="N30" s="264"/>
      <c r="O30" s="279"/>
      <c r="P30" s="264"/>
      <c r="Q30" s="279"/>
      <c r="R30" s="264"/>
      <c r="S30" s="279"/>
      <c r="T30" s="264"/>
      <c r="U30" s="140"/>
      <c r="V30" s="1623"/>
      <c r="W30" s="1623"/>
      <c r="X30" s="1623"/>
      <c r="Y30" s="1200"/>
      <c r="Z30" s="1201"/>
    </row>
    <row r="31" spans="1:26" s="1202" customFormat="1" ht="13.5" customHeight="1" thickBot="1">
      <c r="A31" s="1198"/>
      <c r="B31" s="1199"/>
      <c r="C31" s="1636" t="s">
        <v>612</v>
      </c>
      <c r="D31" s="1637"/>
      <c r="E31" s="1637"/>
      <c r="F31" s="1637"/>
      <c r="G31" s="1637"/>
      <c r="H31" s="1637"/>
      <c r="I31" s="1637"/>
      <c r="J31" s="1637"/>
      <c r="K31" s="1637"/>
      <c r="L31" s="1637"/>
      <c r="M31" s="1637"/>
      <c r="N31" s="1637"/>
      <c r="O31" s="1637"/>
      <c r="P31" s="1637"/>
      <c r="Q31" s="1637"/>
      <c r="R31" s="1637"/>
      <c r="S31" s="1637"/>
      <c r="T31" s="1637"/>
      <c r="U31" s="1637"/>
      <c r="V31" s="1637"/>
      <c r="W31" s="1637"/>
      <c r="X31" s="1638"/>
      <c r="Y31" s="1200"/>
      <c r="Z31" s="1201"/>
    </row>
    <row r="32" spans="1:26" s="1202" customFormat="1" ht="3.75" customHeight="1">
      <c r="A32" s="1198"/>
      <c r="B32" s="1199"/>
      <c r="C32" s="1627" t="s">
        <v>203</v>
      </c>
      <c r="D32" s="1628"/>
      <c r="E32" s="19"/>
      <c r="F32" s="19"/>
      <c r="G32" s="19"/>
      <c r="H32" s="19"/>
      <c r="I32" s="19"/>
      <c r="J32" s="19"/>
      <c r="K32" s="19"/>
      <c r="L32" s="19"/>
      <c r="M32" s="19"/>
      <c r="N32" s="19"/>
      <c r="O32" s="19"/>
      <c r="P32" s="19"/>
      <c r="Q32" s="19"/>
      <c r="R32" s="19"/>
      <c r="S32" s="19"/>
      <c r="T32" s="19"/>
      <c r="U32" s="19"/>
      <c r="V32" s="19"/>
      <c r="W32" s="19"/>
      <c r="X32" s="19"/>
      <c r="Y32" s="1200"/>
      <c r="Z32" s="1201"/>
    </row>
    <row r="33" spans="1:26" s="1202" customFormat="1" ht="2.25" customHeight="1">
      <c r="A33" s="1198"/>
      <c r="B33" s="1199"/>
      <c r="C33" s="1629"/>
      <c r="D33" s="1629"/>
      <c r="E33" s="18"/>
      <c r="F33" s="228"/>
      <c r="G33" s="228"/>
      <c r="H33" s="228"/>
      <c r="I33" s="228"/>
      <c r="J33" s="228"/>
      <c r="K33" s="228"/>
      <c r="L33" s="228"/>
      <c r="M33" s="228"/>
      <c r="N33" s="228"/>
      <c r="O33" s="228"/>
      <c r="P33" s="228"/>
      <c r="Q33" s="228"/>
      <c r="S33" s="228"/>
      <c r="T33" s="228"/>
      <c r="U33" s="228"/>
      <c r="V33" s="228"/>
      <c r="W33" s="228"/>
      <c r="X33" s="228"/>
      <c r="Y33" s="1200"/>
      <c r="Z33" s="1201"/>
    </row>
    <row r="34" spans="1:26" s="1202" customFormat="1" ht="13.5" customHeight="1">
      <c r="A34" s="1198"/>
      <c r="B34" s="1199"/>
      <c r="C34" s="1629"/>
      <c r="D34" s="1629"/>
      <c r="E34" s="1533"/>
      <c r="F34" s="1630">
        <v>2012</v>
      </c>
      <c r="G34" s="1630"/>
      <c r="H34" s="1630"/>
      <c r="I34" s="1630"/>
      <c r="J34" s="1630"/>
      <c r="K34" s="1630"/>
      <c r="L34" s="1630"/>
      <c r="M34" s="1630"/>
      <c r="N34" s="1630"/>
      <c r="O34" s="1630"/>
      <c r="P34" s="1630"/>
      <c r="Q34" s="1630"/>
      <c r="R34" s="1630"/>
      <c r="S34" s="1630"/>
      <c r="T34" s="1630"/>
      <c r="U34" s="1518"/>
      <c r="V34" s="1631">
        <v>2013</v>
      </c>
      <c r="W34" s="1631"/>
      <c r="X34" s="1631"/>
      <c r="Y34" s="1200"/>
      <c r="Z34" s="1201"/>
    </row>
    <row r="35" spans="1:26" s="1202" customFormat="1" ht="12.75" customHeight="1">
      <c r="A35" s="1198"/>
      <c r="B35" s="1199"/>
      <c r="C35" s="1533"/>
      <c r="D35" s="1533"/>
      <c r="E35" s="1533"/>
      <c r="F35" s="1619" t="s">
        <v>224</v>
      </c>
      <c r="G35" s="1619"/>
      <c r="H35" s="1619"/>
      <c r="I35" s="141"/>
      <c r="J35" s="1619" t="s">
        <v>225</v>
      </c>
      <c r="K35" s="1619"/>
      <c r="L35" s="1619"/>
      <c r="M35" s="1532"/>
      <c r="N35" s="1619" t="s">
        <v>226</v>
      </c>
      <c r="O35" s="1619"/>
      <c r="P35" s="1619"/>
      <c r="Q35" s="1532"/>
      <c r="R35" s="1619" t="s">
        <v>223</v>
      </c>
      <c r="S35" s="1619"/>
      <c r="T35" s="1619"/>
      <c r="U35" s="1532"/>
      <c r="V35" s="1619" t="s">
        <v>224</v>
      </c>
      <c r="W35" s="1619"/>
      <c r="X35" s="1619"/>
      <c r="Y35" s="1200"/>
      <c r="Z35" s="1201"/>
    </row>
    <row r="36" spans="1:26" s="1202" customFormat="1" ht="12.75" customHeight="1">
      <c r="A36" s="1198"/>
      <c r="B36" s="1199"/>
      <c r="C36" s="1533"/>
      <c r="D36" s="1533"/>
      <c r="E36" s="1533"/>
      <c r="F36" s="1521" t="s">
        <v>204</v>
      </c>
      <c r="G36" s="1203"/>
      <c r="H36" s="1521" t="s">
        <v>136</v>
      </c>
      <c r="I36" s="1564"/>
      <c r="J36" s="1521" t="s">
        <v>204</v>
      </c>
      <c r="K36" s="1203"/>
      <c r="L36" s="1521" t="s">
        <v>136</v>
      </c>
      <c r="M36" s="1204"/>
      <c r="N36" s="1526" t="s">
        <v>204</v>
      </c>
      <c r="O36" s="1203"/>
      <c r="P36" s="1526" t="s">
        <v>136</v>
      </c>
      <c r="Q36" s="140"/>
      <c r="R36" s="1526" t="s">
        <v>204</v>
      </c>
      <c r="S36" s="1203"/>
      <c r="T36" s="1526" t="s">
        <v>136</v>
      </c>
      <c r="U36" s="140"/>
      <c r="V36" s="1526" t="s">
        <v>204</v>
      </c>
      <c r="W36" s="1203"/>
      <c r="X36" s="1526" t="s">
        <v>136</v>
      </c>
      <c r="Y36" s="1200"/>
      <c r="Z36" s="1201"/>
    </row>
    <row r="37" spans="1:26" s="1202" customFormat="1" ht="3" customHeight="1">
      <c r="A37" s="1198"/>
      <c r="B37" s="1199"/>
      <c r="C37" s="1205"/>
      <c r="D37" s="1205"/>
      <c r="E37" s="1205"/>
      <c r="F37" s="1206"/>
      <c r="G37" s="1206"/>
      <c r="H37" s="1206"/>
      <c r="I37" s="1565"/>
      <c r="J37" s="1206"/>
      <c r="K37" s="1206"/>
      <c r="L37" s="1206"/>
      <c r="M37" s="1207"/>
      <c r="N37" s="1206"/>
      <c r="O37" s="1208"/>
      <c r="P37" s="1206"/>
      <c r="Q37" s="1174"/>
      <c r="R37" s="1206"/>
      <c r="S37" s="1208"/>
      <c r="T37" s="1206"/>
      <c r="U37" s="1174"/>
      <c r="V37" s="1206"/>
      <c r="W37" s="1208"/>
      <c r="X37" s="1206"/>
      <c r="Y37" s="1200"/>
      <c r="Z37" s="1201"/>
    </row>
    <row r="38" spans="1:26" s="1202" customFormat="1" ht="14.25" customHeight="1">
      <c r="A38" s="1198"/>
      <c r="B38" s="1199"/>
      <c r="C38" s="1620" t="s">
        <v>2</v>
      </c>
      <c r="D38" s="1620"/>
      <c r="E38" s="1209"/>
      <c r="F38" s="1187">
        <v>10606.7</v>
      </c>
      <c r="G38" s="1210"/>
      <c r="H38" s="1187">
        <v>100</v>
      </c>
      <c r="I38" s="1210"/>
      <c r="J38" s="1187">
        <v>10600.8</v>
      </c>
      <c r="K38" s="1210"/>
      <c r="L38" s="1187">
        <v>100</v>
      </c>
      <c r="M38" s="1174"/>
      <c r="N38" s="1187">
        <v>10598</v>
      </c>
      <c r="O38" s="1210"/>
      <c r="P38" s="1187">
        <v>100</v>
      </c>
      <c r="Q38" s="1174"/>
      <c r="R38" s="1187">
        <v>10594.5</v>
      </c>
      <c r="S38" s="1210"/>
      <c r="T38" s="1187">
        <v>100</v>
      </c>
      <c r="U38" s="1174"/>
      <c r="V38" s="1211">
        <v>10521.4</v>
      </c>
      <c r="W38" s="1210"/>
      <c r="X38" s="1187">
        <v>100</v>
      </c>
      <c r="Y38" s="1200"/>
      <c r="Z38" s="1201"/>
    </row>
    <row r="39" spans="1:26" s="1202" customFormat="1" ht="14.25" customHeight="1">
      <c r="A39" s="1198"/>
      <c r="B39" s="1199"/>
      <c r="C39" s="349"/>
      <c r="D39" s="136" t="s">
        <v>81</v>
      </c>
      <c r="E39" s="1212"/>
      <c r="F39" s="1213">
        <v>5130.2</v>
      </c>
      <c r="G39" s="1214"/>
      <c r="H39" s="1213">
        <v>48.4</v>
      </c>
      <c r="I39" s="1214"/>
      <c r="J39" s="1213">
        <v>5127</v>
      </c>
      <c r="K39" s="1214"/>
      <c r="L39" s="1213">
        <v>48.4</v>
      </c>
      <c r="M39" s="140"/>
      <c r="N39" s="1213">
        <v>5125.3999999999996</v>
      </c>
      <c r="O39" s="1214"/>
      <c r="P39" s="1213">
        <v>48.4</v>
      </c>
      <c r="Q39" s="140"/>
      <c r="R39" s="1213">
        <v>5123.1000000000004</v>
      </c>
      <c r="S39" s="1214"/>
      <c r="T39" s="1213">
        <v>48.4</v>
      </c>
      <c r="U39" s="140"/>
      <c r="V39" s="1215">
        <v>5076.3999999999996</v>
      </c>
      <c r="W39" s="1214"/>
      <c r="X39" s="1213">
        <v>48.2</v>
      </c>
      <c r="Y39" s="1200"/>
      <c r="Z39" s="1201"/>
    </row>
    <row r="40" spans="1:26" s="1202" customFormat="1" ht="14.25" customHeight="1">
      <c r="A40" s="1198"/>
      <c r="B40" s="1199"/>
      <c r="C40" s="265"/>
      <c r="D40" s="136" t="s">
        <v>80</v>
      </c>
      <c r="E40" s="1216"/>
      <c r="F40" s="1213">
        <v>5476.5</v>
      </c>
      <c r="G40" s="936"/>
      <c r="H40" s="1213">
        <v>51.6</v>
      </c>
      <c r="I40" s="936"/>
      <c r="J40" s="1213">
        <v>5473.8</v>
      </c>
      <c r="K40" s="936"/>
      <c r="L40" s="1213">
        <v>51.6</v>
      </c>
      <c r="M40" s="140"/>
      <c r="N40" s="1213">
        <v>5472.7</v>
      </c>
      <c r="O40" s="936"/>
      <c r="P40" s="1213">
        <v>51.6</v>
      </c>
      <c r="Q40" s="140"/>
      <c r="R40" s="1213">
        <v>5471.4</v>
      </c>
      <c r="S40" s="936"/>
      <c r="T40" s="1213">
        <v>51.6</v>
      </c>
      <c r="U40" s="140"/>
      <c r="V40" s="1215">
        <v>5445</v>
      </c>
      <c r="W40" s="936"/>
      <c r="X40" s="1213">
        <v>51.8</v>
      </c>
      <c r="Y40" s="1200"/>
      <c r="Z40" s="1201"/>
    </row>
    <row r="41" spans="1:26" s="1202" customFormat="1" ht="18.75" customHeight="1">
      <c r="A41" s="1198"/>
      <c r="B41" s="1199"/>
      <c r="C41" s="325" t="s">
        <v>221</v>
      </c>
      <c r="D41" s="265"/>
      <c r="E41" s="113"/>
      <c r="F41" s="1217">
        <v>1592.8</v>
      </c>
      <c r="G41" s="936"/>
      <c r="H41" s="1217">
        <v>15</v>
      </c>
      <c r="I41" s="1219"/>
      <c r="J41" s="1217">
        <v>1589.7</v>
      </c>
      <c r="K41" s="936"/>
      <c r="L41" s="1217">
        <v>15</v>
      </c>
      <c r="M41" s="140"/>
      <c r="N41" s="1217">
        <v>1587.1</v>
      </c>
      <c r="O41" s="936"/>
      <c r="P41" s="1217">
        <v>15</v>
      </c>
      <c r="Q41" s="140"/>
      <c r="R41" s="1217">
        <v>1584.4</v>
      </c>
      <c r="S41" s="936"/>
      <c r="T41" s="1217">
        <v>15</v>
      </c>
      <c r="U41" s="140"/>
      <c r="V41" s="1218">
        <v>1559.9</v>
      </c>
      <c r="W41" s="936"/>
      <c r="X41" s="1217">
        <v>14.8</v>
      </c>
      <c r="Y41" s="1200"/>
      <c r="Z41" s="1201"/>
    </row>
    <row r="42" spans="1:26" s="1202" customFormat="1" ht="14.25" customHeight="1">
      <c r="A42" s="1198"/>
      <c r="B42" s="1199"/>
      <c r="C42" s="325"/>
      <c r="D42" s="136" t="s">
        <v>81</v>
      </c>
      <c r="E42" s="113"/>
      <c r="F42" s="1213">
        <v>814.1</v>
      </c>
      <c r="G42" s="936"/>
      <c r="H42" s="1213">
        <v>51.1</v>
      </c>
      <c r="I42" s="936"/>
      <c r="J42" s="1213">
        <v>812.2</v>
      </c>
      <c r="K42" s="936"/>
      <c r="L42" s="1213">
        <v>51.1</v>
      </c>
      <c r="M42" s="140"/>
      <c r="N42" s="1213">
        <v>810.5</v>
      </c>
      <c r="O42" s="936"/>
      <c r="P42" s="1213">
        <v>51.1</v>
      </c>
      <c r="Q42" s="140"/>
      <c r="R42" s="1213">
        <v>808.7</v>
      </c>
      <c r="S42" s="936"/>
      <c r="T42" s="1213">
        <v>51</v>
      </c>
      <c r="U42" s="140"/>
      <c r="V42" s="1215">
        <v>797.3</v>
      </c>
      <c r="W42" s="936"/>
      <c r="X42" s="1213">
        <v>51.1</v>
      </c>
      <c r="Y42" s="1200"/>
      <c r="Z42" s="1201"/>
    </row>
    <row r="43" spans="1:26" s="1202" customFormat="1" ht="14.25" customHeight="1">
      <c r="A43" s="1198"/>
      <c r="B43" s="1199"/>
      <c r="C43" s="325"/>
      <c r="D43" s="136" t="s">
        <v>80</v>
      </c>
      <c r="E43" s="113"/>
      <c r="F43" s="1213">
        <v>778.7</v>
      </c>
      <c r="G43" s="936"/>
      <c r="H43" s="1213">
        <v>48.9</v>
      </c>
      <c r="I43" s="936"/>
      <c r="J43" s="1213">
        <v>777.5</v>
      </c>
      <c r="K43" s="936"/>
      <c r="L43" s="1213">
        <v>48.9</v>
      </c>
      <c r="M43" s="140"/>
      <c r="N43" s="1213">
        <v>776.6</v>
      </c>
      <c r="O43" s="936"/>
      <c r="P43" s="1213">
        <v>48.9</v>
      </c>
      <c r="Q43" s="140"/>
      <c r="R43" s="1213">
        <v>775.7</v>
      </c>
      <c r="S43" s="936"/>
      <c r="T43" s="1213">
        <v>49</v>
      </c>
      <c r="U43" s="140"/>
      <c r="V43" s="1215">
        <v>762.7</v>
      </c>
      <c r="W43" s="936"/>
      <c r="X43" s="1213">
        <v>48.9</v>
      </c>
      <c r="Y43" s="1200"/>
      <c r="Z43" s="1201"/>
    </row>
    <row r="44" spans="1:26" s="1202" customFormat="1" ht="18.75" customHeight="1">
      <c r="A44" s="1198"/>
      <c r="B44" s="1199"/>
      <c r="C44" s="325" t="s">
        <v>200</v>
      </c>
      <c r="D44" s="265"/>
      <c r="E44" s="113"/>
      <c r="F44" s="1217">
        <v>1136.9000000000001</v>
      </c>
      <c r="G44" s="936"/>
      <c r="H44" s="1217">
        <v>10.7</v>
      </c>
      <c r="I44" s="1219"/>
      <c r="J44" s="1217">
        <v>1131</v>
      </c>
      <c r="K44" s="936"/>
      <c r="L44" s="1217">
        <v>10.7</v>
      </c>
      <c r="M44" s="140"/>
      <c r="N44" s="1217">
        <v>1125.5</v>
      </c>
      <c r="O44" s="936"/>
      <c r="P44" s="1217">
        <v>10.6</v>
      </c>
      <c r="Q44" s="140"/>
      <c r="R44" s="1217">
        <v>1119.9000000000001</v>
      </c>
      <c r="S44" s="936"/>
      <c r="T44" s="1217">
        <v>10.6</v>
      </c>
      <c r="U44" s="140"/>
      <c r="V44" s="1218">
        <v>1105.8</v>
      </c>
      <c r="W44" s="936"/>
      <c r="X44" s="1217">
        <v>10.5</v>
      </c>
      <c r="Y44" s="1200"/>
      <c r="Z44" s="1201"/>
    </row>
    <row r="45" spans="1:26" s="1202" customFormat="1" ht="14.25" customHeight="1">
      <c r="A45" s="1198"/>
      <c r="B45" s="1199"/>
      <c r="C45" s="325"/>
      <c r="D45" s="136" t="s">
        <v>81</v>
      </c>
      <c r="E45" s="113"/>
      <c r="F45" s="1213">
        <v>579.70000000000005</v>
      </c>
      <c r="G45" s="936"/>
      <c r="H45" s="1213">
        <v>51</v>
      </c>
      <c r="I45" s="936"/>
      <c r="J45" s="1213">
        <v>576.6</v>
      </c>
      <c r="K45" s="936"/>
      <c r="L45" s="1213">
        <v>51</v>
      </c>
      <c r="M45" s="140"/>
      <c r="N45" s="1213">
        <v>573.70000000000005</v>
      </c>
      <c r="O45" s="936"/>
      <c r="P45" s="1213">
        <v>51</v>
      </c>
      <c r="Q45" s="140"/>
      <c r="R45" s="1213">
        <v>570.70000000000005</v>
      </c>
      <c r="S45" s="936"/>
      <c r="T45" s="1213">
        <v>51</v>
      </c>
      <c r="U45" s="140"/>
      <c r="V45" s="1215">
        <v>563.20000000000005</v>
      </c>
      <c r="W45" s="936"/>
      <c r="X45" s="1213">
        <v>50.9</v>
      </c>
      <c r="Y45" s="1200"/>
      <c r="Z45" s="1201"/>
    </row>
    <row r="46" spans="1:26" s="1202" customFormat="1" ht="14.25" customHeight="1">
      <c r="A46" s="1198"/>
      <c r="B46" s="1199"/>
      <c r="C46" s="325"/>
      <c r="D46" s="136" t="s">
        <v>80</v>
      </c>
      <c r="E46" s="113"/>
      <c r="F46" s="1213">
        <v>557.1</v>
      </c>
      <c r="G46" s="936"/>
      <c r="H46" s="1213">
        <v>49</v>
      </c>
      <c r="I46" s="936"/>
      <c r="J46" s="1213">
        <v>554.4</v>
      </c>
      <c r="K46" s="936"/>
      <c r="L46" s="1213">
        <v>49</v>
      </c>
      <c r="M46" s="140"/>
      <c r="N46" s="1213">
        <v>551.79999999999995</v>
      </c>
      <c r="O46" s="936"/>
      <c r="P46" s="1213">
        <v>49</v>
      </c>
      <c r="Q46" s="140"/>
      <c r="R46" s="1213">
        <v>549.20000000000005</v>
      </c>
      <c r="S46" s="936"/>
      <c r="T46" s="1213">
        <v>49</v>
      </c>
      <c r="U46" s="140"/>
      <c r="V46" s="1215">
        <v>542.6</v>
      </c>
      <c r="W46" s="936"/>
      <c r="X46" s="1213">
        <v>49.1</v>
      </c>
      <c r="Y46" s="1200"/>
      <c r="Z46" s="1201"/>
    </row>
    <row r="47" spans="1:26" s="1202" customFormat="1" ht="18.75" customHeight="1">
      <c r="A47" s="1198"/>
      <c r="B47" s="1199"/>
      <c r="C47" s="325" t="s">
        <v>321</v>
      </c>
      <c r="D47" s="265"/>
      <c r="E47" s="113"/>
      <c r="F47" s="1217">
        <v>1477.3</v>
      </c>
      <c r="G47" s="1219"/>
      <c r="H47" s="1217">
        <v>13.9</v>
      </c>
      <c r="I47" s="1219"/>
      <c r="J47" s="1217">
        <v>1464.9</v>
      </c>
      <c r="K47" s="1219"/>
      <c r="L47" s="1217">
        <v>13.8</v>
      </c>
      <c r="M47" s="140"/>
      <c r="N47" s="1217">
        <v>1453</v>
      </c>
      <c r="O47" s="1219"/>
      <c r="P47" s="1217">
        <v>13.7</v>
      </c>
      <c r="Q47" s="140"/>
      <c r="R47" s="1217">
        <v>1440.9</v>
      </c>
      <c r="S47" s="1219"/>
      <c r="T47" s="1217">
        <v>13.6</v>
      </c>
      <c r="U47" s="140"/>
      <c r="V47" s="1218">
        <v>1410.8</v>
      </c>
      <c r="W47" s="1219"/>
      <c r="X47" s="1217">
        <v>13.4</v>
      </c>
      <c r="Y47" s="1200"/>
      <c r="Z47" s="1201"/>
    </row>
    <row r="48" spans="1:26" s="1202" customFormat="1" ht="14.25" customHeight="1">
      <c r="A48" s="1198"/>
      <c r="B48" s="1199"/>
      <c r="C48" s="325"/>
      <c r="D48" s="136" t="s">
        <v>81</v>
      </c>
      <c r="E48" s="113"/>
      <c r="F48" s="1213">
        <v>746.9</v>
      </c>
      <c r="G48" s="936"/>
      <c r="H48" s="1213">
        <v>50.6</v>
      </c>
      <c r="I48" s="936"/>
      <c r="J48" s="1213">
        <v>740.5</v>
      </c>
      <c r="K48" s="936"/>
      <c r="L48" s="1213">
        <v>50.5</v>
      </c>
      <c r="M48" s="140"/>
      <c r="N48" s="1213">
        <v>734.4</v>
      </c>
      <c r="O48" s="936"/>
      <c r="P48" s="1213">
        <v>50.5</v>
      </c>
      <c r="Q48" s="140"/>
      <c r="R48" s="1213">
        <v>728.3</v>
      </c>
      <c r="S48" s="936"/>
      <c r="T48" s="1213">
        <v>50.5</v>
      </c>
      <c r="U48" s="140"/>
      <c r="V48" s="1215">
        <v>711.1</v>
      </c>
      <c r="W48" s="936"/>
      <c r="X48" s="1213">
        <v>50.4</v>
      </c>
      <c r="Y48" s="1200"/>
      <c r="Z48" s="1201"/>
    </row>
    <row r="49" spans="1:26" s="1202" customFormat="1" ht="14.25" customHeight="1">
      <c r="A49" s="1198"/>
      <c r="B49" s="1199"/>
      <c r="C49" s="325"/>
      <c r="D49" s="136" t="s">
        <v>80</v>
      </c>
      <c r="E49" s="113"/>
      <c r="F49" s="1213">
        <v>730.4</v>
      </c>
      <c r="G49" s="936"/>
      <c r="H49" s="1213">
        <v>49.4</v>
      </c>
      <c r="I49" s="936"/>
      <c r="J49" s="1213">
        <v>724.4</v>
      </c>
      <c r="K49" s="936"/>
      <c r="L49" s="1213">
        <v>49.5</v>
      </c>
      <c r="M49" s="140"/>
      <c r="N49" s="1213">
        <v>718.5</v>
      </c>
      <c r="O49" s="936"/>
      <c r="P49" s="1213">
        <v>49.4</v>
      </c>
      <c r="Q49" s="140"/>
      <c r="R49" s="1213">
        <v>712.7</v>
      </c>
      <c r="S49" s="936"/>
      <c r="T49" s="1213">
        <v>49.5</v>
      </c>
      <c r="U49" s="140"/>
      <c r="V49" s="1215">
        <v>699.7</v>
      </c>
      <c r="W49" s="936"/>
      <c r="X49" s="1213">
        <v>49.6</v>
      </c>
      <c r="Y49" s="1200"/>
      <c r="Z49" s="1201"/>
    </row>
    <row r="50" spans="1:26" s="1202" customFormat="1" ht="18.75" customHeight="1">
      <c r="A50" s="1198"/>
      <c r="B50" s="1199"/>
      <c r="C50" s="325" t="s">
        <v>322</v>
      </c>
      <c r="D50" s="265"/>
      <c r="E50" s="113"/>
      <c r="F50" s="1217">
        <v>1633.8</v>
      </c>
      <c r="G50" s="936"/>
      <c r="H50" s="1217">
        <v>15.4</v>
      </c>
      <c r="I50" s="1219"/>
      <c r="J50" s="1217">
        <v>1636.3</v>
      </c>
      <c r="K50" s="936"/>
      <c r="L50" s="1217">
        <v>15.4</v>
      </c>
      <c r="M50" s="140"/>
      <c r="N50" s="1217">
        <v>1639.3</v>
      </c>
      <c r="O50" s="936"/>
      <c r="P50" s="1217">
        <v>15.5</v>
      </c>
      <c r="Q50" s="140"/>
      <c r="R50" s="1217">
        <v>1642.2</v>
      </c>
      <c r="S50" s="936"/>
      <c r="T50" s="1217">
        <v>15.5</v>
      </c>
      <c r="U50" s="140"/>
      <c r="V50" s="1218">
        <v>1641.9</v>
      </c>
      <c r="W50" s="936"/>
      <c r="X50" s="1217">
        <v>15.6</v>
      </c>
      <c r="Y50" s="1200"/>
      <c r="Z50" s="1201"/>
    </row>
    <row r="51" spans="1:26" s="1202" customFormat="1" ht="14.25" customHeight="1">
      <c r="A51" s="1198"/>
      <c r="B51" s="1199"/>
      <c r="C51" s="325"/>
      <c r="D51" s="136" t="s">
        <v>81</v>
      </c>
      <c r="E51" s="113"/>
      <c r="F51" s="1213">
        <v>817.1</v>
      </c>
      <c r="G51" s="936"/>
      <c r="H51" s="1213">
        <v>50</v>
      </c>
      <c r="I51" s="936"/>
      <c r="J51" s="1213">
        <v>818.7</v>
      </c>
      <c r="K51" s="936"/>
      <c r="L51" s="1213">
        <v>50</v>
      </c>
      <c r="M51" s="140"/>
      <c r="N51" s="1213">
        <v>820.6</v>
      </c>
      <c r="O51" s="936"/>
      <c r="P51" s="1213">
        <v>50.1</v>
      </c>
      <c r="Q51" s="140"/>
      <c r="R51" s="1213">
        <v>822.3</v>
      </c>
      <c r="S51" s="936"/>
      <c r="T51" s="1213">
        <v>50.1</v>
      </c>
      <c r="U51" s="140"/>
      <c r="V51" s="1215">
        <v>820.5</v>
      </c>
      <c r="W51" s="936"/>
      <c r="X51" s="1213">
        <v>50</v>
      </c>
      <c r="Y51" s="1200"/>
      <c r="Z51" s="1201"/>
    </row>
    <row r="52" spans="1:26" s="1202" customFormat="1" ht="14.25" customHeight="1">
      <c r="A52" s="1198"/>
      <c r="B52" s="1199"/>
      <c r="C52" s="325"/>
      <c r="D52" s="136" t="s">
        <v>80</v>
      </c>
      <c r="E52" s="113"/>
      <c r="F52" s="1213">
        <v>816.7</v>
      </c>
      <c r="G52" s="936"/>
      <c r="H52" s="1213">
        <v>50</v>
      </c>
      <c r="I52" s="936"/>
      <c r="J52" s="1213">
        <v>817.6</v>
      </c>
      <c r="K52" s="936"/>
      <c r="L52" s="1213">
        <v>50</v>
      </c>
      <c r="M52" s="140"/>
      <c r="N52" s="1213">
        <v>818.7</v>
      </c>
      <c r="O52" s="936"/>
      <c r="P52" s="1213">
        <v>49.9</v>
      </c>
      <c r="Q52" s="140"/>
      <c r="R52" s="1213">
        <v>819.8</v>
      </c>
      <c r="S52" s="936"/>
      <c r="T52" s="1213">
        <v>49.9</v>
      </c>
      <c r="U52" s="140"/>
      <c r="V52" s="1215">
        <v>821.4</v>
      </c>
      <c r="W52" s="936"/>
      <c r="X52" s="1213">
        <v>50</v>
      </c>
      <c r="Y52" s="1200"/>
      <c r="Z52" s="1201"/>
    </row>
    <row r="53" spans="1:26" s="1202" customFormat="1" ht="18.75" customHeight="1">
      <c r="A53" s="1198"/>
      <c r="B53" s="1199"/>
      <c r="C53" s="325" t="s">
        <v>613</v>
      </c>
      <c r="D53" s="265"/>
      <c r="E53" s="113"/>
      <c r="F53" s="1217">
        <v>2803.8</v>
      </c>
      <c r="G53" s="936"/>
      <c r="H53" s="1217">
        <v>26.5</v>
      </c>
      <c r="I53" s="1219"/>
      <c r="J53" s="1217">
        <v>2809.7</v>
      </c>
      <c r="K53" s="936"/>
      <c r="L53" s="1217">
        <v>26.5</v>
      </c>
      <c r="M53" s="140"/>
      <c r="N53" s="1217">
        <v>2816.3</v>
      </c>
      <c r="O53" s="936"/>
      <c r="P53" s="1217">
        <v>26.6</v>
      </c>
      <c r="Q53" s="140"/>
      <c r="R53" s="1217">
        <v>2822.8</v>
      </c>
      <c r="S53" s="936"/>
      <c r="T53" s="1217">
        <v>26.6</v>
      </c>
      <c r="U53" s="140"/>
      <c r="V53" s="1218">
        <v>2824.4</v>
      </c>
      <c r="W53" s="936"/>
      <c r="X53" s="1217">
        <v>26.8</v>
      </c>
      <c r="Y53" s="1200"/>
      <c r="Z53" s="1201"/>
    </row>
    <row r="54" spans="1:26" s="1202" customFormat="1" ht="14.25" customHeight="1">
      <c r="A54" s="1198"/>
      <c r="B54" s="1199"/>
      <c r="C54" s="325"/>
      <c r="D54" s="136" t="s">
        <v>81</v>
      </c>
      <c r="E54" s="113"/>
      <c r="F54" s="1213">
        <v>1353.7</v>
      </c>
      <c r="G54" s="936"/>
      <c r="H54" s="1213">
        <v>48.3</v>
      </c>
      <c r="I54" s="936"/>
      <c r="J54" s="1213">
        <v>1357.1</v>
      </c>
      <c r="K54" s="936"/>
      <c r="L54" s="1213">
        <v>48.3</v>
      </c>
      <c r="M54" s="140"/>
      <c r="N54" s="1213">
        <v>1361.1</v>
      </c>
      <c r="O54" s="936"/>
      <c r="P54" s="1213">
        <v>48.3</v>
      </c>
      <c r="Q54" s="140"/>
      <c r="R54" s="1213">
        <v>1364.8</v>
      </c>
      <c r="S54" s="936"/>
      <c r="T54" s="1213">
        <v>48.3</v>
      </c>
      <c r="U54" s="140"/>
      <c r="V54" s="1215">
        <v>1360.9</v>
      </c>
      <c r="W54" s="936"/>
      <c r="X54" s="1213">
        <v>48.2</v>
      </c>
      <c r="Y54" s="1200"/>
      <c r="Z54" s="1201"/>
    </row>
    <row r="55" spans="1:26" s="1202" customFormat="1" ht="14.25" customHeight="1">
      <c r="A55" s="1198"/>
      <c r="B55" s="1199"/>
      <c r="C55" s="325"/>
      <c r="D55" s="136" t="s">
        <v>80</v>
      </c>
      <c r="E55" s="113"/>
      <c r="F55" s="1213">
        <v>1450.2</v>
      </c>
      <c r="G55" s="936"/>
      <c r="H55" s="1213">
        <v>51.7</v>
      </c>
      <c r="I55" s="936"/>
      <c r="J55" s="1213">
        <v>1452.5</v>
      </c>
      <c r="K55" s="936"/>
      <c r="L55" s="1213">
        <v>51.7</v>
      </c>
      <c r="M55" s="140"/>
      <c r="N55" s="1213">
        <v>1455.3</v>
      </c>
      <c r="O55" s="936"/>
      <c r="P55" s="1213">
        <v>51.7</v>
      </c>
      <c r="Q55" s="140"/>
      <c r="R55" s="1213">
        <v>1458</v>
      </c>
      <c r="S55" s="936"/>
      <c r="T55" s="1213">
        <v>51.7</v>
      </c>
      <c r="U55" s="140"/>
      <c r="V55" s="1215">
        <v>1463.5</v>
      </c>
      <c r="W55" s="936"/>
      <c r="X55" s="1213">
        <v>51.8</v>
      </c>
      <c r="Y55" s="1200"/>
      <c r="Z55" s="1201"/>
    </row>
    <row r="56" spans="1:26" s="1202" customFormat="1" ht="18.75" customHeight="1">
      <c r="A56" s="1198"/>
      <c r="B56" s="1199"/>
      <c r="C56" s="325" t="s">
        <v>521</v>
      </c>
      <c r="D56" s="265"/>
      <c r="E56" s="113"/>
      <c r="F56" s="1217">
        <v>1962.1</v>
      </c>
      <c r="G56" s="936"/>
      <c r="H56" s="1217">
        <v>18.5</v>
      </c>
      <c r="I56" s="1219"/>
      <c r="J56" s="1217">
        <v>1969.2</v>
      </c>
      <c r="K56" s="936"/>
      <c r="L56" s="1217">
        <v>18.600000000000001</v>
      </c>
      <c r="M56" s="140"/>
      <c r="N56" s="1217">
        <v>1976.9</v>
      </c>
      <c r="O56" s="936"/>
      <c r="P56" s="1217">
        <v>18.7</v>
      </c>
      <c r="Q56" s="140"/>
      <c r="R56" s="1217">
        <v>1984.4</v>
      </c>
      <c r="S56" s="936"/>
      <c r="T56" s="1217">
        <v>18.7</v>
      </c>
      <c r="U56" s="140"/>
      <c r="V56" s="1218">
        <v>1978.6</v>
      </c>
      <c r="W56" s="936"/>
      <c r="X56" s="1217">
        <v>18.8</v>
      </c>
      <c r="Y56" s="1200"/>
      <c r="Z56" s="1201"/>
    </row>
    <row r="57" spans="1:26" s="1202" customFormat="1" ht="14.25" customHeight="1">
      <c r="A57" s="1198"/>
      <c r="B57" s="1199"/>
      <c r="C57" s="325"/>
      <c r="D57" s="136" t="s">
        <v>81</v>
      </c>
      <c r="E57" s="113"/>
      <c r="F57" s="1213">
        <v>818.8</v>
      </c>
      <c r="G57" s="936"/>
      <c r="H57" s="1213">
        <v>41.7</v>
      </c>
      <c r="I57" s="936"/>
      <c r="J57" s="1213">
        <v>821.8</v>
      </c>
      <c r="K57" s="936"/>
      <c r="L57" s="1213">
        <v>41.7</v>
      </c>
      <c r="M57" s="140"/>
      <c r="N57" s="1213">
        <v>825.2</v>
      </c>
      <c r="O57" s="936"/>
      <c r="P57" s="1213">
        <v>41.7</v>
      </c>
      <c r="Q57" s="140"/>
      <c r="R57" s="1213">
        <v>828.4</v>
      </c>
      <c r="S57" s="936"/>
      <c r="T57" s="1213">
        <v>41.7</v>
      </c>
      <c r="U57" s="140"/>
      <c r="V57" s="1215">
        <v>823.4</v>
      </c>
      <c r="W57" s="936"/>
      <c r="X57" s="1213">
        <v>41.6</v>
      </c>
      <c r="Y57" s="1200"/>
      <c r="Z57" s="1201"/>
    </row>
    <row r="58" spans="1:26" s="1202" customFormat="1" ht="14.25" customHeight="1">
      <c r="A58" s="1198"/>
      <c r="B58" s="1199"/>
      <c r="C58" s="325"/>
      <c r="D58" s="136" t="s">
        <v>80</v>
      </c>
      <c r="E58" s="113"/>
      <c r="F58" s="1213">
        <v>1143.3</v>
      </c>
      <c r="G58" s="936"/>
      <c r="H58" s="1213">
        <v>58.3</v>
      </c>
      <c r="I58" s="936"/>
      <c r="J58" s="1213">
        <v>1147.4000000000001</v>
      </c>
      <c r="K58" s="936"/>
      <c r="L58" s="1213">
        <v>58.3</v>
      </c>
      <c r="M58" s="140"/>
      <c r="N58" s="1213">
        <v>1151.7</v>
      </c>
      <c r="O58" s="936"/>
      <c r="P58" s="1213">
        <v>58.3</v>
      </c>
      <c r="Q58" s="140"/>
      <c r="R58" s="1213">
        <v>1156</v>
      </c>
      <c r="S58" s="936"/>
      <c r="T58" s="1213">
        <v>58.3</v>
      </c>
      <c r="U58" s="140"/>
      <c r="V58" s="1215">
        <v>1155.2</v>
      </c>
      <c r="W58" s="936"/>
      <c r="X58" s="1213">
        <v>58.4</v>
      </c>
      <c r="Y58" s="1200"/>
      <c r="Z58" s="1201"/>
    </row>
    <row r="59" spans="1:26" s="1202" customFormat="1" ht="10.5" customHeight="1">
      <c r="A59" s="1198"/>
      <c r="B59" s="1220"/>
      <c r="C59" s="1220"/>
      <c r="D59" s="1220"/>
      <c r="E59" s="1220"/>
      <c r="F59" s="1220"/>
      <c r="G59" s="1220"/>
      <c r="H59" s="1220"/>
      <c r="I59" s="1220"/>
      <c r="J59" s="1220"/>
      <c r="K59" s="1220"/>
      <c r="L59" s="1220"/>
      <c r="M59" s="1220"/>
      <c r="N59" s="1220"/>
      <c r="O59" s="1220"/>
      <c r="P59" s="1220"/>
      <c r="Q59" s="1220"/>
      <c r="R59" s="1220"/>
      <c r="S59" s="1220"/>
      <c r="T59" s="1220"/>
      <c r="U59" s="1220"/>
      <c r="V59" s="1220"/>
      <c r="W59" s="1220"/>
      <c r="X59" s="1220"/>
      <c r="Y59" s="1200"/>
      <c r="Z59" s="1201"/>
    </row>
    <row r="60" spans="1:26" ht="11.25" customHeight="1">
      <c r="A60" s="355"/>
      <c r="B60" s="1220"/>
      <c r="C60" s="54" t="s">
        <v>205</v>
      </c>
      <c r="D60" s="1533"/>
      <c r="E60" s="113"/>
      <c r="G60" s="279"/>
      <c r="H60" s="1221" t="s">
        <v>112</v>
      </c>
      <c r="I60" s="279"/>
      <c r="J60" s="279"/>
      <c r="K60" s="279"/>
      <c r="L60" s="279"/>
      <c r="M60" s="279"/>
      <c r="N60" s="264"/>
      <c r="O60" s="279"/>
      <c r="P60" s="279"/>
      <c r="Q60" s="279"/>
      <c r="R60" s="279"/>
      <c r="S60" s="279"/>
      <c r="T60" s="279"/>
      <c r="U60" s="279"/>
      <c r="V60" s="279"/>
      <c r="W60" s="279"/>
      <c r="X60" s="279"/>
      <c r="Y60" s="1531"/>
      <c r="Z60" s="4"/>
    </row>
    <row r="61" spans="1:26">
      <c r="A61" s="4"/>
      <c r="B61" s="593">
        <v>6</v>
      </c>
      <c r="C61" s="1593" t="s">
        <v>585</v>
      </c>
      <c r="D61" s="1593"/>
      <c r="E61" s="1593"/>
      <c r="F61" s="20"/>
      <c r="G61" s="20"/>
      <c r="H61" s="20"/>
      <c r="I61" s="20"/>
      <c r="J61" s="20"/>
      <c r="K61" s="20"/>
      <c r="L61" s="20"/>
      <c r="M61" s="20"/>
      <c r="N61" s="20"/>
      <c r="O61" s="20"/>
      <c r="P61" s="20"/>
      <c r="Q61" s="20"/>
      <c r="R61" s="20"/>
      <c r="S61" s="20"/>
      <c r="T61" s="20"/>
      <c r="U61" s="20"/>
      <c r="V61" s="20"/>
      <c r="W61" s="20"/>
      <c r="X61" s="20"/>
      <c r="Y61" s="20"/>
      <c r="Z61" s="20"/>
    </row>
    <row r="62" spans="1:26">
      <c r="V62" s="25"/>
      <c r="W62" s="25"/>
      <c r="X62" s="25"/>
    </row>
    <row r="63" spans="1:26">
      <c r="V63" s="25"/>
      <c r="W63" s="25"/>
      <c r="X63" s="25"/>
    </row>
    <row r="64" spans="1:26">
      <c r="V64" s="25"/>
      <c r="W64" s="25"/>
      <c r="X64" s="25"/>
    </row>
    <row r="65" spans="18:25">
      <c r="V65" s="25"/>
      <c r="W65" s="25"/>
      <c r="X65" s="25"/>
    </row>
    <row r="66" spans="18:25">
      <c r="R66" s="69"/>
      <c r="S66" s="69"/>
      <c r="T66" s="69"/>
      <c r="U66" s="69"/>
      <c r="V66" s="86"/>
      <c r="W66" s="86"/>
      <c r="X66" s="86"/>
      <c r="Y66" s="69"/>
    </row>
    <row r="67" spans="18:25">
      <c r="R67" s="69"/>
      <c r="S67" s="69"/>
      <c r="T67" s="69"/>
      <c r="U67" s="69"/>
      <c r="V67" s="86"/>
      <c r="W67" s="86"/>
      <c r="X67" s="86"/>
      <c r="Y67" s="69"/>
    </row>
    <row r="68" spans="18:25">
      <c r="R68" s="69"/>
      <c r="S68" s="69"/>
      <c r="T68" s="69"/>
      <c r="U68" s="69"/>
      <c r="V68" s="69"/>
      <c r="W68" s="69"/>
      <c r="X68" s="69"/>
      <c r="Y68" s="69"/>
    </row>
    <row r="69" spans="18:25">
      <c r="R69" s="69"/>
      <c r="S69" s="69"/>
      <c r="T69" s="69"/>
      <c r="U69" s="69"/>
      <c r="V69" s="69"/>
      <c r="W69" s="69"/>
      <c r="X69" s="69"/>
      <c r="Y69" s="69"/>
    </row>
    <row r="70" spans="18:25">
      <c r="R70" s="69"/>
      <c r="S70" s="69"/>
      <c r="T70" s="69"/>
      <c r="U70" s="69"/>
      <c r="V70" s="69"/>
      <c r="W70" s="69"/>
      <c r="X70" s="69"/>
      <c r="Y70" s="69"/>
    </row>
    <row r="71" spans="18:25">
      <c r="R71" s="69"/>
      <c r="S71" s="69"/>
      <c r="T71" s="69"/>
      <c r="U71" s="69"/>
      <c r="V71" s="69"/>
      <c r="W71" s="69"/>
      <c r="X71" s="69"/>
      <c r="Y71" s="69"/>
    </row>
    <row r="72" spans="18:25" ht="8.25" customHeight="1">
      <c r="R72" s="69"/>
      <c r="S72" s="69"/>
      <c r="T72" s="69"/>
      <c r="U72" s="69"/>
      <c r="V72" s="69"/>
      <c r="W72" s="69"/>
      <c r="X72" s="69"/>
      <c r="Y72" s="69"/>
    </row>
    <row r="73" spans="18:25">
      <c r="R73" s="69"/>
      <c r="S73" s="69"/>
      <c r="T73" s="69"/>
      <c r="U73" s="69"/>
      <c r="V73" s="69"/>
      <c r="W73" s="69"/>
      <c r="X73" s="69"/>
      <c r="Y73" s="69"/>
    </row>
    <row r="74" spans="18:25" ht="9" customHeight="1">
      <c r="R74" s="69"/>
      <c r="S74" s="69"/>
      <c r="T74" s="69"/>
      <c r="U74" s="69"/>
      <c r="V74" s="69"/>
      <c r="W74" s="69"/>
      <c r="X74" s="69"/>
      <c r="Y74" s="1222"/>
    </row>
    <row r="75" spans="18:25" ht="8.25" customHeight="1">
      <c r="R75" s="69"/>
      <c r="S75" s="69"/>
      <c r="T75" s="69"/>
      <c r="U75" s="69"/>
      <c r="V75" s="1635"/>
      <c r="W75" s="1635"/>
      <c r="X75" s="1635"/>
      <c r="Y75" s="1635"/>
    </row>
    <row r="76" spans="18:25" ht="9.75" customHeight="1">
      <c r="R76" s="69"/>
      <c r="S76" s="69"/>
      <c r="T76" s="69"/>
      <c r="U76" s="69"/>
      <c r="V76" s="69"/>
      <c r="W76" s="69"/>
      <c r="X76" s="69"/>
      <c r="Y76" s="69"/>
    </row>
    <row r="77" spans="18:25">
      <c r="R77" s="69"/>
      <c r="S77" s="69"/>
      <c r="T77" s="69"/>
      <c r="U77" s="69"/>
      <c r="V77" s="69"/>
      <c r="W77" s="69"/>
      <c r="X77" s="69"/>
      <c r="Y77" s="69"/>
    </row>
  </sheetData>
  <mergeCells count="124">
    <mergeCell ref="C38:D38"/>
    <mergeCell ref="C61:E61"/>
    <mergeCell ref="V75:Y75"/>
    <mergeCell ref="C31:X31"/>
    <mergeCell ref="C32:D34"/>
    <mergeCell ref="F34:T34"/>
    <mergeCell ref="V34:X34"/>
    <mergeCell ref="F35:H35"/>
    <mergeCell ref="J35:L35"/>
    <mergeCell ref="N35:P35"/>
    <mergeCell ref="R35:T35"/>
    <mergeCell ref="V35:X35"/>
    <mergeCell ref="F28:H28"/>
    <mergeCell ref="J28:L28"/>
    <mergeCell ref="N28:P28"/>
    <mergeCell ref="R28:T28"/>
    <mergeCell ref="V28:X28"/>
    <mergeCell ref="V30:X30"/>
    <mergeCell ref="F26:H26"/>
    <mergeCell ref="J26:L26"/>
    <mergeCell ref="N26:P26"/>
    <mergeCell ref="R26:T26"/>
    <mergeCell ref="V26:X26"/>
    <mergeCell ref="F27:H27"/>
    <mergeCell ref="J27:L27"/>
    <mergeCell ref="N27:P27"/>
    <mergeCell ref="R27:T27"/>
    <mergeCell ref="V27:X27"/>
    <mergeCell ref="F24:H24"/>
    <mergeCell ref="J24:L24"/>
    <mergeCell ref="N24:P24"/>
    <mergeCell ref="R24:T24"/>
    <mergeCell ref="V24:X24"/>
    <mergeCell ref="F25:H25"/>
    <mergeCell ref="J25:L25"/>
    <mergeCell ref="N25:P25"/>
    <mergeCell ref="R25:T25"/>
    <mergeCell ref="V25:X25"/>
    <mergeCell ref="V22:X22"/>
    <mergeCell ref="F23:H23"/>
    <mergeCell ref="J23:L23"/>
    <mergeCell ref="N23:P23"/>
    <mergeCell ref="R23:T23"/>
    <mergeCell ref="V23:X23"/>
    <mergeCell ref="F21:H21"/>
    <mergeCell ref="J21:L21"/>
    <mergeCell ref="N21:P21"/>
    <mergeCell ref="R21:T21"/>
    <mergeCell ref="V21:X21"/>
    <mergeCell ref="C22:D22"/>
    <mergeCell ref="F22:H22"/>
    <mergeCell ref="J22:L22"/>
    <mergeCell ref="N22:P22"/>
    <mergeCell ref="R22:T22"/>
    <mergeCell ref="F19:H19"/>
    <mergeCell ref="J19:L19"/>
    <mergeCell ref="N19:P19"/>
    <mergeCell ref="R19:T19"/>
    <mergeCell ref="V19:X19"/>
    <mergeCell ref="F20:H20"/>
    <mergeCell ref="J20:L20"/>
    <mergeCell ref="N20:P20"/>
    <mergeCell ref="R20:T20"/>
    <mergeCell ref="V20:X20"/>
    <mergeCell ref="F17:H17"/>
    <mergeCell ref="J17:L17"/>
    <mergeCell ref="N17:P17"/>
    <mergeCell ref="R17:T17"/>
    <mergeCell ref="V17:X17"/>
    <mergeCell ref="F18:H18"/>
    <mergeCell ref="J18:L18"/>
    <mergeCell ref="N18:P18"/>
    <mergeCell ref="R18:T18"/>
    <mergeCell ref="V18:X18"/>
    <mergeCell ref="C16:D16"/>
    <mergeCell ref="F16:H16"/>
    <mergeCell ref="J16:L16"/>
    <mergeCell ref="N16:P16"/>
    <mergeCell ref="R16:T16"/>
    <mergeCell ref="V16:X16"/>
    <mergeCell ref="F14:H14"/>
    <mergeCell ref="J14:L14"/>
    <mergeCell ref="N14:P14"/>
    <mergeCell ref="R14:T14"/>
    <mergeCell ref="V14:X14"/>
    <mergeCell ref="F15:H15"/>
    <mergeCell ref="J15:L15"/>
    <mergeCell ref="N15:P15"/>
    <mergeCell ref="R15:T15"/>
    <mergeCell ref="V15:X15"/>
    <mergeCell ref="F12:H12"/>
    <mergeCell ref="J12:L12"/>
    <mergeCell ref="N12:P12"/>
    <mergeCell ref="R12:T12"/>
    <mergeCell ref="V12:X12"/>
    <mergeCell ref="F13:H13"/>
    <mergeCell ref="J13:L13"/>
    <mergeCell ref="N13:P13"/>
    <mergeCell ref="R13:T13"/>
    <mergeCell ref="V13:X13"/>
    <mergeCell ref="F10:H10"/>
    <mergeCell ref="J10:L10"/>
    <mergeCell ref="N10:P10"/>
    <mergeCell ref="R10:T10"/>
    <mergeCell ref="V10:X10"/>
    <mergeCell ref="F11:H11"/>
    <mergeCell ref="J11:L11"/>
    <mergeCell ref="N11:P11"/>
    <mergeCell ref="R11:T11"/>
    <mergeCell ref="V11:X11"/>
    <mergeCell ref="R7:T7"/>
    <mergeCell ref="V7:X7"/>
    <mergeCell ref="C9:D9"/>
    <mergeCell ref="F9:H9"/>
    <mergeCell ref="J9:L9"/>
    <mergeCell ref="N9:P9"/>
    <mergeCell ref="R9:T9"/>
    <mergeCell ref="V9:X9"/>
    <mergeCell ref="N1:X1"/>
    <mergeCell ref="V3:X3"/>
    <mergeCell ref="C4:X4"/>
    <mergeCell ref="C5:D6"/>
    <mergeCell ref="F6:T6"/>
    <mergeCell ref="V6:X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C79"/>
  <sheetViews>
    <sheetView workbookViewId="0"/>
  </sheetViews>
  <sheetFormatPr defaultRowHeight="12.75"/>
  <cols>
    <col min="1" max="1" width="1" style="125" customWidth="1"/>
    <col min="2" max="2" width="2.5703125" style="125" customWidth="1"/>
    <col min="3" max="3" width="1" style="125" customWidth="1"/>
    <col min="4" max="4" width="30.28515625" style="125" customWidth="1"/>
    <col min="5" max="6" width="0.5703125" style="125" customWidth="1"/>
    <col min="7" max="7" width="7.28515625" style="125" customWidth="1"/>
    <col min="8" max="8" width="0.42578125" style="125" customWidth="1"/>
    <col min="9" max="9" width="4.85546875" style="125" customWidth="1"/>
    <col min="10" max="10" width="0.28515625" style="125" customWidth="1"/>
    <col min="11" max="11" width="7.28515625" style="125" customWidth="1"/>
    <col min="12" max="12" width="0.42578125" style="125" customWidth="1"/>
    <col min="13" max="13" width="4.85546875" style="125" customWidth="1"/>
    <col min="14" max="14" width="0.42578125" style="125" customWidth="1"/>
    <col min="15" max="15" width="7.28515625" style="125" customWidth="1"/>
    <col min="16" max="16" width="0.42578125" style="125" customWidth="1"/>
    <col min="17" max="17" width="4.85546875" style="125" customWidth="1"/>
    <col min="18" max="18" width="0.28515625" style="125" customWidth="1"/>
    <col min="19" max="19" width="7.28515625" style="125" customWidth="1"/>
    <col min="20" max="20" width="0.28515625" style="125" customWidth="1"/>
    <col min="21" max="21" width="4.85546875" style="125" customWidth="1"/>
    <col min="22" max="22" width="0.28515625" style="125" customWidth="1"/>
    <col min="23" max="23" width="7.28515625" style="125" customWidth="1"/>
    <col min="24" max="24" width="0.28515625" style="125" customWidth="1"/>
    <col min="25" max="25" width="4.85546875" style="125" customWidth="1"/>
    <col min="26" max="26" width="2.5703125" style="125" customWidth="1"/>
    <col min="27" max="27" width="1" style="125" customWidth="1"/>
    <col min="28" max="16384" width="9.140625" style="125"/>
  </cols>
  <sheetData>
    <row r="1" spans="1:27" ht="13.5" customHeight="1">
      <c r="A1" s="4"/>
      <c r="B1" s="1223"/>
      <c r="C1" s="1639" t="s">
        <v>519</v>
      </c>
      <c r="D1" s="1639"/>
      <c r="E1" s="1639"/>
      <c r="F1" s="1639"/>
      <c r="G1" s="353"/>
      <c r="H1" s="353"/>
      <c r="I1" s="353"/>
      <c r="J1" s="353"/>
      <c r="K1" s="353"/>
      <c r="L1" s="353"/>
      <c r="M1" s="353"/>
      <c r="N1" s="353"/>
      <c r="O1" s="353"/>
      <c r="P1" s="353"/>
      <c r="Q1" s="353"/>
      <c r="R1" s="353"/>
      <c r="S1" s="353"/>
      <c r="T1" s="353"/>
      <c r="U1" s="353"/>
      <c r="V1" s="353"/>
      <c r="W1" s="359"/>
      <c r="X1" s="359"/>
      <c r="Y1" s="353"/>
      <c r="Z1" s="353"/>
      <c r="AA1" s="4"/>
    </row>
    <row r="2" spans="1:27" ht="9.75" customHeight="1">
      <c r="A2" s="4"/>
      <c r="B2" s="1529"/>
      <c r="C2" s="1224"/>
      <c r="D2" s="1529"/>
      <c r="E2" s="1529"/>
      <c r="F2" s="1225"/>
      <c r="G2" s="1225"/>
      <c r="H2" s="1225"/>
      <c r="I2" s="1225"/>
      <c r="J2" s="1225"/>
      <c r="K2" s="1225"/>
      <c r="L2" s="1225"/>
      <c r="M2" s="1225"/>
      <c r="N2" s="1225"/>
      <c r="O2" s="1226"/>
      <c r="P2" s="1226"/>
      <c r="Q2" s="1226"/>
      <c r="R2" s="1226"/>
      <c r="S2" s="1226"/>
      <c r="T2" s="1226"/>
      <c r="U2" s="1226"/>
      <c r="V2" s="1226"/>
      <c r="W2" s="1226"/>
      <c r="X2" s="1226"/>
      <c r="Y2" s="1226"/>
      <c r="Z2" s="1227"/>
      <c r="AA2" s="4"/>
    </row>
    <row r="3" spans="1:27" ht="9" customHeight="1" thickBot="1">
      <c r="A3" s="4"/>
      <c r="B3" s="8"/>
      <c r="C3" s="1228"/>
      <c r="D3" s="8"/>
      <c r="E3" s="8"/>
      <c r="F3" s="8"/>
      <c r="G3" s="8"/>
      <c r="H3" s="8"/>
      <c r="I3" s="8"/>
      <c r="J3" s="8"/>
      <c r="K3" s="8"/>
      <c r="L3" s="8"/>
      <c r="M3" s="8"/>
      <c r="N3" s="8"/>
      <c r="O3" s="8"/>
      <c r="P3" s="8"/>
      <c r="Q3" s="8"/>
      <c r="R3" s="8"/>
      <c r="S3" s="8"/>
      <c r="T3" s="8"/>
      <c r="U3" s="8"/>
      <c r="V3" s="8"/>
      <c r="W3" s="1623" t="s">
        <v>82</v>
      </c>
      <c r="X3" s="1623"/>
      <c r="Y3" s="1623"/>
      <c r="Z3" s="355"/>
      <c r="AA3" s="4"/>
    </row>
    <row r="4" spans="1:27" s="12" customFormat="1" ht="13.5" customHeight="1" thickBot="1">
      <c r="A4" s="11"/>
      <c r="B4" s="19"/>
      <c r="C4" s="1624" t="s">
        <v>206</v>
      </c>
      <c r="D4" s="1625"/>
      <c r="E4" s="1625"/>
      <c r="F4" s="1625"/>
      <c r="G4" s="1625"/>
      <c r="H4" s="1625"/>
      <c r="I4" s="1625"/>
      <c r="J4" s="1625"/>
      <c r="K4" s="1625"/>
      <c r="L4" s="1625"/>
      <c r="M4" s="1625"/>
      <c r="N4" s="1625"/>
      <c r="O4" s="1625"/>
      <c r="P4" s="1625"/>
      <c r="Q4" s="1625"/>
      <c r="R4" s="1625"/>
      <c r="S4" s="1625"/>
      <c r="T4" s="1625"/>
      <c r="U4" s="1625"/>
      <c r="V4" s="1625"/>
      <c r="W4" s="1625"/>
      <c r="X4" s="1625"/>
      <c r="Y4" s="1626"/>
      <c r="Z4" s="355"/>
      <c r="AA4" s="11"/>
    </row>
    <row r="5" spans="1:27" ht="3.75" customHeight="1">
      <c r="A5" s="4"/>
      <c r="B5" s="8"/>
      <c r="C5" s="1640" t="s">
        <v>199</v>
      </c>
      <c r="D5" s="1641"/>
      <c r="E5" s="1533"/>
      <c r="F5" s="1229"/>
      <c r="G5" s="8"/>
      <c r="H5" s="1532"/>
      <c r="I5" s="1532"/>
      <c r="J5" s="1532"/>
      <c r="K5" s="1532"/>
      <c r="L5" s="1532"/>
      <c r="M5" s="1532"/>
      <c r="N5" s="1532"/>
      <c r="O5" s="1532"/>
      <c r="P5" s="1532"/>
      <c r="Q5" s="1532"/>
      <c r="R5" s="1532"/>
      <c r="S5" s="8"/>
      <c r="T5" s="1532"/>
      <c r="U5" s="1532"/>
      <c r="V5" s="1532"/>
      <c r="W5" s="1532"/>
      <c r="X5" s="1532"/>
      <c r="Y5" s="1532"/>
      <c r="Z5" s="355"/>
      <c r="AA5" s="4"/>
    </row>
    <row r="6" spans="1:27" ht="12.75" customHeight="1">
      <c r="A6" s="4"/>
      <c r="B6" s="8"/>
      <c r="C6" s="1641"/>
      <c r="D6" s="1641"/>
      <c r="E6" s="1532">
        <v>2005</v>
      </c>
      <c r="F6" s="277">
        <v>2010</v>
      </c>
      <c r="G6" s="1630">
        <v>2012</v>
      </c>
      <c r="H6" s="1630"/>
      <c r="I6" s="1630"/>
      <c r="J6" s="1630"/>
      <c r="K6" s="1630"/>
      <c r="L6" s="1630"/>
      <c r="M6" s="1630"/>
      <c r="N6" s="1630"/>
      <c r="O6" s="1630"/>
      <c r="P6" s="1630"/>
      <c r="Q6" s="1630"/>
      <c r="R6" s="1630"/>
      <c r="S6" s="1630"/>
      <c r="T6" s="1630"/>
      <c r="U6" s="1630"/>
      <c r="V6" s="1518"/>
      <c r="W6" s="1631">
        <v>2013</v>
      </c>
      <c r="X6" s="1631"/>
      <c r="Y6" s="1631"/>
      <c r="Z6" s="355"/>
      <c r="AA6" s="4"/>
    </row>
    <row r="7" spans="1:27">
      <c r="A7" s="4"/>
      <c r="B7" s="8"/>
      <c r="C7" s="1230"/>
      <c r="D7" s="1230"/>
      <c r="E7" s="1"/>
      <c r="F7" s="1518"/>
      <c r="G7" s="1619" t="s">
        <v>224</v>
      </c>
      <c r="H7" s="1619"/>
      <c r="I7" s="1619"/>
      <c r="J7" s="1532"/>
      <c r="K7" s="1619" t="s">
        <v>225</v>
      </c>
      <c r="L7" s="1619"/>
      <c r="M7" s="1619"/>
      <c r="N7" s="1532"/>
      <c r="O7" s="1619" t="s">
        <v>226</v>
      </c>
      <c r="P7" s="1619"/>
      <c r="Q7" s="1619"/>
      <c r="R7" s="1234"/>
      <c r="S7" s="1619" t="s">
        <v>223</v>
      </c>
      <c r="T7" s="1619"/>
      <c r="U7" s="1619"/>
      <c r="V7" s="277"/>
      <c r="W7" s="1619" t="s">
        <v>224</v>
      </c>
      <c r="X7" s="1619"/>
      <c r="Y7" s="1619"/>
      <c r="Z7" s="1231"/>
      <c r="AA7" s="4"/>
    </row>
    <row r="8" spans="1:27" ht="3.75" customHeight="1">
      <c r="A8" s="4"/>
      <c r="B8" s="8"/>
      <c r="C8" s="1533"/>
      <c r="D8" s="1533"/>
      <c r="E8" s="1533"/>
      <c r="F8" s="1232"/>
      <c r="G8" s="1643"/>
      <c r="H8" s="1643"/>
      <c r="I8" s="1643"/>
      <c r="J8" s="1233"/>
      <c r="K8" s="1643"/>
      <c r="L8" s="1643"/>
      <c r="M8" s="1643"/>
      <c r="N8" s="1532"/>
      <c r="O8" s="1532"/>
      <c r="P8" s="1532"/>
      <c r="Q8" s="1532"/>
      <c r="R8" s="1234"/>
      <c r="S8" s="1532"/>
      <c r="T8" s="1532"/>
      <c r="U8" s="1532"/>
      <c r="V8" s="277"/>
      <c r="W8" s="1532"/>
      <c r="X8" s="1532"/>
      <c r="Y8" s="1532"/>
      <c r="Z8" s="1231"/>
      <c r="AA8" s="4"/>
    </row>
    <row r="9" spans="1:27" s="1188" customFormat="1" ht="11.25" customHeight="1">
      <c r="A9" s="124"/>
      <c r="B9" s="1235"/>
      <c r="C9" s="1620" t="s">
        <v>13</v>
      </c>
      <c r="D9" s="1620"/>
      <c r="E9" s="1205"/>
      <c r="F9" s="1208"/>
      <c r="G9" s="1642">
        <v>4662.5</v>
      </c>
      <c r="H9" s="1642"/>
      <c r="I9" s="1642"/>
      <c r="J9" s="1236"/>
      <c r="K9" s="1642">
        <v>4688.2</v>
      </c>
      <c r="L9" s="1642"/>
      <c r="M9" s="1642"/>
      <c r="N9" s="1237"/>
      <c r="O9" s="1642">
        <v>4656.3</v>
      </c>
      <c r="P9" s="1642"/>
      <c r="Q9" s="1642"/>
      <c r="R9" s="1237"/>
      <c r="S9" s="1642">
        <v>4531.8</v>
      </c>
      <c r="T9" s="1642"/>
      <c r="U9" s="1642"/>
      <c r="V9" s="277"/>
      <c r="W9" s="1642">
        <v>4433.2</v>
      </c>
      <c r="X9" s="1642"/>
      <c r="Y9" s="1642"/>
      <c r="Z9" s="1238"/>
      <c r="AA9" s="124"/>
    </row>
    <row r="10" spans="1:27" ht="12" customHeight="1">
      <c r="A10" s="4"/>
      <c r="B10" s="32"/>
      <c r="C10" s="143" t="s">
        <v>81</v>
      </c>
      <c r="D10" s="20"/>
      <c r="E10" s="1533"/>
      <c r="F10" s="126"/>
      <c r="G10" s="1644">
        <v>2460.9</v>
      </c>
      <c r="H10" s="1644"/>
      <c r="I10" s="1644"/>
      <c r="J10" s="112"/>
      <c r="K10" s="1644">
        <v>2470.9</v>
      </c>
      <c r="L10" s="1644"/>
      <c r="M10" s="1644"/>
      <c r="N10" s="277"/>
      <c r="O10" s="1644">
        <v>2451.5</v>
      </c>
      <c r="P10" s="1644"/>
      <c r="Q10" s="1644"/>
      <c r="R10" s="277"/>
      <c r="S10" s="1644">
        <v>2391.1999999999998</v>
      </c>
      <c r="T10" s="1644"/>
      <c r="U10" s="1644"/>
      <c r="V10" s="277"/>
      <c r="W10" s="1645">
        <v>2327.3000000000002</v>
      </c>
      <c r="X10" s="1645"/>
      <c r="Y10" s="1645"/>
      <c r="Z10" s="1231"/>
      <c r="AA10" s="4"/>
    </row>
    <row r="11" spans="1:27" ht="12" customHeight="1">
      <c r="A11" s="4"/>
      <c r="B11" s="32"/>
      <c r="C11" s="143" t="s">
        <v>80</v>
      </c>
      <c r="D11" s="20"/>
      <c r="E11" s="1533"/>
      <c r="F11" s="126"/>
      <c r="G11" s="1644">
        <v>2201.6</v>
      </c>
      <c r="H11" s="1644"/>
      <c r="I11" s="1644"/>
      <c r="J11" s="112"/>
      <c r="K11" s="1644">
        <v>2217.3000000000002</v>
      </c>
      <c r="L11" s="1644"/>
      <c r="M11" s="1644"/>
      <c r="N11" s="277"/>
      <c r="O11" s="1644">
        <v>2204.8000000000002</v>
      </c>
      <c r="P11" s="1644"/>
      <c r="Q11" s="1644"/>
      <c r="R11" s="277"/>
      <c r="S11" s="1644">
        <v>2140.6</v>
      </c>
      <c r="T11" s="1644"/>
      <c r="U11" s="1644"/>
      <c r="V11" s="277"/>
      <c r="W11" s="1645">
        <v>2106</v>
      </c>
      <c r="X11" s="1645"/>
      <c r="Y11" s="1645"/>
      <c r="Z11" s="1231"/>
      <c r="AA11" s="4"/>
    </row>
    <row r="12" spans="1:27" ht="12" customHeight="1">
      <c r="A12" s="4"/>
      <c r="B12" s="32"/>
      <c r="C12" s="143" t="s">
        <v>200</v>
      </c>
      <c r="D12" s="20"/>
      <c r="E12" s="1533"/>
      <c r="F12" s="16"/>
      <c r="G12" s="1644">
        <v>272.3</v>
      </c>
      <c r="H12" s="1644"/>
      <c r="I12" s="1644"/>
      <c r="J12" s="112"/>
      <c r="K12" s="1644">
        <v>271.60000000000002</v>
      </c>
      <c r="L12" s="1644"/>
      <c r="M12" s="1644"/>
      <c r="N12" s="277"/>
      <c r="O12" s="1644">
        <v>274</v>
      </c>
      <c r="P12" s="1644"/>
      <c r="Q12" s="1644"/>
      <c r="R12" s="277"/>
      <c r="S12" s="1644">
        <v>247.3</v>
      </c>
      <c r="T12" s="1644"/>
      <c r="U12" s="1644"/>
      <c r="V12" s="277"/>
      <c r="W12" s="1645">
        <v>228.5</v>
      </c>
      <c r="X12" s="1645"/>
      <c r="Y12" s="1645"/>
      <c r="Z12" s="1231"/>
      <c r="AA12" s="4"/>
    </row>
    <row r="13" spans="1:27" ht="12" customHeight="1">
      <c r="A13" s="4"/>
      <c r="B13" s="32"/>
      <c r="C13" s="143" t="s">
        <v>201</v>
      </c>
      <c r="D13" s="20"/>
      <c r="E13" s="1533"/>
      <c r="F13" s="16"/>
      <c r="G13" s="1646">
        <v>2406.1999999999998</v>
      </c>
      <c r="H13" s="1646"/>
      <c r="I13" s="1646"/>
      <c r="J13" s="112"/>
      <c r="K13" s="1646">
        <v>2403</v>
      </c>
      <c r="L13" s="1646"/>
      <c r="M13" s="1646"/>
      <c r="N13" s="277"/>
      <c r="O13" s="1646">
        <v>2356.8000000000002</v>
      </c>
      <c r="P13" s="1646"/>
      <c r="Q13" s="1646"/>
      <c r="R13" s="277"/>
      <c r="S13" s="1646">
        <v>2297.3000000000002</v>
      </c>
      <c r="T13" s="1646"/>
      <c r="U13" s="1646"/>
      <c r="V13" s="277"/>
      <c r="W13" s="1632">
        <v>2251.3000000000002</v>
      </c>
      <c r="X13" s="1632"/>
      <c r="Y13" s="1632"/>
      <c r="Z13" s="1231"/>
      <c r="AA13" s="4"/>
    </row>
    <row r="14" spans="1:27" ht="12" customHeight="1">
      <c r="A14" s="4"/>
      <c r="B14" s="32"/>
      <c r="C14" s="143" t="s">
        <v>202</v>
      </c>
      <c r="D14" s="20"/>
      <c r="E14" s="1533"/>
      <c r="F14" s="16"/>
      <c r="G14" s="1646">
        <v>1984</v>
      </c>
      <c r="H14" s="1646"/>
      <c r="I14" s="1646"/>
      <c r="J14" s="112"/>
      <c r="K14" s="1646">
        <v>2013.7</v>
      </c>
      <c r="L14" s="1646"/>
      <c r="M14" s="1646"/>
      <c r="N14" s="277"/>
      <c r="O14" s="1646">
        <v>2025.5</v>
      </c>
      <c r="P14" s="1646"/>
      <c r="Q14" s="1646"/>
      <c r="R14" s="277"/>
      <c r="S14" s="1646">
        <v>1987.2</v>
      </c>
      <c r="T14" s="1646"/>
      <c r="U14" s="1646"/>
      <c r="V14" s="277"/>
      <c r="W14" s="1632">
        <v>1953.5</v>
      </c>
      <c r="X14" s="1632"/>
      <c r="Y14" s="1632"/>
      <c r="Z14" s="1231"/>
      <c r="AA14" s="4"/>
    </row>
    <row r="15" spans="1:27" ht="17.25" customHeight="1">
      <c r="A15" s="4"/>
      <c r="B15" s="32"/>
      <c r="C15" s="143" t="s">
        <v>692</v>
      </c>
      <c r="D15" s="20"/>
      <c r="E15" s="1533"/>
      <c r="F15" s="16"/>
      <c r="G15" s="1644">
        <v>477.1</v>
      </c>
      <c r="H15" s="1644"/>
      <c r="I15" s="1644"/>
      <c r="J15" s="112"/>
      <c r="K15" s="1644">
        <v>498.6</v>
      </c>
      <c r="L15" s="1644"/>
      <c r="M15" s="1644"/>
      <c r="N15" s="277"/>
      <c r="O15" s="1644">
        <v>500.8</v>
      </c>
      <c r="P15" s="1644"/>
      <c r="Q15" s="1644"/>
      <c r="R15" s="277"/>
      <c r="S15" s="1644">
        <v>467.6</v>
      </c>
      <c r="T15" s="1644"/>
      <c r="U15" s="1644"/>
      <c r="V15" s="277"/>
      <c r="W15" s="1645">
        <v>433.9</v>
      </c>
      <c r="X15" s="1645"/>
      <c r="Y15" s="1645"/>
      <c r="Z15" s="1231"/>
      <c r="AA15" s="4"/>
    </row>
    <row r="16" spans="1:27" ht="12" customHeight="1">
      <c r="A16" s="4"/>
      <c r="B16" s="32"/>
      <c r="C16" s="143" t="s">
        <v>207</v>
      </c>
      <c r="D16" s="20"/>
      <c r="E16" s="1533"/>
      <c r="F16" s="16"/>
      <c r="G16" s="1646">
        <v>1245.4000000000001</v>
      </c>
      <c r="H16" s="1646"/>
      <c r="I16" s="1646"/>
      <c r="J16" s="112"/>
      <c r="K16" s="1646">
        <v>1210.4000000000001</v>
      </c>
      <c r="L16" s="1646"/>
      <c r="M16" s="1646"/>
      <c r="N16" s="277"/>
      <c r="O16" s="1646">
        <v>1185.5999999999999</v>
      </c>
      <c r="P16" s="1646"/>
      <c r="Q16" s="1646"/>
      <c r="R16" s="277"/>
      <c r="S16" s="1646">
        <v>1111.7</v>
      </c>
      <c r="T16" s="1646"/>
      <c r="U16" s="1646"/>
      <c r="V16" s="277"/>
      <c r="W16" s="1632">
        <v>1100.7</v>
      </c>
      <c r="X16" s="1632"/>
      <c r="Y16" s="1632"/>
      <c r="Z16" s="1231"/>
      <c r="AA16" s="4"/>
    </row>
    <row r="17" spans="1:29" ht="12" customHeight="1">
      <c r="A17" s="4"/>
      <c r="B17" s="32"/>
      <c r="C17" s="143" t="s">
        <v>208</v>
      </c>
      <c r="D17" s="20"/>
      <c r="E17" s="1533"/>
      <c r="F17" s="16"/>
      <c r="G17" s="1646">
        <v>2940</v>
      </c>
      <c r="H17" s="1646"/>
      <c r="I17" s="1646"/>
      <c r="J17" s="112"/>
      <c r="K17" s="1646">
        <v>2979.2</v>
      </c>
      <c r="L17" s="1646"/>
      <c r="M17" s="1646"/>
      <c r="N17" s="277"/>
      <c r="O17" s="1646">
        <v>2969.9</v>
      </c>
      <c r="P17" s="1646"/>
      <c r="Q17" s="1646"/>
      <c r="R17" s="277"/>
      <c r="S17" s="1646">
        <v>2952.5</v>
      </c>
      <c r="T17" s="1646"/>
      <c r="U17" s="1646"/>
      <c r="V17" s="277"/>
      <c r="W17" s="1632">
        <v>2898.7</v>
      </c>
      <c r="X17" s="1632"/>
      <c r="Y17" s="1632"/>
      <c r="Z17" s="1231"/>
      <c r="AA17" s="4"/>
    </row>
    <row r="18" spans="1:29" s="28" customFormat="1" ht="17.25" customHeight="1">
      <c r="A18" s="1239"/>
      <c r="B18" s="18"/>
      <c r="C18" s="143" t="s">
        <v>209</v>
      </c>
      <c r="D18" s="20"/>
      <c r="E18" s="1533"/>
      <c r="F18" s="1240"/>
      <c r="G18" s="1646">
        <v>3993.7</v>
      </c>
      <c r="H18" s="1646"/>
      <c r="I18" s="1646"/>
      <c r="J18" s="112"/>
      <c r="K18" s="1646">
        <v>4012.2</v>
      </c>
      <c r="L18" s="1646"/>
      <c r="M18" s="1646"/>
      <c r="N18" s="277"/>
      <c r="O18" s="1646">
        <v>3990.3</v>
      </c>
      <c r="P18" s="1646"/>
      <c r="Q18" s="1646"/>
      <c r="R18" s="277"/>
      <c r="S18" s="1646">
        <v>3886.2</v>
      </c>
      <c r="T18" s="1646"/>
      <c r="U18" s="1646"/>
      <c r="V18" s="277"/>
      <c r="W18" s="1632">
        <v>3805</v>
      </c>
      <c r="X18" s="1632"/>
      <c r="Y18" s="1632"/>
      <c r="Z18" s="1241"/>
      <c r="AA18" s="1239"/>
    </row>
    <row r="19" spans="1:29" s="28" customFormat="1" ht="12" customHeight="1">
      <c r="A19" s="1239"/>
      <c r="B19" s="18"/>
      <c r="C19" s="143" t="s">
        <v>210</v>
      </c>
      <c r="D19" s="20"/>
      <c r="E19" s="1533"/>
      <c r="F19" s="1240"/>
      <c r="G19" s="1646">
        <v>668.7</v>
      </c>
      <c r="H19" s="1646"/>
      <c r="I19" s="1646"/>
      <c r="J19" s="1242"/>
      <c r="K19" s="1646">
        <v>676</v>
      </c>
      <c r="L19" s="1646"/>
      <c r="M19" s="1646"/>
      <c r="N19" s="277"/>
      <c r="O19" s="1646">
        <v>665.9</v>
      </c>
      <c r="P19" s="1646"/>
      <c r="Q19" s="1646"/>
      <c r="R19" s="277"/>
      <c r="S19" s="1646">
        <v>645.6</v>
      </c>
      <c r="T19" s="1646"/>
      <c r="U19" s="1646"/>
      <c r="V19" s="277"/>
      <c r="W19" s="1632">
        <v>628.29999999999995</v>
      </c>
      <c r="X19" s="1632"/>
      <c r="Y19" s="1632"/>
      <c r="Z19" s="1241"/>
      <c r="AA19" s="1239"/>
    </row>
    <row r="20" spans="1:29" ht="17.25" customHeight="1">
      <c r="A20" s="4"/>
      <c r="B20" s="32"/>
      <c r="C20" s="143" t="s">
        <v>211</v>
      </c>
      <c r="D20" s="20"/>
      <c r="E20" s="1533"/>
      <c r="F20" s="16"/>
      <c r="G20" s="1646">
        <v>3662.2</v>
      </c>
      <c r="H20" s="1646"/>
      <c r="I20" s="1646"/>
      <c r="J20" s="112"/>
      <c r="K20" s="1646">
        <v>3668.9</v>
      </c>
      <c r="L20" s="1646"/>
      <c r="M20" s="1646"/>
      <c r="N20" s="277"/>
      <c r="O20" s="1646">
        <v>3644.3</v>
      </c>
      <c r="P20" s="1646"/>
      <c r="Q20" s="1646"/>
      <c r="R20" s="277"/>
      <c r="S20" s="1646">
        <v>3538.2</v>
      </c>
      <c r="T20" s="1646"/>
      <c r="U20" s="1646"/>
      <c r="V20" s="277"/>
      <c r="W20" s="1632">
        <v>3482.5</v>
      </c>
      <c r="X20" s="1632"/>
      <c r="Y20" s="1632"/>
      <c r="Z20" s="1231"/>
      <c r="AA20" s="4"/>
    </row>
    <row r="21" spans="1:29" ht="12" customHeight="1">
      <c r="A21" s="4"/>
      <c r="B21" s="32"/>
      <c r="C21" s="669"/>
      <c r="D21" s="1523" t="s">
        <v>212</v>
      </c>
      <c r="E21" s="1533"/>
      <c r="F21" s="127"/>
      <c r="G21" s="1646">
        <v>2928.7</v>
      </c>
      <c r="H21" s="1646"/>
      <c r="I21" s="1646"/>
      <c r="J21" s="112"/>
      <c r="K21" s="1646">
        <v>2900.2</v>
      </c>
      <c r="L21" s="1646"/>
      <c r="M21" s="1646"/>
      <c r="N21" s="277"/>
      <c r="O21" s="1646">
        <v>2868.6</v>
      </c>
      <c r="P21" s="1646"/>
      <c r="Q21" s="1646"/>
      <c r="R21" s="277"/>
      <c r="S21" s="1646">
        <v>2816.8</v>
      </c>
      <c r="T21" s="1646"/>
      <c r="U21" s="1646"/>
      <c r="V21" s="277"/>
      <c r="W21" s="1632">
        <v>2745.4</v>
      </c>
      <c r="X21" s="1632"/>
      <c r="Y21" s="1632"/>
      <c r="Z21" s="1231"/>
      <c r="AA21" s="4"/>
    </row>
    <row r="22" spans="1:29" ht="12" customHeight="1">
      <c r="A22" s="4"/>
      <c r="B22" s="32"/>
      <c r="C22" s="669"/>
      <c r="D22" s="1523" t="s">
        <v>213</v>
      </c>
      <c r="E22" s="1533"/>
      <c r="F22" s="127"/>
      <c r="G22" s="1646">
        <v>607.29999999999995</v>
      </c>
      <c r="H22" s="1646"/>
      <c r="I22" s="1646"/>
      <c r="J22" s="112"/>
      <c r="K22" s="1646">
        <v>640.4</v>
      </c>
      <c r="L22" s="1646"/>
      <c r="M22" s="1646"/>
      <c r="N22" s="277"/>
      <c r="O22" s="1646">
        <v>639</v>
      </c>
      <c r="P22" s="1646"/>
      <c r="Q22" s="1646"/>
      <c r="R22" s="277"/>
      <c r="S22" s="1646">
        <v>585</v>
      </c>
      <c r="T22" s="1646"/>
      <c r="U22" s="1646"/>
      <c r="V22" s="277"/>
      <c r="W22" s="1632">
        <v>599.6</v>
      </c>
      <c r="X22" s="1632"/>
      <c r="Y22" s="1632"/>
      <c r="Z22" s="1231"/>
      <c r="AA22" s="4"/>
    </row>
    <row r="23" spans="1:29" ht="12" customHeight="1">
      <c r="A23" s="4"/>
      <c r="B23" s="32"/>
      <c r="C23" s="669"/>
      <c r="D23" s="1523" t="s">
        <v>165</v>
      </c>
      <c r="E23" s="1533"/>
      <c r="F23" s="127"/>
      <c r="G23" s="1646">
        <v>126.1</v>
      </c>
      <c r="H23" s="1646"/>
      <c r="I23" s="1646"/>
      <c r="J23" s="112"/>
      <c r="K23" s="1646">
        <v>128.4</v>
      </c>
      <c r="L23" s="1646"/>
      <c r="M23" s="1646"/>
      <c r="N23" s="277"/>
      <c r="O23" s="1646">
        <v>136.6</v>
      </c>
      <c r="P23" s="1646"/>
      <c r="Q23" s="1646"/>
      <c r="R23" s="277"/>
      <c r="S23" s="1646">
        <v>136.5</v>
      </c>
      <c r="T23" s="1646"/>
      <c r="U23" s="1646"/>
      <c r="V23" s="277"/>
      <c r="W23" s="1632">
        <v>137.4</v>
      </c>
      <c r="X23" s="1632"/>
      <c r="Y23" s="1632"/>
      <c r="Z23" s="1231"/>
      <c r="AA23" s="4"/>
    </row>
    <row r="24" spans="1:29" ht="12" customHeight="1">
      <c r="A24" s="4"/>
      <c r="B24" s="32"/>
      <c r="C24" s="143" t="s">
        <v>214</v>
      </c>
      <c r="D24" s="20"/>
      <c r="E24" s="1533"/>
      <c r="F24" s="128"/>
      <c r="G24" s="1646">
        <v>968.5</v>
      </c>
      <c r="H24" s="1646"/>
      <c r="I24" s="1646"/>
      <c r="J24" s="112"/>
      <c r="K24" s="1646">
        <v>988.7</v>
      </c>
      <c r="L24" s="1646"/>
      <c r="M24" s="1646"/>
      <c r="N24" s="277"/>
      <c r="O24" s="1646">
        <v>981.3</v>
      </c>
      <c r="P24" s="1646"/>
      <c r="Q24" s="1646"/>
      <c r="R24" s="277"/>
      <c r="S24" s="1646">
        <v>965.4</v>
      </c>
      <c r="T24" s="1646"/>
      <c r="U24" s="1646"/>
      <c r="V24" s="277"/>
      <c r="W24" s="1632">
        <v>924</v>
      </c>
      <c r="X24" s="1632"/>
      <c r="Y24" s="1632"/>
      <c r="Z24" s="1231"/>
      <c r="AA24" s="4"/>
    </row>
    <row r="25" spans="1:29" ht="12" customHeight="1">
      <c r="A25" s="4"/>
      <c r="B25" s="32"/>
      <c r="C25" s="143" t="s">
        <v>165</v>
      </c>
      <c r="D25" s="20"/>
      <c r="E25" s="1533"/>
      <c r="F25" s="128"/>
      <c r="G25" s="1646">
        <v>31.8</v>
      </c>
      <c r="H25" s="1646"/>
      <c r="I25" s="1646"/>
      <c r="J25" s="112"/>
      <c r="K25" s="1646">
        <v>30.6</v>
      </c>
      <c r="L25" s="1646"/>
      <c r="M25" s="1646"/>
      <c r="N25" s="277"/>
      <c r="O25" s="1646">
        <v>30.7</v>
      </c>
      <c r="P25" s="1646"/>
      <c r="Q25" s="1646"/>
      <c r="R25" s="277"/>
      <c r="S25" s="1646">
        <v>28.2</v>
      </c>
      <c r="T25" s="1646"/>
      <c r="U25" s="1646"/>
      <c r="V25" s="277"/>
      <c r="W25" s="1632">
        <v>26.8</v>
      </c>
      <c r="X25" s="1632"/>
      <c r="Y25" s="1632"/>
      <c r="Z25" s="1231"/>
      <c r="AA25" s="4"/>
    </row>
    <row r="26" spans="1:29" s="25" customFormat="1" ht="6.75" customHeight="1">
      <c r="A26" s="1243"/>
      <c r="B26" s="280"/>
      <c r="C26" s="129"/>
      <c r="D26" s="280"/>
      <c r="E26" s="130"/>
      <c r="F26" s="130"/>
      <c r="G26" s="1650"/>
      <c r="H26" s="1650"/>
      <c r="I26" s="1650"/>
      <c r="J26" s="130"/>
      <c r="K26" s="1650"/>
      <c r="L26" s="1650"/>
      <c r="M26" s="1650"/>
      <c r="N26" s="277"/>
      <c r="O26" s="1650"/>
      <c r="P26" s="1650"/>
      <c r="Q26" s="1650"/>
      <c r="R26" s="277"/>
      <c r="S26" s="1650"/>
      <c r="T26" s="1650"/>
      <c r="U26" s="1650"/>
      <c r="V26" s="277"/>
      <c r="W26" s="1651"/>
      <c r="X26" s="1651"/>
      <c r="Y26" s="1651"/>
      <c r="Z26" s="1244"/>
      <c r="AA26" s="4"/>
    </row>
    <row r="27" spans="1:29" ht="11.25" customHeight="1">
      <c r="A27" s="4"/>
      <c r="B27" s="32"/>
      <c r="C27" s="360" t="s">
        <v>215</v>
      </c>
      <c r="D27" s="360"/>
      <c r="E27" s="361"/>
      <c r="F27" s="362"/>
      <c r="G27" s="1652"/>
      <c r="H27" s="1652"/>
      <c r="I27" s="1652"/>
      <c r="J27" s="363"/>
      <c r="K27" s="1652"/>
      <c r="L27" s="1652"/>
      <c r="M27" s="1652"/>
      <c r="N27" s="1237"/>
      <c r="O27" s="1652"/>
      <c r="P27" s="1652"/>
      <c r="Q27" s="1652"/>
      <c r="R27" s="1237"/>
      <c r="S27" s="1652"/>
      <c r="T27" s="1652"/>
      <c r="U27" s="1652"/>
      <c r="V27" s="1237"/>
      <c r="W27" s="1653"/>
      <c r="X27" s="1653"/>
      <c r="Y27" s="1653"/>
      <c r="Z27" s="1231"/>
      <c r="AA27" s="4"/>
    </row>
    <row r="28" spans="1:29" s="1202" customFormat="1" ht="12" customHeight="1">
      <c r="A28" s="1201"/>
      <c r="B28" s="1647" t="s">
        <v>216</v>
      </c>
      <c r="C28" s="1647"/>
      <c r="D28" s="1647"/>
      <c r="E28" s="113"/>
      <c r="F28" s="133"/>
      <c r="G28" s="1648">
        <v>62.2</v>
      </c>
      <c r="H28" s="1648"/>
      <c r="I28" s="1648"/>
      <c r="J28" s="134"/>
      <c r="K28" s="1648">
        <v>62.5</v>
      </c>
      <c r="L28" s="1648"/>
      <c r="M28" s="1648"/>
      <c r="N28" s="277"/>
      <c r="O28" s="1648">
        <v>62</v>
      </c>
      <c r="P28" s="1648"/>
      <c r="Q28" s="1648"/>
      <c r="R28" s="277"/>
      <c r="S28" s="1648">
        <v>60.5</v>
      </c>
      <c r="T28" s="1648"/>
      <c r="U28" s="1648"/>
      <c r="V28" s="277"/>
      <c r="W28" s="1649">
        <v>59.7</v>
      </c>
      <c r="X28" s="1649"/>
      <c r="Y28" s="1649"/>
      <c r="Z28" s="1245"/>
      <c r="AA28" s="1201"/>
      <c r="AC28" s="1584"/>
    </row>
    <row r="29" spans="1:29" ht="12" customHeight="1">
      <c r="A29" s="4"/>
      <c r="B29" s="32"/>
      <c r="C29" s="265"/>
      <c r="D29" s="1523" t="s">
        <v>81</v>
      </c>
      <c r="E29" s="349"/>
      <c r="F29" s="131"/>
      <c r="G29" s="1654">
        <v>65.5</v>
      </c>
      <c r="H29" s="1654"/>
      <c r="I29" s="1654"/>
      <c r="J29" s="132"/>
      <c r="K29" s="1654">
        <v>65.599999999999994</v>
      </c>
      <c r="L29" s="1654"/>
      <c r="M29" s="1654"/>
      <c r="N29" s="277"/>
      <c r="O29" s="1654">
        <v>65</v>
      </c>
      <c r="P29" s="1654"/>
      <c r="Q29" s="1654"/>
      <c r="R29" s="277"/>
      <c r="S29" s="1654">
        <v>63.6</v>
      </c>
      <c r="T29" s="1654"/>
      <c r="U29" s="1654"/>
      <c r="V29" s="277"/>
      <c r="W29" s="1634">
        <v>62.5</v>
      </c>
      <c r="X29" s="1634"/>
      <c r="Y29" s="1634"/>
      <c r="Z29" s="1231"/>
      <c r="AA29" s="4"/>
    </row>
    <row r="30" spans="1:29" ht="12" customHeight="1">
      <c r="A30" s="4"/>
      <c r="B30" s="32"/>
      <c r="C30" s="265"/>
      <c r="D30" s="1523" t="s">
        <v>80</v>
      </c>
      <c r="E30" s="349"/>
      <c r="F30" s="131"/>
      <c r="G30" s="1654">
        <v>59</v>
      </c>
      <c r="H30" s="1654"/>
      <c r="I30" s="1654"/>
      <c r="J30" s="132"/>
      <c r="K30" s="1654">
        <v>59.4</v>
      </c>
      <c r="L30" s="1654"/>
      <c r="M30" s="1654"/>
      <c r="N30" s="277"/>
      <c r="O30" s="1654">
        <v>59</v>
      </c>
      <c r="P30" s="1654"/>
      <c r="Q30" s="1654"/>
      <c r="R30" s="277"/>
      <c r="S30" s="1654">
        <v>57.4</v>
      </c>
      <c r="T30" s="1654"/>
      <c r="U30" s="1654"/>
      <c r="V30" s="277"/>
      <c r="W30" s="1634">
        <v>57.1</v>
      </c>
      <c r="X30" s="1634"/>
      <c r="Y30" s="1634"/>
      <c r="Z30" s="1231"/>
      <c r="AA30" s="4"/>
    </row>
    <row r="31" spans="1:29" s="1202" customFormat="1" ht="12" customHeight="1">
      <c r="A31" s="1201"/>
      <c r="B31" s="1647" t="s">
        <v>200</v>
      </c>
      <c r="C31" s="1647"/>
      <c r="D31" s="1647"/>
      <c r="E31" s="113"/>
      <c r="F31" s="133"/>
      <c r="G31" s="1648">
        <v>24</v>
      </c>
      <c r="H31" s="1648"/>
      <c r="I31" s="1648"/>
      <c r="J31" s="134"/>
      <c r="K31" s="1648">
        <v>24</v>
      </c>
      <c r="L31" s="1648"/>
      <c r="M31" s="1648"/>
      <c r="N31" s="277"/>
      <c r="O31" s="1648">
        <v>24.3</v>
      </c>
      <c r="P31" s="1648"/>
      <c r="Q31" s="1648"/>
      <c r="R31" s="277"/>
      <c r="S31" s="1648">
        <v>22.1</v>
      </c>
      <c r="T31" s="1648"/>
      <c r="U31" s="1648"/>
      <c r="V31" s="277"/>
      <c r="W31" s="1649">
        <v>20.7</v>
      </c>
      <c r="X31" s="1649"/>
      <c r="Y31" s="1649"/>
      <c r="Z31" s="1245"/>
      <c r="AA31" s="1201"/>
    </row>
    <row r="32" spans="1:29" ht="12" customHeight="1">
      <c r="A32" s="4"/>
      <c r="B32" s="32"/>
      <c r="C32" s="265"/>
      <c r="D32" s="1523" t="s">
        <v>81</v>
      </c>
      <c r="E32" s="113"/>
      <c r="F32" s="131"/>
      <c r="G32" s="1654">
        <v>25.6</v>
      </c>
      <c r="H32" s="1654"/>
      <c r="I32" s="1654"/>
      <c r="J32" s="132"/>
      <c r="K32" s="1654">
        <v>25.7</v>
      </c>
      <c r="L32" s="1654"/>
      <c r="M32" s="1654"/>
      <c r="N32" s="277"/>
      <c r="O32" s="1654">
        <v>26.6</v>
      </c>
      <c r="P32" s="1654"/>
      <c r="Q32" s="1654"/>
      <c r="R32" s="277"/>
      <c r="S32" s="1654">
        <v>24.1</v>
      </c>
      <c r="T32" s="1654"/>
      <c r="U32" s="1654"/>
      <c r="V32" s="277"/>
      <c r="W32" s="1634">
        <v>22.7</v>
      </c>
      <c r="X32" s="1634"/>
      <c r="Y32" s="1634"/>
      <c r="Z32" s="1231"/>
      <c r="AA32" s="4"/>
    </row>
    <row r="33" spans="1:27" ht="12" customHeight="1">
      <c r="A33" s="4"/>
      <c r="B33" s="32"/>
      <c r="C33" s="265"/>
      <c r="D33" s="1523" t="s">
        <v>80</v>
      </c>
      <c r="E33" s="113"/>
      <c r="F33" s="131"/>
      <c r="G33" s="1654">
        <v>22.3</v>
      </c>
      <c r="H33" s="1654"/>
      <c r="I33" s="1654"/>
      <c r="J33" s="132"/>
      <c r="K33" s="1654">
        <v>22.2</v>
      </c>
      <c r="L33" s="1654"/>
      <c r="M33" s="1654"/>
      <c r="N33" s="277"/>
      <c r="O33" s="1654">
        <v>22</v>
      </c>
      <c r="P33" s="1654"/>
      <c r="Q33" s="1654"/>
      <c r="R33" s="277"/>
      <c r="S33" s="1654">
        <v>20</v>
      </c>
      <c r="T33" s="1654"/>
      <c r="U33" s="1654"/>
      <c r="V33" s="277"/>
      <c r="W33" s="1634">
        <v>18.600000000000001</v>
      </c>
      <c r="X33" s="1634"/>
      <c r="Y33" s="1634"/>
      <c r="Z33" s="1231"/>
      <c r="AA33" s="4"/>
    </row>
    <row r="34" spans="1:27" s="1202" customFormat="1" ht="12" customHeight="1">
      <c r="A34" s="1201"/>
      <c r="B34" s="1647" t="s">
        <v>217</v>
      </c>
      <c r="C34" s="1647"/>
      <c r="D34" s="1647"/>
      <c r="E34" s="113"/>
      <c r="F34" s="133"/>
      <c r="G34" s="1648">
        <v>46.9</v>
      </c>
      <c r="H34" s="1648"/>
      <c r="I34" s="1648"/>
      <c r="J34" s="134"/>
      <c r="K34" s="1648">
        <v>46.8</v>
      </c>
      <c r="L34" s="1648"/>
      <c r="M34" s="1648"/>
      <c r="N34" s="277"/>
      <c r="O34" s="1648">
        <v>46.9</v>
      </c>
      <c r="P34" s="1648"/>
      <c r="Q34" s="1648"/>
      <c r="R34" s="277"/>
      <c r="S34" s="1648">
        <v>45.5</v>
      </c>
      <c r="T34" s="1648"/>
      <c r="U34" s="1648"/>
      <c r="V34" s="277"/>
      <c r="W34" s="1649">
        <v>45.4</v>
      </c>
      <c r="X34" s="1649"/>
      <c r="Y34" s="1649"/>
      <c r="Z34" s="1245"/>
      <c r="AA34" s="1201"/>
    </row>
    <row r="35" spans="1:27" ht="12" customHeight="1">
      <c r="A35" s="4"/>
      <c r="B35" s="32"/>
      <c r="C35" s="265"/>
      <c r="D35" s="1523" t="s">
        <v>81</v>
      </c>
      <c r="E35" s="349"/>
      <c r="F35" s="131"/>
      <c r="G35" s="1654">
        <v>52.6</v>
      </c>
      <c r="H35" s="1654"/>
      <c r="I35" s="1654"/>
      <c r="J35" s="132"/>
      <c r="K35" s="1654">
        <v>51.9</v>
      </c>
      <c r="L35" s="1654"/>
      <c r="M35" s="1654"/>
      <c r="N35" s="277"/>
      <c r="O35" s="1654">
        <v>51.4</v>
      </c>
      <c r="P35" s="1654"/>
      <c r="Q35" s="1654"/>
      <c r="R35" s="277"/>
      <c r="S35" s="1654">
        <v>50.1</v>
      </c>
      <c r="T35" s="1654"/>
      <c r="U35" s="1654"/>
      <c r="V35" s="277"/>
      <c r="W35" s="1634">
        <v>51.4</v>
      </c>
      <c r="X35" s="1634"/>
      <c r="Y35" s="1634"/>
      <c r="Z35" s="1231"/>
      <c r="AA35" s="4"/>
    </row>
    <row r="36" spans="1:27" ht="12" customHeight="1">
      <c r="A36" s="4"/>
      <c r="B36" s="32"/>
      <c r="C36" s="265"/>
      <c r="D36" s="1523" t="s">
        <v>80</v>
      </c>
      <c r="E36" s="349"/>
      <c r="F36" s="131"/>
      <c r="G36" s="1654">
        <v>41.8</v>
      </c>
      <c r="H36" s="1654"/>
      <c r="I36" s="1654"/>
      <c r="J36" s="132"/>
      <c r="K36" s="1654">
        <v>42.1</v>
      </c>
      <c r="L36" s="1654"/>
      <c r="M36" s="1654"/>
      <c r="N36" s="277"/>
      <c r="O36" s="1654">
        <v>42.8</v>
      </c>
      <c r="P36" s="1654"/>
      <c r="Q36" s="1654"/>
      <c r="R36" s="277"/>
      <c r="S36" s="1654">
        <v>41.3</v>
      </c>
      <c r="T36" s="1654"/>
      <c r="U36" s="1654"/>
      <c r="V36" s="277"/>
      <c r="W36" s="1634">
        <v>40</v>
      </c>
      <c r="X36" s="1634"/>
      <c r="Y36" s="1634"/>
      <c r="Z36" s="1231"/>
      <c r="AA36" s="4"/>
    </row>
    <row r="37" spans="1:27" ht="6.75" customHeight="1">
      <c r="A37" s="4"/>
      <c r="B37" s="32"/>
      <c r="C37" s="265"/>
      <c r="D37" s="1523"/>
      <c r="E37" s="349"/>
      <c r="F37" s="131"/>
      <c r="G37" s="1659"/>
      <c r="H37" s="1659"/>
      <c r="I37" s="1659"/>
      <c r="J37" s="131"/>
      <c r="K37" s="1659"/>
      <c r="L37" s="1659"/>
      <c r="M37" s="1659"/>
      <c r="N37" s="277"/>
      <c r="O37" s="1659"/>
      <c r="P37" s="1659"/>
      <c r="Q37" s="1659"/>
      <c r="R37" s="277"/>
      <c r="S37" s="1659"/>
      <c r="T37" s="1659"/>
      <c r="U37" s="1659"/>
      <c r="V37" s="277"/>
      <c r="W37" s="1655"/>
      <c r="X37" s="1655"/>
      <c r="Y37" s="1655"/>
      <c r="Z37" s="1231"/>
      <c r="AA37" s="4"/>
    </row>
    <row r="38" spans="1:27" ht="12" customHeight="1">
      <c r="A38" s="4"/>
      <c r="B38" s="32"/>
      <c r="C38" s="1660" t="s">
        <v>218</v>
      </c>
      <c r="D38" s="1660"/>
      <c r="E38" s="1524"/>
      <c r="F38" s="1524"/>
      <c r="G38" s="1659"/>
      <c r="H38" s="1659"/>
      <c r="I38" s="1659"/>
      <c r="J38" s="131"/>
      <c r="K38" s="1659"/>
      <c r="L38" s="1659"/>
      <c r="M38" s="1659"/>
      <c r="N38" s="277"/>
      <c r="O38" s="1659"/>
      <c r="P38" s="1659"/>
      <c r="Q38" s="1659"/>
      <c r="R38" s="277"/>
      <c r="S38" s="1659"/>
      <c r="T38" s="1659"/>
      <c r="U38" s="1659"/>
      <c r="V38" s="277"/>
      <c r="W38" s="1655"/>
      <c r="X38" s="1655"/>
      <c r="Y38" s="1655"/>
      <c r="Z38" s="1231"/>
      <c r="AA38" s="4"/>
    </row>
    <row r="39" spans="1:27" ht="12" customHeight="1">
      <c r="A39" s="4"/>
      <c r="B39" s="32"/>
      <c r="C39" s="1656" t="s">
        <v>216</v>
      </c>
      <c r="D39" s="1656"/>
      <c r="E39" s="135"/>
      <c r="F39" s="20"/>
      <c r="G39" s="1657">
        <v>-6.5</v>
      </c>
      <c r="H39" s="1657"/>
      <c r="I39" s="1657"/>
      <c r="J39" s="131"/>
      <c r="K39" s="1657">
        <v>-6.2</v>
      </c>
      <c r="L39" s="1657"/>
      <c r="M39" s="1657"/>
      <c r="N39" s="277"/>
      <c r="O39" s="1657">
        <v>-6</v>
      </c>
      <c r="P39" s="1657"/>
      <c r="Q39" s="1657"/>
      <c r="R39" s="277"/>
      <c r="S39" s="1657">
        <v>-6.2</v>
      </c>
      <c r="T39" s="1657"/>
      <c r="U39" s="1657"/>
      <c r="V39" s="277"/>
      <c r="W39" s="1658">
        <v>-5.4</v>
      </c>
      <c r="X39" s="1658"/>
      <c r="Y39" s="1658"/>
      <c r="Z39" s="1231"/>
      <c r="AA39" s="4"/>
    </row>
    <row r="40" spans="1:27" ht="12" customHeight="1">
      <c r="A40" s="4"/>
      <c r="B40" s="32"/>
      <c r="C40" s="1656" t="s">
        <v>200</v>
      </c>
      <c r="D40" s="1656"/>
      <c r="E40" s="135"/>
      <c r="F40" s="20"/>
      <c r="G40" s="1657">
        <v>-3.3</v>
      </c>
      <c r="H40" s="1657"/>
      <c r="I40" s="1657"/>
      <c r="J40" s="131"/>
      <c r="K40" s="1657">
        <v>-3.5</v>
      </c>
      <c r="L40" s="1657"/>
      <c r="M40" s="1657"/>
      <c r="N40" s="277"/>
      <c r="O40" s="1657">
        <v>-4.5999999999999996</v>
      </c>
      <c r="P40" s="1657"/>
      <c r="Q40" s="1657"/>
      <c r="R40" s="277"/>
      <c r="S40" s="1657">
        <v>-4.0999999999999996</v>
      </c>
      <c r="T40" s="1657"/>
      <c r="U40" s="1657"/>
      <c r="V40" s="277"/>
      <c r="W40" s="1658">
        <v>-4.0999999999999996</v>
      </c>
      <c r="X40" s="1658"/>
      <c r="Y40" s="1658"/>
      <c r="Z40" s="1231"/>
      <c r="AA40" s="4"/>
    </row>
    <row r="41" spans="1:27" ht="12" customHeight="1">
      <c r="A41" s="4"/>
      <c r="B41" s="32"/>
      <c r="C41" s="1656" t="s">
        <v>217</v>
      </c>
      <c r="D41" s="1656"/>
      <c r="E41" s="135"/>
      <c r="F41" s="20"/>
      <c r="G41" s="1657">
        <v>-10.8</v>
      </c>
      <c r="H41" s="1657"/>
      <c r="I41" s="1657"/>
      <c r="J41" s="131"/>
      <c r="K41" s="1657">
        <v>-9.8000000000000007</v>
      </c>
      <c r="L41" s="1657"/>
      <c r="M41" s="1657"/>
      <c r="N41" s="277"/>
      <c r="O41" s="1657">
        <v>-8.6</v>
      </c>
      <c r="P41" s="1657"/>
      <c r="Q41" s="1657"/>
      <c r="R41" s="277"/>
      <c r="S41" s="1657">
        <v>-8.8000000000000007</v>
      </c>
      <c r="T41" s="1657"/>
      <c r="U41" s="1657"/>
      <c r="V41" s="277"/>
      <c r="W41" s="1658">
        <v>-11.4</v>
      </c>
      <c r="X41" s="1658"/>
      <c r="Y41" s="1658"/>
      <c r="Z41" s="1231"/>
      <c r="AA41" s="4"/>
    </row>
    <row r="42" spans="1:27" ht="11.25" customHeight="1">
      <c r="A42" s="4"/>
      <c r="B42" s="32"/>
      <c r="C42" s="1523"/>
      <c r="D42" s="1523"/>
      <c r="E42" s="135"/>
      <c r="F42" s="20"/>
      <c r="G42" s="1246"/>
      <c r="H42" s="1246"/>
      <c r="I42" s="1246"/>
      <c r="J42" s="279"/>
      <c r="K42" s="1246"/>
      <c r="L42" s="1246"/>
      <c r="M42" s="1246"/>
      <c r="N42" s="131"/>
      <c r="O42" s="1246"/>
      <c r="P42" s="1246"/>
      <c r="Q42" s="1246"/>
      <c r="R42" s="131"/>
      <c r="S42" s="1246"/>
      <c r="T42" s="1246"/>
      <c r="U42" s="1246"/>
      <c r="V42" s="277"/>
      <c r="W42" s="1247"/>
      <c r="X42" s="1247"/>
      <c r="Y42" s="1247"/>
      <c r="Z42" s="1231"/>
      <c r="AA42" s="4"/>
    </row>
    <row r="43" spans="1:27" ht="5.25" customHeight="1" thickBot="1">
      <c r="A43" s="4"/>
      <c r="B43" s="32"/>
      <c r="C43" s="1228"/>
      <c r="D43" s="32"/>
      <c r="E43" s="1531"/>
      <c r="F43" s="1531"/>
      <c r="G43" s="1531"/>
      <c r="H43" s="1531"/>
      <c r="I43" s="1531"/>
      <c r="J43" s="1531"/>
      <c r="K43" s="1531"/>
      <c r="L43" s="1531"/>
      <c r="M43" s="1532"/>
      <c r="N43" s="1531"/>
      <c r="O43" s="1531"/>
      <c r="P43" s="1531"/>
      <c r="Q43" s="1531"/>
      <c r="R43" s="1531"/>
      <c r="S43" s="1531"/>
      <c r="T43" s="1531"/>
      <c r="U43" s="1531"/>
      <c r="V43" s="1531"/>
      <c r="W43" s="1623"/>
      <c r="X43" s="1623"/>
      <c r="Y43" s="1623"/>
      <c r="Z43" s="1231"/>
      <c r="AA43" s="4"/>
    </row>
    <row r="44" spans="1:27" s="28" customFormat="1" ht="13.5" customHeight="1" thickBot="1">
      <c r="A44" s="1239"/>
      <c r="B44" s="20"/>
      <c r="C44" s="1624" t="s">
        <v>614</v>
      </c>
      <c r="D44" s="1625"/>
      <c r="E44" s="1625"/>
      <c r="F44" s="1625"/>
      <c r="G44" s="1625"/>
      <c r="H44" s="1625"/>
      <c r="I44" s="1625"/>
      <c r="J44" s="1625"/>
      <c r="K44" s="1625"/>
      <c r="L44" s="1625"/>
      <c r="M44" s="1625"/>
      <c r="N44" s="1625"/>
      <c r="O44" s="1625"/>
      <c r="P44" s="1625"/>
      <c r="Q44" s="1625"/>
      <c r="R44" s="1625"/>
      <c r="S44" s="1625"/>
      <c r="T44" s="1625"/>
      <c r="U44" s="1625"/>
      <c r="V44" s="1625"/>
      <c r="W44" s="1625"/>
      <c r="X44" s="1625"/>
      <c r="Y44" s="1626"/>
      <c r="Z44" s="1241"/>
      <c r="AA44" s="1239"/>
    </row>
    <row r="45" spans="1:27" s="28" customFormat="1" ht="4.5" customHeight="1">
      <c r="A45" s="1239"/>
      <c r="B45" s="20"/>
      <c r="C45" s="1627" t="s">
        <v>203</v>
      </c>
      <c r="D45" s="1628"/>
      <c r="E45" s="19"/>
      <c r="F45" s="19"/>
      <c r="G45" s="19"/>
      <c r="H45" s="19"/>
      <c r="I45" s="19"/>
      <c r="J45" s="19"/>
      <c r="K45" s="19"/>
      <c r="L45" s="19"/>
      <c r="M45" s="19"/>
      <c r="N45" s="19"/>
      <c r="O45" s="19"/>
      <c r="P45" s="19"/>
      <c r="Q45" s="19"/>
      <c r="R45" s="19"/>
      <c r="S45" s="19"/>
      <c r="T45" s="19"/>
      <c r="U45" s="19"/>
      <c r="V45" s="19"/>
      <c r="W45" s="19"/>
      <c r="X45" s="19"/>
      <c r="Y45" s="19"/>
      <c r="Z45" s="1241"/>
      <c r="AA45" s="1239"/>
    </row>
    <row r="46" spans="1:27" s="28" customFormat="1" ht="12.75" customHeight="1">
      <c r="A46" s="1239"/>
      <c r="B46" s="20"/>
      <c r="C46" s="1628"/>
      <c r="D46" s="1628"/>
      <c r="E46" s="1532"/>
      <c r="F46" s="277"/>
      <c r="G46" s="1630">
        <v>2012</v>
      </c>
      <c r="H46" s="1630"/>
      <c r="I46" s="1630"/>
      <c r="J46" s="1630"/>
      <c r="K46" s="1630"/>
      <c r="L46" s="1630"/>
      <c r="M46" s="1630"/>
      <c r="N46" s="1630"/>
      <c r="O46" s="1630"/>
      <c r="P46" s="1630"/>
      <c r="Q46" s="1630"/>
      <c r="R46" s="1630"/>
      <c r="S46" s="1630"/>
      <c r="T46" s="1630"/>
      <c r="U46" s="1630"/>
      <c r="V46" s="1518"/>
      <c r="W46" s="1631">
        <v>2013</v>
      </c>
      <c r="X46" s="1631"/>
      <c r="Y46" s="1631"/>
      <c r="Z46" s="1241"/>
      <c r="AA46" s="1239"/>
    </row>
    <row r="47" spans="1:27" s="28" customFormat="1" ht="12.75" customHeight="1">
      <c r="A47" s="1239"/>
      <c r="B47" s="20"/>
      <c r="C47" s="1533"/>
      <c r="D47" s="1533"/>
      <c r="E47" s="1518"/>
      <c r="F47" s="1518"/>
      <c r="G47" s="1661" t="s">
        <v>224</v>
      </c>
      <c r="H47" s="1661"/>
      <c r="I47" s="1661"/>
      <c r="J47" s="1532"/>
      <c r="K47" s="1619" t="s">
        <v>225</v>
      </c>
      <c r="L47" s="1619"/>
      <c r="M47" s="1619"/>
      <c r="N47" s="1532"/>
      <c r="O47" s="1619" t="s">
        <v>226</v>
      </c>
      <c r="P47" s="1619"/>
      <c r="Q47" s="1619"/>
      <c r="R47" s="1234"/>
      <c r="S47" s="1619" t="s">
        <v>223</v>
      </c>
      <c r="T47" s="1619"/>
      <c r="U47" s="1619"/>
      <c r="V47" s="277"/>
      <c r="W47" s="1619" t="s">
        <v>224</v>
      </c>
      <c r="X47" s="1619"/>
      <c r="Y47" s="1619"/>
      <c r="Z47" s="1241"/>
      <c r="AA47" s="1239"/>
    </row>
    <row r="48" spans="1:27" s="28" customFormat="1" ht="12.75" customHeight="1">
      <c r="A48" s="1239"/>
      <c r="B48" s="20"/>
      <c r="C48" s="1533"/>
      <c r="D48" s="1533"/>
      <c r="E48" s="1533"/>
      <c r="F48" s="1248"/>
      <c r="G48" s="1249" t="s">
        <v>204</v>
      </c>
      <c r="H48" s="1203"/>
      <c r="I48" s="1250" t="s">
        <v>136</v>
      </c>
      <c r="J48" s="1533"/>
      <c r="K48" s="1249" t="s">
        <v>204</v>
      </c>
      <c r="L48" s="1203"/>
      <c r="M48" s="1250" t="s">
        <v>136</v>
      </c>
      <c r="N48" s="1533"/>
      <c r="O48" s="1249" t="s">
        <v>204</v>
      </c>
      <c r="P48" s="1203"/>
      <c r="Q48" s="1250" t="s">
        <v>136</v>
      </c>
      <c r="R48" s="1203"/>
      <c r="S48" s="1249" t="s">
        <v>204</v>
      </c>
      <c r="T48" s="1203"/>
      <c r="U48" s="1250" t="s">
        <v>136</v>
      </c>
      <c r="V48" s="1203"/>
      <c r="W48" s="1249" t="s">
        <v>204</v>
      </c>
      <c r="X48" s="1203"/>
      <c r="Y48" s="1250" t="s">
        <v>136</v>
      </c>
      <c r="Z48" s="1241"/>
      <c r="AA48" s="1239"/>
    </row>
    <row r="49" spans="1:27" s="28" customFormat="1" ht="3" customHeight="1">
      <c r="A49" s="1239"/>
      <c r="B49" s="20"/>
      <c r="C49" s="1533"/>
      <c r="D49" s="1533"/>
      <c r="E49" s="1533"/>
      <c r="F49" s="1533"/>
      <c r="G49" s="1248"/>
      <c r="H49" s="1203"/>
      <c r="I49" s="1251"/>
      <c r="J49" s="1533"/>
      <c r="K49" s="1248"/>
      <c r="L49" s="1203"/>
      <c r="M49" s="1251"/>
      <c r="N49" s="1533"/>
      <c r="O49" s="1252"/>
      <c r="P49" s="1203"/>
      <c r="Q49" s="1251"/>
      <c r="R49" s="277"/>
      <c r="S49" s="1252"/>
      <c r="T49" s="1203"/>
      <c r="U49" s="1251"/>
      <c r="V49" s="277"/>
      <c r="W49" s="1252"/>
      <c r="X49" s="1203"/>
      <c r="Y49" s="1251"/>
      <c r="Z49" s="1241"/>
      <c r="AA49" s="1239"/>
    </row>
    <row r="50" spans="1:27" s="28" customFormat="1" ht="12.75" customHeight="1">
      <c r="A50" s="1239"/>
      <c r="B50" s="352"/>
      <c r="C50" s="1620" t="s">
        <v>13</v>
      </c>
      <c r="D50" s="1620"/>
      <c r="E50" s="1253"/>
      <c r="F50" s="352"/>
      <c r="G50" s="1187">
        <v>4662.5</v>
      </c>
      <c r="H50" s="1254"/>
      <c r="I50" s="1193">
        <v>100</v>
      </c>
      <c r="J50" s="1566"/>
      <c r="K50" s="1187">
        <v>4688.2</v>
      </c>
      <c r="L50" s="1254"/>
      <c r="M50" s="1193">
        <v>100</v>
      </c>
      <c r="N50" s="1237"/>
      <c r="O50" s="1187">
        <v>4656.3</v>
      </c>
      <c r="P50" s="1254"/>
      <c r="Q50" s="1193">
        <v>100</v>
      </c>
      <c r="R50" s="1237"/>
      <c r="S50" s="1187">
        <v>4531.8</v>
      </c>
      <c r="T50" s="1254"/>
      <c r="U50" s="1193">
        <v>100</v>
      </c>
      <c r="V50" s="1237"/>
      <c r="W50" s="1211">
        <v>4433.2</v>
      </c>
      <c r="X50" s="1254"/>
      <c r="Y50" s="1193">
        <v>100</v>
      </c>
      <c r="Z50" s="1241"/>
      <c r="AA50" s="1239"/>
    </row>
    <row r="51" spans="1:27" s="28" customFormat="1" ht="12.75" customHeight="1">
      <c r="A51" s="1239"/>
      <c r="B51" s="20"/>
      <c r="C51" s="136"/>
      <c r="D51" s="1523" t="s">
        <v>81</v>
      </c>
      <c r="E51" s="1255"/>
      <c r="F51" s="20"/>
      <c r="G51" s="1213">
        <v>2460.9</v>
      </c>
      <c r="H51" s="279"/>
      <c r="I51" s="1256">
        <v>52.8</v>
      </c>
      <c r="J51" s="1246"/>
      <c r="K51" s="1213">
        <v>2470.9</v>
      </c>
      <c r="L51" s="279"/>
      <c r="M51" s="1256">
        <v>52.7</v>
      </c>
      <c r="N51" s="277"/>
      <c r="O51" s="1213">
        <v>2451.5</v>
      </c>
      <c r="P51" s="279"/>
      <c r="Q51" s="1256">
        <v>52.6</v>
      </c>
      <c r="R51" s="277"/>
      <c r="S51" s="1213">
        <v>2391.1999999999998</v>
      </c>
      <c r="T51" s="279"/>
      <c r="U51" s="1256">
        <v>52.8</v>
      </c>
      <c r="V51" s="277"/>
      <c r="W51" s="1215">
        <v>2327.3000000000002</v>
      </c>
      <c r="X51" s="279"/>
      <c r="Y51" s="1256">
        <v>52.5</v>
      </c>
      <c r="Z51" s="1241"/>
      <c r="AA51" s="1239"/>
    </row>
    <row r="52" spans="1:27" s="28" customFormat="1" ht="12.75" customHeight="1">
      <c r="A52" s="1239"/>
      <c r="B52" s="20"/>
      <c r="C52" s="136"/>
      <c r="D52" s="1523" t="s">
        <v>80</v>
      </c>
      <c r="E52" s="1255"/>
      <c r="F52" s="20"/>
      <c r="G52" s="1213">
        <v>2201.6</v>
      </c>
      <c r="H52" s="279"/>
      <c r="I52" s="1256">
        <v>47.2</v>
      </c>
      <c r="J52" s="1246"/>
      <c r="K52" s="1213">
        <v>2217.3000000000002</v>
      </c>
      <c r="L52" s="279"/>
      <c r="M52" s="1256">
        <v>47.3</v>
      </c>
      <c r="N52" s="277"/>
      <c r="O52" s="1213">
        <v>2204.8000000000002</v>
      </c>
      <c r="P52" s="279"/>
      <c r="Q52" s="1256">
        <v>47.4</v>
      </c>
      <c r="R52" s="277"/>
      <c r="S52" s="1213">
        <v>2140.6</v>
      </c>
      <c r="T52" s="279"/>
      <c r="U52" s="1256">
        <v>47.2</v>
      </c>
      <c r="V52" s="277"/>
      <c r="W52" s="1215">
        <v>2106</v>
      </c>
      <c r="X52" s="279"/>
      <c r="Y52" s="1256">
        <v>47.5</v>
      </c>
      <c r="Z52" s="1241"/>
      <c r="AA52" s="1239"/>
    </row>
    <row r="53" spans="1:27" s="28" customFormat="1" ht="15.75" customHeight="1">
      <c r="A53" s="1239"/>
      <c r="B53" s="20"/>
      <c r="C53" s="143" t="s">
        <v>200</v>
      </c>
      <c r="D53" s="325"/>
      <c r="E53" s="1532"/>
      <c r="F53" s="660"/>
      <c r="G53" s="1217">
        <v>272.3</v>
      </c>
      <c r="H53" s="1257"/>
      <c r="I53" s="1197">
        <v>5.8</v>
      </c>
      <c r="J53" s="1280"/>
      <c r="K53" s="1217">
        <v>271.60000000000002</v>
      </c>
      <c r="L53" s="1257"/>
      <c r="M53" s="1197">
        <v>5.8</v>
      </c>
      <c r="N53" s="277"/>
      <c r="O53" s="1217">
        <v>274</v>
      </c>
      <c r="P53" s="1257"/>
      <c r="Q53" s="1197">
        <v>5.9</v>
      </c>
      <c r="R53" s="277"/>
      <c r="S53" s="1217">
        <v>247.3</v>
      </c>
      <c r="T53" s="1257"/>
      <c r="U53" s="1197">
        <v>5.5</v>
      </c>
      <c r="V53" s="277"/>
      <c r="W53" s="1218">
        <v>228.5</v>
      </c>
      <c r="X53" s="1257"/>
      <c r="Y53" s="1197">
        <v>5.2</v>
      </c>
      <c r="Z53" s="1241"/>
      <c r="AA53" s="1239"/>
    </row>
    <row r="54" spans="1:27" s="28" customFormat="1" ht="12.75" customHeight="1">
      <c r="A54" s="1239"/>
      <c r="B54" s="20"/>
      <c r="C54" s="265"/>
      <c r="D54" s="620" t="s">
        <v>81</v>
      </c>
      <c r="E54" s="1255"/>
      <c r="F54" s="20"/>
      <c r="G54" s="1213">
        <v>148.30000000000001</v>
      </c>
      <c r="H54" s="279"/>
      <c r="I54" s="1256">
        <v>54.5</v>
      </c>
      <c r="J54" s="1246"/>
      <c r="K54" s="1213">
        <v>148.30000000000001</v>
      </c>
      <c r="L54" s="279"/>
      <c r="M54" s="1256">
        <v>54.6</v>
      </c>
      <c r="N54" s="277"/>
      <c r="O54" s="1213">
        <v>152.6</v>
      </c>
      <c r="P54" s="279"/>
      <c r="Q54" s="1256">
        <v>55.7</v>
      </c>
      <c r="R54" s="277"/>
      <c r="S54" s="1213">
        <v>137.4</v>
      </c>
      <c r="T54" s="279"/>
      <c r="U54" s="1256">
        <v>55.6</v>
      </c>
      <c r="V54" s="277"/>
      <c r="W54" s="1215">
        <v>127.7</v>
      </c>
      <c r="X54" s="279"/>
      <c r="Y54" s="1256">
        <v>55.9</v>
      </c>
      <c r="Z54" s="1241"/>
      <c r="AA54" s="1239"/>
    </row>
    <row r="55" spans="1:27" s="28" customFormat="1" ht="12.75" customHeight="1">
      <c r="A55" s="1239"/>
      <c r="B55" s="20"/>
      <c r="C55" s="265"/>
      <c r="D55" s="620" t="s">
        <v>80</v>
      </c>
      <c r="E55" s="1255"/>
      <c r="F55" s="20"/>
      <c r="G55" s="1213">
        <v>124</v>
      </c>
      <c r="H55" s="279"/>
      <c r="I55" s="1256">
        <v>45.5</v>
      </c>
      <c r="J55" s="1246"/>
      <c r="K55" s="1213">
        <v>123.3</v>
      </c>
      <c r="L55" s="279"/>
      <c r="M55" s="1256">
        <v>45.4</v>
      </c>
      <c r="N55" s="277"/>
      <c r="O55" s="1213">
        <v>121.4</v>
      </c>
      <c r="P55" s="279"/>
      <c r="Q55" s="1256">
        <v>44.3</v>
      </c>
      <c r="R55" s="277"/>
      <c r="S55" s="1213">
        <v>109.8</v>
      </c>
      <c r="T55" s="279"/>
      <c r="U55" s="1256">
        <v>44.4</v>
      </c>
      <c r="V55" s="277"/>
      <c r="W55" s="1215">
        <v>100.8</v>
      </c>
      <c r="X55" s="279"/>
      <c r="Y55" s="1256">
        <v>44.1</v>
      </c>
      <c r="Z55" s="1241"/>
      <c r="AA55" s="1239"/>
    </row>
    <row r="56" spans="1:27" s="28" customFormat="1" ht="15.75" customHeight="1">
      <c r="A56" s="1239"/>
      <c r="B56" s="20"/>
      <c r="C56" s="143" t="s">
        <v>321</v>
      </c>
      <c r="D56" s="325"/>
      <c r="E56" s="1255"/>
      <c r="F56" s="20"/>
      <c r="G56" s="1217">
        <v>1113.3</v>
      </c>
      <c r="H56" s="1257"/>
      <c r="I56" s="1197">
        <v>23.9</v>
      </c>
      <c r="J56" s="1280"/>
      <c r="K56" s="1217">
        <v>1099.4000000000001</v>
      </c>
      <c r="L56" s="1257"/>
      <c r="M56" s="1197">
        <v>23.5</v>
      </c>
      <c r="N56" s="277"/>
      <c r="O56" s="1217">
        <v>1073.2</v>
      </c>
      <c r="P56" s="1257"/>
      <c r="Q56" s="1197">
        <v>23</v>
      </c>
      <c r="R56" s="277"/>
      <c r="S56" s="1217">
        <v>1036.8</v>
      </c>
      <c r="T56" s="1257"/>
      <c r="U56" s="1197">
        <v>22.9</v>
      </c>
      <c r="V56" s="277"/>
      <c r="W56" s="1218">
        <v>996.7</v>
      </c>
      <c r="X56" s="1257"/>
      <c r="Y56" s="1197">
        <v>22.5</v>
      </c>
      <c r="Z56" s="1258"/>
      <c r="AA56" s="1239"/>
    </row>
    <row r="57" spans="1:27" s="28" customFormat="1" ht="12.75" customHeight="1">
      <c r="A57" s="1239"/>
      <c r="B57" s="20"/>
      <c r="C57" s="265"/>
      <c r="D57" s="620" t="s">
        <v>81</v>
      </c>
      <c r="E57" s="1255"/>
      <c r="F57" s="20"/>
      <c r="G57" s="1213">
        <v>575.79999999999995</v>
      </c>
      <c r="H57" s="279"/>
      <c r="I57" s="1256">
        <v>51.7</v>
      </c>
      <c r="J57" s="1246"/>
      <c r="K57" s="1213">
        <v>571.29999999999995</v>
      </c>
      <c r="L57" s="279"/>
      <c r="M57" s="1256">
        <v>52</v>
      </c>
      <c r="N57" s="277"/>
      <c r="O57" s="1213">
        <v>550</v>
      </c>
      <c r="P57" s="279"/>
      <c r="Q57" s="1256">
        <v>51.2</v>
      </c>
      <c r="R57" s="277"/>
      <c r="S57" s="1213">
        <v>534.9</v>
      </c>
      <c r="T57" s="279"/>
      <c r="U57" s="1256">
        <v>51.6</v>
      </c>
      <c r="V57" s="277"/>
      <c r="W57" s="1215">
        <v>510.8</v>
      </c>
      <c r="X57" s="279"/>
      <c r="Y57" s="1256">
        <v>51.2</v>
      </c>
      <c r="Z57" s="1241"/>
      <c r="AA57" s="1239"/>
    </row>
    <row r="58" spans="1:27" s="28" customFormat="1" ht="12.75" customHeight="1">
      <c r="A58" s="1239"/>
      <c r="B58" s="20"/>
      <c r="C58" s="265"/>
      <c r="D58" s="620" t="s">
        <v>80</v>
      </c>
      <c r="E58" s="1255"/>
      <c r="F58" s="20"/>
      <c r="G58" s="1213">
        <v>537.6</v>
      </c>
      <c r="H58" s="279"/>
      <c r="I58" s="1256">
        <v>48.3</v>
      </c>
      <c r="J58" s="1246"/>
      <c r="K58" s="1213">
        <v>528.1</v>
      </c>
      <c r="L58" s="279"/>
      <c r="M58" s="1256">
        <v>48</v>
      </c>
      <c r="N58" s="277"/>
      <c r="O58" s="1213">
        <v>523.20000000000005</v>
      </c>
      <c r="P58" s="279"/>
      <c r="Q58" s="1256">
        <v>48.8</v>
      </c>
      <c r="R58" s="277"/>
      <c r="S58" s="1213">
        <v>501.8</v>
      </c>
      <c r="T58" s="279"/>
      <c r="U58" s="1256">
        <v>48.4</v>
      </c>
      <c r="V58" s="277"/>
      <c r="W58" s="1215">
        <v>485.9</v>
      </c>
      <c r="X58" s="279"/>
      <c r="Y58" s="1256">
        <v>48.8</v>
      </c>
      <c r="Z58" s="1241"/>
      <c r="AA58" s="1239"/>
    </row>
    <row r="59" spans="1:27" s="28" customFormat="1" ht="15.75" customHeight="1">
      <c r="A59" s="1239"/>
      <c r="B59" s="20"/>
      <c r="C59" s="143" t="s">
        <v>322</v>
      </c>
      <c r="D59" s="325"/>
      <c r="E59" s="1255"/>
      <c r="F59" s="20"/>
      <c r="G59" s="1217">
        <v>1292.9000000000001</v>
      </c>
      <c r="H59" s="1257"/>
      <c r="I59" s="1197">
        <v>27.7</v>
      </c>
      <c r="J59" s="1280"/>
      <c r="K59" s="1217">
        <v>1303.5999999999999</v>
      </c>
      <c r="L59" s="1257"/>
      <c r="M59" s="1197">
        <v>27.8</v>
      </c>
      <c r="N59" s="277"/>
      <c r="O59" s="1217">
        <v>1283.5999999999999</v>
      </c>
      <c r="P59" s="1257"/>
      <c r="Q59" s="1197">
        <v>27.6</v>
      </c>
      <c r="R59" s="277"/>
      <c r="S59" s="1217">
        <v>1260.5</v>
      </c>
      <c r="T59" s="1257"/>
      <c r="U59" s="1197">
        <v>27.8</v>
      </c>
      <c r="V59" s="277"/>
      <c r="W59" s="1218">
        <v>1254.5999999999999</v>
      </c>
      <c r="X59" s="1257"/>
      <c r="Y59" s="1197">
        <v>28.3</v>
      </c>
      <c r="Z59" s="1241"/>
      <c r="AA59" s="1239"/>
    </row>
    <row r="60" spans="1:27" s="28" customFormat="1" ht="12.75" customHeight="1">
      <c r="A60" s="1239"/>
      <c r="B60" s="20"/>
      <c r="C60" s="265"/>
      <c r="D60" s="620" t="s">
        <v>81</v>
      </c>
      <c r="E60" s="1255"/>
      <c r="F60" s="20"/>
      <c r="G60" s="1213">
        <v>669.1</v>
      </c>
      <c r="H60" s="279"/>
      <c r="I60" s="1256">
        <v>51.8</v>
      </c>
      <c r="J60" s="1246"/>
      <c r="K60" s="1213">
        <v>670.4</v>
      </c>
      <c r="L60" s="279"/>
      <c r="M60" s="1256">
        <v>51.4</v>
      </c>
      <c r="N60" s="277"/>
      <c r="O60" s="1213">
        <v>664.3</v>
      </c>
      <c r="P60" s="279"/>
      <c r="Q60" s="1256">
        <v>51.8</v>
      </c>
      <c r="R60" s="277"/>
      <c r="S60" s="1213">
        <v>653.9</v>
      </c>
      <c r="T60" s="279"/>
      <c r="U60" s="1256">
        <v>51.9</v>
      </c>
      <c r="V60" s="277"/>
      <c r="W60" s="1215">
        <v>638.29999999999995</v>
      </c>
      <c r="X60" s="279"/>
      <c r="Y60" s="1256">
        <v>50.9</v>
      </c>
      <c r="Z60" s="1241"/>
      <c r="AA60" s="1239"/>
    </row>
    <row r="61" spans="1:27" s="28" customFormat="1" ht="12.75" customHeight="1">
      <c r="A61" s="1239"/>
      <c r="B61" s="20"/>
      <c r="C61" s="265"/>
      <c r="D61" s="620" t="s">
        <v>80</v>
      </c>
      <c r="E61" s="1255"/>
      <c r="F61" s="20"/>
      <c r="G61" s="1213">
        <v>623.70000000000005</v>
      </c>
      <c r="H61" s="279"/>
      <c r="I61" s="1256">
        <v>48.2</v>
      </c>
      <c r="J61" s="1246"/>
      <c r="K61" s="1213">
        <v>633.20000000000005</v>
      </c>
      <c r="L61" s="279"/>
      <c r="M61" s="1256">
        <v>48.6</v>
      </c>
      <c r="N61" s="277"/>
      <c r="O61" s="1213">
        <v>619.29999999999995</v>
      </c>
      <c r="P61" s="279"/>
      <c r="Q61" s="1256">
        <v>48.2</v>
      </c>
      <c r="R61" s="277"/>
      <c r="S61" s="1213">
        <v>606.6</v>
      </c>
      <c r="T61" s="279"/>
      <c r="U61" s="1256">
        <v>48.1</v>
      </c>
      <c r="V61" s="277"/>
      <c r="W61" s="1215">
        <v>616.29999999999995</v>
      </c>
      <c r="X61" s="279"/>
      <c r="Y61" s="1256">
        <v>49.1</v>
      </c>
      <c r="Z61" s="1241"/>
      <c r="AA61" s="1239"/>
    </row>
    <row r="62" spans="1:27" s="28" customFormat="1" ht="15.75" customHeight="1">
      <c r="A62" s="1239"/>
      <c r="B62" s="20"/>
      <c r="C62" s="143" t="s">
        <v>613</v>
      </c>
      <c r="D62" s="325"/>
      <c r="E62" s="1255"/>
      <c r="F62" s="20"/>
      <c r="G62" s="1217">
        <v>1710.2</v>
      </c>
      <c r="H62" s="1257"/>
      <c r="I62" s="1197">
        <v>36.700000000000003</v>
      </c>
      <c r="J62" s="1280"/>
      <c r="K62" s="1217">
        <v>1724.6</v>
      </c>
      <c r="L62" s="1257"/>
      <c r="M62" s="1197">
        <v>36.799999999999997</v>
      </c>
      <c r="N62" s="277"/>
      <c r="O62" s="1217">
        <v>1729</v>
      </c>
      <c r="P62" s="1257"/>
      <c r="Q62" s="1197">
        <v>37.1</v>
      </c>
      <c r="R62" s="277"/>
      <c r="S62" s="1217">
        <v>1705.5</v>
      </c>
      <c r="T62" s="1257"/>
      <c r="U62" s="1197">
        <v>37.6</v>
      </c>
      <c r="V62" s="277"/>
      <c r="W62" s="1218">
        <v>1692.3</v>
      </c>
      <c r="X62" s="1257"/>
      <c r="Y62" s="1197">
        <v>38.200000000000003</v>
      </c>
      <c r="Z62" s="1241"/>
      <c r="AA62" s="1239"/>
    </row>
    <row r="63" spans="1:27" s="28" customFormat="1" ht="12.75" customHeight="1">
      <c r="A63" s="1239"/>
      <c r="B63" s="20"/>
      <c r="C63" s="265"/>
      <c r="D63" s="620" t="s">
        <v>81</v>
      </c>
      <c r="E63" s="1255"/>
      <c r="F63" s="20"/>
      <c r="G63" s="1213">
        <v>898.8</v>
      </c>
      <c r="H63" s="279"/>
      <c r="I63" s="1256">
        <v>52.6</v>
      </c>
      <c r="J63" s="1246"/>
      <c r="K63" s="1213">
        <v>902.4</v>
      </c>
      <c r="L63" s="279"/>
      <c r="M63" s="1256">
        <v>52.3</v>
      </c>
      <c r="N63" s="277"/>
      <c r="O63" s="1213">
        <v>900.2</v>
      </c>
      <c r="P63" s="279"/>
      <c r="Q63" s="1256">
        <v>52.1</v>
      </c>
      <c r="R63" s="277"/>
      <c r="S63" s="1213">
        <v>890.4</v>
      </c>
      <c r="T63" s="279"/>
      <c r="U63" s="1256">
        <v>52.2</v>
      </c>
      <c r="V63" s="277"/>
      <c r="W63" s="1215">
        <v>882.9</v>
      </c>
      <c r="X63" s="279"/>
      <c r="Y63" s="1256">
        <v>52.2</v>
      </c>
      <c r="Z63" s="1241"/>
      <c r="AA63" s="1239"/>
    </row>
    <row r="64" spans="1:27" s="28" customFormat="1" ht="12.75" customHeight="1">
      <c r="A64" s="1239"/>
      <c r="B64" s="20"/>
      <c r="C64" s="265"/>
      <c r="D64" s="620" t="s">
        <v>80</v>
      </c>
      <c r="E64" s="1255"/>
      <c r="F64" s="20"/>
      <c r="G64" s="1213">
        <v>811.4</v>
      </c>
      <c r="H64" s="279"/>
      <c r="I64" s="1256">
        <v>47.4</v>
      </c>
      <c r="J64" s="1246"/>
      <c r="K64" s="1213">
        <v>822.2</v>
      </c>
      <c r="L64" s="279"/>
      <c r="M64" s="1256">
        <v>47.7</v>
      </c>
      <c r="N64" s="277"/>
      <c r="O64" s="1213">
        <v>828.9</v>
      </c>
      <c r="P64" s="279"/>
      <c r="Q64" s="1256">
        <v>47.9</v>
      </c>
      <c r="R64" s="277"/>
      <c r="S64" s="1213">
        <v>815</v>
      </c>
      <c r="T64" s="279"/>
      <c r="U64" s="1256">
        <v>47.8</v>
      </c>
      <c r="V64" s="277"/>
      <c r="W64" s="1215">
        <v>809.4</v>
      </c>
      <c r="X64" s="279"/>
      <c r="Y64" s="1256">
        <v>47.8</v>
      </c>
      <c r="Z64" s="1241"/>
      <c r="AA64" s="1239"/>
    </row>
    <row r="65" spans="1:27" s="28" customFormat="1" ht="15.75" customHeight="1">
      <c r="A65" s="1239"/>
      <c r="B65" s="20"/>
      <c r="C65" s="143" t="s">
        <v>615</v>
      </c>
      <c r="D65" s="325"/>
      <c r="E65" s="1255"/>
      <c r="F65" s="20"/>
      <c r="G65" s="1217">
        <v>273.8</v>
      </c>
      <c r="H65" s="1257"/>
      <c r="I65" s="1197">
        <v>5.9</v>
      </c>
      <c r="J65" s="1280"/>
      <c r="K65" s="1217">
        <v>289.10000000000002</v>
      </c>
      <c r="L65" s="1257"/>
      <c r="M65" s="1197">
        <v>6.2</v>
      </c>
      <c r="N65" s="277"/>
      <c r="O65" s="1217">
        <v>296.39999999999998</v>
      </c>
      <c r="P65" s="1257"/>
      <c r="Q65" s="1197">
        <v>6.4</v>
      </c>
      <c r="R65" s="277"/>
      <c r="S65" s="1217">
        <v>281.7</v>
      </c>
      <c r="T65" s="1257"/>
      <c r="U65" s="1197">
        <v>6.2</v>
      </c>
      <c r="V65" s="277"/>
      <c r="W65" s="1218">
        <v>261.3</v>
      </c>
      <c r="X65" s="1257"/>
      <c r="Y65" s="1197">
        <v>5.9</v>
      </c>
      <c r="Z65" s="1241"/>
      <c r="AA65" s="1239"/>
    </row>
    <row r="66" spans="1:27" s="28" customFormat="1" ht="12.75" customHeight="1">
      <c r="A66" s="1239"/>
      <c r="B66" s="20"/>
      <c r="C66" s="265"/>
      <c r="D66" s="620" t="s">
        <v>81</v>
      </c>
      <c r="E66" s="1255"/>
      <c r="F66" s="20"/>
      <c r="G66" s="1213">
        <v>169</v>
      </c>
      <c r="H66" s="279"/>
      <c r="I66" s="1256">
        <v>61.7</v>
      </c>
      <c r="J66" s="1246"/>
      <c r="K66" s="1213">
        <v>178.5</v>
      </c>
      <c r="L66" s="279"/>
      <c r="M66" s="1256">
        <v>61.7</v>
      </c>
      <c r="N66" s="277"/>
      <c r="O66" s="1213">
        <v>184.4</v>
      </c>
      <c r="P66" s="279"/>
      <c r="Q66" s="1256">
        <v>62.2</v>
      </c>
      <c r="R66" s="277"/>
      <c r="S66" s="1213">
        <v>174.5</v>
      </c>
      <c r="T66" s="279"/>
      <c r="U66" s="1256">
        <v>61.9</v>
      </c>
      <c r="V66" s="277"/>
      <c r="W66" s="1215">
        <v>167.7</v>
      </c>
      <c r="X66" s="279"/>
      <c r="Y66" s="1256">
        <v>64.2</v>
      </c>
      <c r="Z66" s="1241"/>
      <c r="AA66" s="1239"/>
    </row>
    <row r="67" spans="1:27" s="28" customFormat="1" ht="12.75" customHeight="1">
      <c r="A67" s="1239"/>
      <c r="B67" s="20"/>
      <c r="C67" s="265"/>
      <c r="D67" s="620" t="s">
        <v>80</v>
      </c>
      <c r="E67" s="1255"/>
      <c r="F67" s="20"/>
      <c r="G67" s="1213">
        <v>104.9</v>
      </c>
      <c r="H67" s="279"/>
      <c r="I67" s="1256">
        <v>38.299999999999997</v>
      </c>
      <c r="J67" s="1246"/>
      <c r="K67" s="1213">
        <v>110.5</v>
      </c>
      <c r="L67" s="279"/>
      <c r="M67" s="1256">
        <v>38.200000000000003</v>
      </c>
      <c r="N67" s="277"/>
      <c r="O67" s="1213">
        <v>112</v>
      </c>
      <c r="P67" s="279"/>
      <c r="Q67" s="1256">
        <v>37.799999999999997</v>
      </c>
      <c r="R67" s="277"/>
      <c r="S67" s="1213">
        <v>107.2</v>
      </c>
      <c r="T67" s="279"/>
      <c r="U67" s="1256">
        <v>38.1</v>
      </c>
      <c r="V67" s="277"/>
      <c r="W67" s="1215">
        <v>93.6</v>
      </c>
      <c r="X67" s="279"/>
      <c r="Y67" s="1256">
        <v>35.799999999999997</v>
      </c>
      <c r="Z67" s="1241"/>
      <c r="AA67" s="1239"/>
    </row>
    <row r="68" spans="1:27" s="28" customFormat="1" ht="2.25" customHeight="1">
      <c r="A68" s="1239"/>
      <c r="B68" s="20"/>
      <c r="C68" s="265"/>
      <c r="D68" s="1523"/>
      <c r="E68" s="1255"/>
      <c r="F68" s="20"/>
      <c r="G68" s="1213"/>
      <c r="H68" s="1217"/>
      <c r="I68" s="1213"/>
      <c r="J68" s="1213"/>
      <c r="K68" s="1213"/>
      <c r="L68" s="1217"/>
      <c r="M68" s="1213"/>
      <c r="N68" s="1213"/>
      <c r="O68" s="1213"/>
      <c r="P68" s="1217"/>
      <c r="Q68" s="1213"/>
      <c r="R68" s="1213"/>
      <c r="S68" s="1213"/>
      <c r="T68" s="1217"/>
      <c r="U68" s="1213"/>
      <c r="V68" s="1213"/>
      <c r="W68" s="1213"/>
      <c r="X68" s="1217"/>
      <c r="Y68" s="1213"/>
      <c r="Z68" s="1241"/>
      <c r="AA68" s="1239"/>
    </row>
    <row r="69" spans="1:27" s="28" customFormat="1" ht="12" customHeight="1">
      <c r="A69" s="1239"/>
      <c r="B69" s="20"/>
      <c r="C69" s="265"/>
      <c r="D69" s="620"/>
      <c r="E69" s="1255"/>
      <c r="F69" s="20"/>
      <c r="G69" s="264"/>
      <c r="H69" s="1246"/>
      <c r="I69" s="1259"/>
      <c r="J69" s="279"/>
      <c r="K69" s="264"/>
      <c r="L69" s="1246"/>
      <c r="M69" s="1259"/>
      <c r="N69" s="279"/>
      <c r="O69" s="264"/>
      <c r="P69" s="1246"/>
      <c r="Q69" s="1259"/>
      <c r="R69" s="1246"/>
      <c r="S69" s="264"/>
      <c r="T69" s="1246"/>
      <c r="U69" s="1259"/>
      <c r="V69" s="1246"/>
      <c r="W69" s="264"/>
      <c r="X69" s="1257"/>
      <c r="Y69" s="1259"/>
      <c r="Z69" s="1241"/>
      <c r="AA69" s="1239"/>
    </row>
    <row r="70" spans="1:27" ht="12" customHeight="1">
      <c r="A70" s="4"/>
      <c r="B70" s="8"/>
      <c r="C70" s="54" t="s">
        <v>205</v>
      </c>
      <c r="D70" s="1"/>
      <c r="E70" s="137"/>
      <c r="F70" s="20"/>
      <c r="G70" s="1221" t="s">
        <v>112</v>
      </c>
      <c r="H70" s="279"/>
      <c r="I70" s="138"/>
      <c r="J70" s="279"/>
      <c r="K70" s="279"/>
      <c r="L70" s="279"/>
      <c r="M70" s="279"/>
      <c r="N70" s="279"/>
      <c r="O70" s="1246"/>
      <c r="P70" s="1246"/>
      <c r="Q70" s="1260"/>
      <c r="R70" s="1246"/>
      <c r="S70" s="1261"/>
      <c r="T70" s="1246"/>
      <c r="U70" s="1246"/>
      <c r="V70" s="1246"/>
      <c r="W70" s="1262"/>
      <c r="X70" s="1262"/>
      <c r="Y70" s="1262"/>
      <c r="Z70" s="1231"/>
      <c r="AA70" s="4"/>
    </row>
    <row r="71" spans="1:27" s="1202" customFormat="1" ht="13.5" customHeight="1">
      <c r="A71" s="1201"/>
      <c r="B71" s="1199"/>
      <c r="C71" s="1199"/>
      <c r="D71" s="1199"/>
      <c r="E71" s="8"/>
      <c r="F71" s="8"/>
      <c r="G71" s="8"/>
      <c r="H71" s="8"/>
      <c r="I71" s="8"/>
      <c r="J71" s="8"/>
      <c r="K71" s="8"/>
      <c r="L71" s="8"/>
      <c r="M71" s="8"/>
      <c r="N71" s="8"/>
      <c r="O71" s="8"/>
      <c r="P71" s="8"/>
      <c r="Q71" s="8"/>
      <c r="R71" s="8"/>
      <c r="S71" s="1617" t="s">
        <v>585</v>
      </c>
      <c r="T71" s="1617"/>
      <c r="U71" s="1617"/>
      <c r="V71" s="1617"/>
      <c r="W71" s="1617"/>
      <c r="X71" s="1617"/>
      <c r="Y71" s="1617"/>
      <c r="Z71" s="1263">
        <v>7</v>
      </c>
      <c r="AA71" s="4"/>
    </row>
    <row r="75" spans="1:27" ht="8.25" customHeight="1"/>
    <row r="77" spans="1:27" ht="9" customHeight="1">
      <c r="Z77" s="9"/>
    </row>
    <row r="78" spans="1:27" ht="8.25" customHeight="1">
      <c r="W78" s="1594"/>
      <c r="X78" s="1594"/>
      <c r="Y78" s="1594"/>
      <c r="Z78" s="1594"/>
    </row>
    <row r="79" spans="1:27" ht="9.75" customHeight="1"/>
  </sheetData>
  <mergeCells count="199">
    <mergeCell ref="C50:D50"/>
    <mergeCell ref="S71:Y71"/>
    <mergeCell ref="W78:Z78"/>
    <mergeCell ref="W43:Y43"/>
    <mergeCell ref="C44:Y44"/>
    <mergeCell ref="C45:D46"/>
    <mergeCell ref="G46:U46"/>
    <mergeCell ref="W46:Y46"/>
    <mergeCell ref="G47:I47"/>
    <mergeCell ref="K47:M47"/>
    <mergeCell ref="O47:Q47"/>
    <mergeCell ref="S47:U47"/>
    <mergeCell ref="W47:Y47"/>
    <mergeCell ref="C41:D41"/>
    <mergeCell ref="G41:I41"/>
    <mergeCell ref="K41:M41"/>
    <mergeCell ref="O41:Q41"/>
    <mergeCell ref="S41:U41"/>
    <mergeCell ref="W41:Y41"/>
    <mergeCell ref="C40:D40"/>
    <mergeCell ref="G40:I40"/>
    <mergeCell ref="K40:M40"/>
    <mergeCell ref="O40:Q40"/>
    <mergeCell ref="S40:U40"/>
    <mergeCell ref="W40:Y40"/>
    <mergeCell ref="W38:Y38"/>
    <mergeCell ref="C39:D39"/>
    <mergeCell ref="G39:I39"/>
    <mergeCell ref="K39:M39"/>
    <mergeCell ref="O39:Q39"/>
    <mergeCell ref="S39:U39"/>
    <mergeCell ref="W39:Y39"/>
    <mergeCell ref="G37:I37"/>
    <mergeCell ref="K37:M37"/>
    <mergeCell ref="O37:Q37"/>
    <mergeCell ref="S37:U37"/>
    <mergeCell ref="W37:Y37"/>
    <mergeCell ref="C38:D38"/>
    <mergeCell ref="G38:I38"/>
    <mergeCell ref="K38:M38"/>
    <mergeCell ref="O38:Q38"/>
    <mergeCell ref="S38:U38"/>
    <mergeCell ref="G35:I35"/>
    <mergeCell ref="K35:M35"/>
    <mergeCell ref="O35:Q35"/>
    <mergeCell ref="S35:U35"/>
    <mergeCell ref="W35:Y35"/>
    <mergeCell ref="G36:I36"/>
    <mergeCell ref="K36:M36"/>
    <mergeCell ref="O36:Q36"/>
    <mergeCell ref="S36:U36"/>
    <mergeCell ref="W36:Y36"/>
    <mergeCell ref="B34:D34"/>
    <mergeCell ref="G34:I34"/>
    <mergeCell ref="K34:M34"/>
    <mergeCell ref="O34:Q34"/>
    <mergeCell ref="S34:U34"/>
    <mergeCell ref="W34:Y34"/>
    <mergeCell ref="G32:I32"/>
    <mergeCell ref="K32:M32"/>
    <mergeCell ref="O32:Q32"/>
    <mergeCell ref="S32:U32"/>
    <mergeCell ref="W32:Y32"/>
    <mergeCell ref="G33:I33"/>
    <mergeCell ref="K33:M33"/>
    <mergeCell ref="O33:Q33"/>
    <mergeCell ref="S33:U33"/>
    <mergeCell ref="W33:Y33"/>
    <mergeCell ref="B31:D31"/>
    <mergeCell ref="G31:I31"/>
    <mergeCell ref="K31:M31"/>
    <mergeCell ref="O31:Q31"/>
    <mergeCell ref="S31:U31"/>
    <mergeCell ref="W31:Y31"/>
    <mergeCell ref="G29:I29"/>
    <mergeCell ref="K29:M29"/>
    <mergeCell ref="O29:Q29"/>
    <mergeCell ref="S29:U29"/>
    <mergeCell ref="W29:Y29"/>
    <mergeCell ref="G30:I30"/>
    <mergeCell ref="K30:M30"/>
    <mergeCell ref="O30:Q30"/>
    <mergeCell ref="S30:U30"/>
    <mergeCell ref="W30:Y30"/>
    <mergeCell ref="B28:D28"/>
    <mergeCell ref="G28:I28"/>
    <mergeCell ref="K28:M28"/>
    <mergeCell ref="O28:Q28"/>
    <mergeCell ref="S28:U28"/>
    <mergeCell ref="W28:Y28"/>
    <mergeCell ref="G26:I26"/>
    <mergeCell ref="K26:M26"/>
    <mergeCell ref="O26:Q26"/>
    <mergeCell ref="S26:U26"/>
    <mergeCell ref="W26:Y26"/>
    <mergeCell ref="G27:I27"/>
    <mergeCell ref="K27:M27"/>
    <mergeCell ref="O27:Q27"/>
    <mergeCell ref="S27:U27"/>
    <mergeCell ref="W27:Y27"/>
    <mergeCell ref="G24:I24"/>
    <mergeCell ref="K24:M24"/>
    <mergeCell ref="O24:Q24"/>
    <mergeCell ref="S24:U24"/>
    <mergeCell ref="W24:Y24"/>
    <mergeCell ref="G25:I25"/>
    <mergeCell ref="K25:M25"/>
    <mergeCell ref="O25:Q25"/>
    <mergeCell ref="S25:U25"/>
    <mergeCell ref="W25:Y25"/>
    <mergeCell ref="G22:I22"/>
    <mergeCell ref="K22:M22"/>
    <mergeCell ref="O22:Q22"/>
    <mergeCell ref="S22:U22"/>
    <mergeCell ref="W22:Y22"/>
    <mergeCell ref="G23:I23"/>
    <mergeCell ref="K23:M23"/>
    <mergeCell ref="O23:Q23"/>
    <mergeCell ref="S23:U23"/>
    <mergeCell ref="W23:Y23"/>
    <mergeCell ref="G20:I20"/>
    <mergeCell ref="K20:M20"/>
    <mergeCell ref="O20:Q20"/>
    <mergeCell ref="S20:U20"/>
    <mergeCell ref="W20:Y20"/>
    <mergeCell ref="G21:I21"/>
    <mergeCell ref="K21:M21"/>
    <mergeCell ref="O21:Q21"/>
    <mergeCell ref="S21:U21"/>
    <mergeCell ref="W21:Y21"/>
    <mergeCell ref="G18:I18"/>
    <mergeCell ref="K18:M18"/>
    <mergeCell ref="O18:Q18"/>
    <mergeCell ref="S18:U18"/>
    <mergeCell ref="W18:Y18"/>
    <mergeCell ref="G19:I19"/>
    <mergeCell ref="K19:M19"/>
    <mergeCell ref="O19:Q19"/>
    <mergeCell ref="S19:U19"/>
    <mergeCell ref="W19:Y19"/>
    <mergeCell ref="G16:I16"/>
    <mergeCell ref="K16:M16"/>
    <mergeCell ref="O16:Q16"/>
    <mergeCell ref="S16:U16"/>
    <mergeCell ref="W16:Y16"/>
    <mergeCell ref="G17:I17"/>
    <mergeCell ref="K17:M17"/>
    <mergeCell ref="O17:Q17"/>
    <mergeCell ref="S17:U17"/>
    <mergeCell ref="W17:Y17"/>
    <mergeCell ref="G14:I14"/>
    <mergeCell ref="K14:M14"/>
    <mergeCell ref="O14:Q14"/>
    <mergeCell ref="S14:U14"/>
    <mergeCell ref="W14:Y14"/>
    <mergeCell ref="G15:I15"/>
    <mergeCell ref="K15:M15"/>
    <mergeCell ref="O15:Q15"/>
    <mergeCell ref="S15:U15"/>
    <mergeCell ref="W15:Y15"/>
    <mergeCell ref="G12:I12"/>
    <mergeCell ref="K12:M12"/>
    <mergeCell ref="O12:Q12"/>
    <mergeCell ref="S12:U12"/>
    <mergeCell ref="W12:Y12"/>
    <mergeCell ref="G13:I13"/>
    <mergeCell ref="K13:M13"/>
    <mergeCell ref="O13:Q13"/>
    <mergeCell ref="S13:U13"/>
    <mergeCell ref="W13:Y13"/>
    <mergeCell ref="G10:I10"/>
    <mergeCell ref="K10:M10"/>
    <mergeCell ref="O10:Q10"/>
    <mergeCell ref="S10:U10"/>
    <mergeCell ref="W10:Y10"/>
    <mergeCell ref="G11:I11"/>
    <mergeCell ref="K11:M11"/>
    <mergeCell ref="O11:Q11"/>
    <mergeCell ref="S11:U11"/>
    <mergeCell ref="W11:Y11"/>
    <mergeCell ref="C1:F1"/>
    <mergeCell ref="W3:Y3"/>
    <mergeCell ref="C4:Y4"/>
    <mergeCell ref="C5:D6"/>
    <mergeCell ref="G6:U6"/>
    <mergeCell ref="W6:Y6"/>
    <mergeCell ref="C9:D9"/>
    <mergeCell ref="G9:I9"/>
    <mergeCell ref="K9:M9"/>
    <mergeCell ref="O9:Q9"/>
    <mergeCell ref="S9:U9"/>
    <mergeCell ref="W9:Y9"/>
    <mergeCell ref="G7:I7"/>
    <mergeCell ref="K7:M7"/>
    <mergeCell ref="O7:Q7"/>
    <mergeCell ref="S7:U7"/>
    <mergeCell ref="W7:Y7"/>
    <mergeCell ref="G8:I8"/>
    <mergeCell ref="K8:M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AD80"/>
  <sheetViews>
    <sheetView showRuler="0" zoomScaleNormal="100" workbookViewId="0"/>
  </sheetViews>
  <sheetFormatPr defaultRowHeight="12.75"/>
  <cols>
    <col min="1" max="1" width="1" style="125" customWidth="1"/>
    <col min="2" max="2" width="2.5703125" style="125" customWidth="1"/>
    <col min="3" max="3" width="1" style="125" customWidth="1"/>
    <col min="4" max="4" width="28.28515625" style="125" customWidth="1"/>
    <col min="5" max="5" width="0.140625" style="125" customWidth="1"/>
    <col min="6" max="6" width="0.42578125" style="125" customWidth="1"/>
    <col min="7" max="7" width="7.28515625" style="125" customWidth="1"/>
    <col min="8" max="8" width="0.42578125" style="125" customWidth="1"/>
    <col min="9" max="9" width="4.85546875" style="125" customWidth="1"/>
    <col min="10" max="10" width="0.42578125" style="125" customWidth="1"/>
    <col min="11" max="11" width="7.28515625" style="125" customWidth="1"/>
    <col min="12" max="12" width="0.5703125" style="125" customWidth="1"/>
    <col min="13" max="13" width="4.85546875" style="125" customWidth="1"/>
    <col min="14" max="14" width="0.42578125" style="125" customWidth="1"/>
    <col min="15" max="15" width="7.28515625" style="125" customWidth="1"/>
    <col min="16" max="16" width="0.42578125" style="125" customWidth="1"/>
    <col min="17" max="17" width="4.85546875" style="125" customWidth="1"/>
    <col min="18" max="18" width="0.42578125" style="125" customWidth="1"/>
    <col min="19" max="19" width="7.28515625" style="125" customWidth="1"/>
    <col min="20" max="20" width="0.42578125" style="125" customWidth="1"/>
    <col min="21" max="21" width="4.85546875" style="125" customWidth="1"/>
    <col min="22" max="22" width="0.42578125" style="125" customWidth="1"/>
    <col min="23" max="23" width="7.28515625" style="125" customWidth="1"/>
    <col min="24" max="24" width="0.42578125" style="125" customWidth="1"/>
    <col min="25" max="25" width="4.85546875" style="125" customWidth="1"/>
    <col min="26" max="26" width="2.5703125" style="125" customWidth="1"/>
    <col min="27" max="27" width="1" style="125" customWidth="1"/>
    <col min="28" max="16384" width="9.140625" style="125"/>
  </cols>
  <sheetData>
    <row r="1" spans="1:30" ht="13.5" customHeight="1">
      <c r="A1" s="4"/>
      <c r="B1" s="354"/>
      <c r="C1" s="354"/>
      <c r="D1" s="354"/>
      <c r="E1" s="354"/>
      <c r="F1" s="353"/>
      <c r="G1" s="353"/>
      <c r="H1" s="353"/>
      <c r="I1" s="353"/>
      <c r="J1" s="353"/>
      <c r="K1" s="353"/>
      <c r="L1" s="353"/>
      <c r="M1" s="353"/>
      <c r="N1" s="353"/>
      <c r="O1" s="1663" t="s">
        <v>503</v>
      </c>
      <c r="P1" s="1663"/>
      <c r="Q1" s="1663"/>
      <c r="R1" s="1663"/>
      <c r="S1" s="1663"/>
      <c r="T1" s="1663"/>
      <c r="U1" s="1663"/>
      <c r="V1" s="1663"/>
      <c r="W1" s="1663"/>
      <c r="X1" s="1663"/>
      <c r="Y1" s="1663"/>
      <c r="Z1" s="1181"/>
      <c r="AA1" s="4"/>
    </row>
    <row r="2" spans="1:30" ht="6" customHeight="1">
      <c r="A2" s="4"/>
      <c r="B2" s="1528"/>
      <c r="C2" s="1530"/>
      <c r="D2" s="1530"/>
      <c r="E2" s="1530"/>
      <c r="F2" s="281"/>
      <c r="G2" s="281"/>
      <c r="H2" s="281"/>
      <c r="I2" s="281"/>
      <c r="J2" s="281"/>
      <c r="K2" s="281"/>
      <c r="L2" s="281"/>
      <c r="M2" s="281"/>
      <c r="N2" s="8"/>
      <c r="O2" s="8"/>
      <c r="P2" s="8"/>
      <c r="Q2" s="8"/>
      <c r="R2" s="8"/>
      <c r="S2" s="8"/>
      <c r="T2" s="8"/>
      <c r="U2" s="8"/>
      <c r="V2" s="8"/>
      <c r="W2" s="8"/>
      <c r="X2" s="1522"/>
      <c r="Y2" s="1522"/>
      <c r="Z2" s="8"/>
      <c r="AA2" s="4"/>
    </row>
    <row r="3" spans="1:30" ht="10.5" customHeight="1" thickBot="1">
      <c r="A3" s="4"/>
      <c r="B3" s="365"/>
      <c r="C3" s="1264"/>
      <c r="D3" s="1530"/>
      <c r="E3" s="1530"/>
      <c r="F3" s="281"/>
      <c r="G3" s="281"/>
      <c r="H3" s="281"/>
      <c r="I3" s="281"/>
      <c r="J3" s="281"/>
      <c r="K3" s="281"/>
      <c r="L3" s="281"/>
      <c r="M3" s="281"/>
      <c r="N3" s="8"/>
      <c r="O3" s="8"/>
      <c r="P3" s="8"/>
      <c r="Q3" s="8"/>
      <c r="R3" s="8"/>
      <c r="S3" s="8"/>
      <c r="T3" s="8"/>
      <c r="U3" s="8"/>
      <c r="V3" s="8"/>
      <c r="W3" s="1623" t="s">
        <v>82</v>
      </c>
      <c r="X3" s="1623"/>
      <c r="Y3" s="1623"/>
      <c r="Z3" s="8"/>
      <c r="AA3" s="4"/>
    </row>
    <row r="4" spans="1:30" s="12" customFormat="1" ht="13.5" customHeight="1" thickBot="1">
      <c r="A4" s="11"/>
      <c r="B4" s="366"/>
      <c r="C4" s="1664" t="s">
        <v>228</v>
      </c>
      <c r="D4" s="1665"/>
      <c r="E4" s="1665"/>
      <c r="F4" s="1665"/>
      <c r="G4" s="1665"/>
      <c r="H4" s="1665"/>
      <c r="I4" s="1665"/>
      <c r="J4" s="1665"/>
      <c r="K4" s="1665"/>
      <c r="L4" s="1665"/>
      <c r="M4" s="1665"/>
      <c r="N4" s="1665"/>
      <c r="O4" s="1665"/>
      <c r="P4" s="1665"/>
      <c r="Q4" s="1665"/>
      <c r="R4" s="1665"/>
      <c r="S4" s="1665"/>
      <c r="T4" s="1665"/>
      <c r="U4" s="1665"/>
      <c r="V4" s="1665"/>
      <c r="W4" s="1665"/>
      <c r="X4" s="1665"/>
      <c r="Y4" s="1666"/>
      <c r="Z4" s="8"/>
      <c r="AA4" s="11"/>
    </row>
    <row r="5" spans="1:30" ht="7.5" customHeight="1">
      <c r="A5" s="4"/>
      <c r="B5" s="367"/>
      <c r="C5" s="1627" t="s">
        <v>199</v>
      </c>
      <c r="D5" s="1628"/>
      <c r="E5" s="18"/>
      <c r="F5" s="4"/>
      <c r="G5" s="1265"/>
      <c r="H5" s="1265"/>
      <c r="I5" s="1265"/>
      <c r="J5" s="1265"/>
      <c r="K5" s="1265"/>
      <c r="L5" s="1265"/>
      <c r="M5" s="1265"/>
      <c r="N5" s="1265"/>
      <c r="O5" s="1265"/>
      <c r="P5" s="1265"/>
      <c r="Q5" s="1265"/>
      <c r="R5" s="1266"/>
      <c r="T5" s="1267"/>
      <c r="U5" s="1267"/>
      <c r="V5" s="1267"/>
      <c r="W5" s="1267"/>
      <c r="X5" s="1267"/>
      <c r="Y5" s="1267"/>
      <c r="Z5" s="8"/>
      <c r="AA5" s="4"/>
    </row>
    <row r="6" spans="1:30" ht="13.5" customHeight="1">
      <c r="A6" s="4"/>
      <c r="B6" s="367"/>
      <c r="C6" s="1629"/>
      <c r="D6" s="1629"/>
      <c r="E6" s="1533"/>
      <c r="F6" s="1268">
        <v>2010</v>
      </c>
      <c r="G6" s="1630">
        <v>2012</v>
      </c>
      <c r="H6" s="1630"/>
      <c r="I6" s="1630"/>
      <c r="J6" s="1630"/>
      <c r="K6" s="1630"/>
      <c r="L6" s="1630"/>
      <c r="M6" s="1630"/>
      <c r="N6" s="1630"/>
      <c r="O6" s="1630"/>
      <c r="P6" s="1630"/>
      <c r="Q6" s="1630"/>
      <c r="R6" s="1630"/>
      <c r="S6" s="1630"/>
      <c r="T6" s="1630"/>
      <c r="U6" s="1630"/>
      <c r="V6" s="277"/>
      <c r="W6" s="1667">
        <v>2013</v>
      </c>
      <c r="X6" s="1667"/>
      <c r="Y6" s="1667"/>
      <c r="Z6" s="8"/>
      <c r="AA6" s="4"/>
    </row>
    <row r="7" spans="1:30" ht="12.75" customHeight="1">
      <c r="A7" s="4"/>
      <c r="B7" s="367"/>
      <c r="C7" s="18"/>
      <c r="D7" s="18"/>
      <c r="E7" s="18"/>
      <c r="F7" s="1671" t="s">
        <v>224</v>
      </c>
      <c r="G7" s="1671"/>
      <c r="H7" s="1671"/>
      <c r="I7" s="1671"/>
      <c r="J7" s="1532"/>
      <c r="K7" s="1671" t="s">
        <v>225</v>
      </c>
      <c r="L7" s="1671"/>
      <c r="M7" s="1671"/>
      <c r="N7" s="1532"/>
      <c r="O7" s="1671" t="s">
        <v>226</v>
      </c>
      <c r="P7" s="1671"/>
      <c r="Q7" s="1671"/>
      <c r="R7" s="1234"/>
      <c r="S7" s="1671" t="s">
        <v>223</v>
      </c>
      <c r="T7" s="1671"/>
      <c r="U7" s="1671"/>
      <c r="V7" s="277"/>
      <c r="W7" s="1671" t="s">
        <v>224</v>
      </c>
      <c r="X7" s="1671"/>
      <c r="Y7" s="1671"/>
      <c r="Z7" s="1531"/>
      <c r="AA7" s="4"/>
    </row>
    <row r="8" spans="1:30" ht="3" customHeight="1">
      <c r="A8" s="4"/>
      <c r="B8" s="367"/>
      <c r="C8" s="370"/>
      <c r="D8" s="370"/>
      <c r="E8" s="1270"/>
      <c r="F8" s="1206"/>
      <c r="G8" s="1271"/>
      <c r="H8" s="1271"/>
      <c r="I8" s="1206"/>
      <c r="J8" s="1206"/>
      <c r="K8" s="1271"/>
      <c r="L8" s="1271"/>
      <c r="M8" s="1206"/>
      <c r="N8" s="1272"/>
      <c r="O8" s="1271"/>
      <c r="P8" s="1271"/>
      <c r="Q8" s="1206"/>
      <c r="R8" s="1237"/>
      <c r="S8" s="1206"/>
      <c r="T8" s="1206"/>
      <c r="U8" s="1206"/>
      <c r="V8" s="1237"/>
      <c r="W8" s="1206"/>
      <c r="X8" s="1206"/>
      <c r="Y8" s="1206"/>
      <c r="Z8" s="1531"/>
      <c r="AA8" s="4"/>
    </row>
    <row r="9" spans="1:30" s="1188" customFormat="1" ht="12" customHeight="1">
      <c r="A9" s="124"/>
      <c r="B9" s="368"/>
      <c r="C9" s="1620" t="s">
        <v>229</v>
      </c>
      <c r="D9" s="1620"/>
      <c r="E9" s="1520"/>
      <c r="F9" s="370"/>
      <c r="G9" s="1662">
        <v>819.3</v>
      </c>
      <c r="H9" s="1662"/>
      <c r="I9" s="1662"/>
      <c r="J9" s="1237"/>
      <c r="K9" s="1662">
        <v>826.9</v>
      </c>
      <c r="L9" s="1662"/>
      <c r="M9" s="1662"/>
      <c r="N9" s="1237"/>
      <c r="O9" s="1662">
        <v>870.9</v>
      </c>
      <c r="P9" s="1662"/>
      <c r="Q9" s="1662"/>
      <c r="R9" s="1237"/>
      <c r="S9" s="1662">
        <v>923.2</v>
      </c>
      <c r="T9" s="1662"/>
      <c r="U9" s="1662"/>
      <c r="V9" s="1237"/>
      <c r="W9" s="1668">
        <v>952.2</v>
      </c>
      <c r="X9" s="1668"/>
      <c r="Y9" s="1668"/>
      <c r="Z9" s="1190"/>
      <c r="AA9" s="124"/>
      <c r="AC9" s="1580"/>
      <c r="AD9" s="1580"/>
    </row>
    <row r="10" spans="1:30" ht="12.75" customHeight="1">
      <c r="A10" s="4"/>
      <c r="B10" s="367"/>
      <c r="C10" s="143" t="s">
        <v>81</v>
      </c>
      <c r="D10" s="1239"/>
      <c r="E10" s="18"/>
      <c r="F10" s="18"/>
      <c r="G10" s="1669">
        <v>427.3</v>
      </c>
      <c r="H10" s="1669"/>
      <c r="I10" s="1669"/>
      <c r="J10" s="277"/>
      <c r="K10" s="1669">
        <v>438.1</v>
      </c>
      <c r="L10" s="1669"/>
      <c r="M10" s="1669"/>
      <c r="N10" s="277"/>
      <c r="O10" s="1669">
        <v>468.5</v>
      </c>
      <c r="P10" s="1669"/>
      <c r="Q10" s="1669"/>
      <c r="R10" s="277"/>
      <c r="S10" s="1669">
        <v>481.8</v>
      </c>
      <c r="T10" s="1669"/>
      <c r="U10" s="1669"/>
      <c r="V10" s="277"/>
      <c r="W10" s="1670">
        <v>504.2</v>
      </c>
      <c r="X10" s="1670"/>
      <c r="Y10" s="1670"/>
      <c r="Z10" s="1531"/>
      <c r="AA10" s="4"/>
      <c r="AC10" s="26"/>
      <c r="AD10" s="26"/>
    </row>
    <row r="11" spans="1:30" ht="12.75" customHeight="1">
      <c r="A11" s="4"/>
      <c r="B11" s="367"/>
      <c r="C11" s="143" t="s">
        <v>80</v>
      </c>
      <c r="D11" s="1239"/>
      <c r="E11" s="18"/>
      <c r="F11" s="18"/>
      <c r="G11" s="1669">
        <v>391.9</v>
      </c>
      <c r="H11" s="1669"/>
      <c r="I11" s="1669"/>
      <c r="J11" s="277"/>
      <c r="K11" s="1669">
        <v>388.8</v>
      </c>
      <c r="L11" s="1669"/>
      <c r="M11" s="1669"/>
      <c r="N11" s="277"/>
      <c r="O11" s="1669">
        <v>402.5</v>
      </c>
      <c r="P11" s="1669"/>
      <c r="Q11" s="1669"/>
      <c r="R11" s="277"/>
      <c r="S11" s="1669">
        <v>441.4</v>
      </c>
      <c r="T11" s="1669"/>
      <c r="U11" s="1669"/>
      <c r="V11" s="277"/>
      <c r="W11" s="1670">
        <v>447.9</v>
      </c>
      <c r="X11" s="1670"/>
      <c r="Y11" s="1670"/>
      <c r="Z11" s="1531"/>
      <c r="AA11" s="4"/>
    </row>
    <row r="12" spans="1:30" ht="18.75" customHeight="1">
      <c r="A12" s="4"/>
      <c r="B12" s="367"/>
      <c r="C12" s="143" t="s">
        <v>200</v>
      </c>
      <c r="D12" s="1239"/>
      <c r="E12" s="18"/>
      <c r="F12" s="18"/>
      <c r="G12" s="1669">
        <v>154.4</v>
      </c>
      <c r="H12" s="1669"/>
      <c r="I12" s="1669"/>
      <c r="J12" s="277"/>
      <c r="K12" s="1669">
        <v>149.69999999999999</v>
      </c>
      <c r="L12" s="1669"/>
      <c r="M12" s="1669"/>
      <c r="N12" s="277"/>
      <c r="O12" s="1669">
        <v>175.1</v>
      </c>
      <c r="P12" s="1669"/>
      <c r="Q12" s="1669"/>
      <c r="R12" s="277"/>
      <c r="S12" s="1669">
        <v>164.9</v>
      </c>
      <c r="T12" s="1669"/>
      <c r="U12" s="1669"/>
      <c r="V12" s="277"/>
      <c r="W12" s="1670">
        <v>165.9</v>
      </c>
      <c r="X12" s="1670"/>
      <c r="Y12" s="1670"/>
      <c r="Z12" s="1531"/>
      <c r="AA12" s="4"/>
    </row>
    <row r="13" spans="1:30" ht="12.75" customHeight="1">
      <c r="A13" s="4"/>
      <c r="B13" s="367"/>
      <c r="C13" s="143" t="s">
        <v>201</v>
      </c>
      <c r="D13" s="1239"/>
      <c r="E13" s="18"/>
      <c r="F13" s="18"/>
      <c r="G13" s="1669">
        <v>417.5</v>
      </c>
      <c r="H13" s="1669"/>
      <c r="I13" s="1669"/>
      <c r="J13" s="277"/>
      <c r="K13" s="1669">
        <v>415.4</v>
      </c>
      <c r="L13" s="1669"/>
      <c r="M13" s="1669"/>
      <c r="N13" s="277"/>
      <c r="O13" s="1669">
        <v>435.6</v>
      </c>
      <c r="P13" s="1669"/>
      <c r="Q13" s="1669"/>
      <c r="R13" s="277"/>
      <c r="S13" s="1669">
        <v>482.3</v>
      </c>
      <c r="T13" s="1669"/>
      <c r="U13" s="1669"/>
      <c r="V13" s="277"/>
      <c r="W13" s="1670">
        <v>489.6</v>
      </c>
      <c r="X13" s="1670"/>
      <c r="Y13" s="1670"/>
      <c r="Z13" s="1531"/>
      <c r="AA13" s="4"/>
    </row>
    <row r="14" spans="1:30" ht="12.75" customHeight="1">
      <c r="A14" s="4"/>
      <c r="B14" s="367"/>
      <c r="C14" s="143" t="s">
        <v>202</v>
      </c>
      <c r="D14" s="1239"/>
      <c r="E14" s="18"/>
      <c r="F14" s="18"/>
      <c r="G14" s="1669">
        <v>247.4</v>
      </c>
      <c r="H14" s="1669"/>
      <c r="I14" s="1669"/>
      <c r="J14" s="277"/>
      <c r="K14" s="1669">
        <v>261.8</v>
      </c>
      <c r="L14" s="1669"/>
      <c r="M14" s="1669"/>
      <c r="N14" s="277"/>
      <c r="O14" s="1669">
        <v>260.2</v>
      </c>
      <c r="P14" s="1669"/>
      <c r="Q14" s="1669"/>
      <c r="R14" s="277"/>
      <c r="S14" s="1669">
        <v>276</v>
      </c>
      <c r="T14" s="1669"/>
      <c r="U14" s="1669"/>
      <c r="V14" s="277"/>
      <c r="W14" s="1670">
        <v>296.7</v>
      </c>
      <c r="X14" s="1670"/>
      <c r="Y14" s="1670"/>
      <c r="Z14" s="1531"/>
      <c r="AA14" s="4"/>
    </row>
    <row r="15" spans="1:30" ht="18.75" customHeight="1">
      <c r="A15" s="4"/>
      <c r="B15" s="367"/>
      <c r="C15" s="143" t="s">
        <v>230</v>
      </c>
      <c r="D15" s="1239"/>
      <c r="E15" s="18"/>
      <c r="F15" s="18"/>
      <c r="G15" s="1669">
        <v>83.4</v>
      </c>
      <c r="H15" s="1669"/>
      <c r="I15" s="1669"/>
      <c r="J15" s="277"/>
      <c r="K15" s="1669">
        <v>81.900000000000006</v>
      </c>
      <c r="L15" s="1669"/>
      <c r="M15" s="1669"/>
      <c r="N15" s="277"/>
      <c r="O15" s="1669">
        <v>98.8</v>
      </c>
      <c r="P15" s="1669"/>
      <c r="Q15" s="1669"/>
      <c r="R15" s="277"/>
      <c r="S15" s="1669">
        <v>101.6</v>
      </c>
      <c r="T15" s="1669"/>
      <c r="U15" s="1669"/>
      <c r="V15" s="277"/>
      <c r="W15" s="1670">
        <v>93</v>
      </c>
      <c r="X15" s="1670"/>
      <c r="Y15" s="1670"/>
      <c r="Z15" s="1531"/>
      <c r="AA15" s="4"/>
    </row>
    <row r="16" spans="1:30" ht="12.75" customHeight="1">
      <c r="A16" s="4"/>
      <c r="B16" s="367"/>
      <c r="C16" s="143" t="s">
        <v>231</v>
      </c>
      <c r="D16" s="1239"/>
      <c r="E16" s="18"/>
      <c r="F16" s="18"/>
      <c r="G16" s="1669">
        <v>735.9</v>
      </c>
      <c r="H16" s="1669"/>
      <c r="I16" s="1669"/>
      <c r="J16" s="277"/>
      <c r="K16" s="1669">
        <v>745</v>
      </c>
      <c r="L16" s="1669"/>
      <c r="M16" s="1669"/>
      <c r="N16" s="277"/>
      <c r="O16" s="1669">
        <v>772.2</v>
      </c>
      <c r="P16" s="1669"/>
      <c r="Q16" s="1669"/>
      <c r="R16" s="277"/>
      <c r="S16" s="1669">
        <v>821.6</v>
      </c>
      <c r="T16" s="1669"/>
      <c r="U16" s="1669"/>
      <c r="V16" s="277"/>
      <c r="W16" s="1670">
        <v>859.1</v>
      </c>
      <c r="X16" s="1670"/>
      <c r="Y16" s="1670"/>
      <c r="Z16" s="1531"/>
      <c r="AA16" s="4"/>
    </row>
    <row r="17" spans="1:29" ht="18.75" customHeight="1">
      <c r="A17" s="4"/>
      <c r="B17" s="367"/>
      <c r="C17" s="143" t="s">
        <v>232</v>
      </c>
      <c r="D17" s="1239"/>
      <c r="E17" s="18"/>
      <c r="F17" s="18"/>
      <c r="G17" s="1669">
        <v>403.1</v>
      </c>
      <c r="H17" s="1669"/>
      <c r="I17" s="1669"/>
      <c r="J17" s="277"/>
      <c r="K17" s="1669">
        <v>383.6</v>
      </c>
      <c r="L17" s="1669"/>
      <c r="M17" s="1669"/>
      <c r="N17" s="277"/>
      <c r="O17" s="1669">
        <v>387</v>
      </c>
      <c r="P17" s="1669"/>
      <c r="Q17" s="1669"/>
      <c r="R17" s="277"/>
      <c r="S17" s="1669">
        <v>403.3</v>
      </c>
      <c r="T17" s="1669"/>
      <c r="U17" s="1669"/>
      <c r="V17" s="277"/>
      <c r="W17" s="1670">
        <v>391.7</v>
      </c>
      <c r="X17" s="1670"/>
      <c r="Y17" s="1670"/>
      <c r="Z17" s="1531"/>
      <c r="AA17" s="4"/>
    </row>
    <row r="18" spans="1:29" ht="12.75" customHeight="1">
      <c r="A18" s="4"/>
      <c r="B18" s="367"/>
      <c r="C18" s="143" t="s">
        <v>233</v>
      </c>
      <c r="D18" s="1239"/>
      <c r="E18" s="18"/>
      <c r="F18" s="18"/>
      <c r="G18" s="1669">
        <v>416.2</v>
      </c>
      <c r="H18" s="1669"/>
      <c r="I18" s="1669"/>
      <c r="J18" s="277"/>
      <c r="K18" s="1669">
        <v>443.3</v>
      </c>
      <c r="L18" s="1669"/>
      <c r="M18" s="1669"/>
      <c r="N18" s="277"/>
      <c r="O18" s="1669">
        <v>483.9</v>
      </c>
      <c r="P18" s="1669"/>
      <c r="Q18" s="1669"/>
      <c r="R18" s="277"/>
      <c r="S18" s="1669">
        <v>519.9</v>
      </c>
      <c r="T18" s="1669"/>
      <c r="U18" s="1669"/>
      <c r="V18" s="277"/>
      <c r="W18" s="1670">
        <v>560.5</v>
      </c>
      <c r="X18" s="1670"/>
      <c r="Y18" s="1670"/>
      <c r="Z18" s="1531"/>
      <c r="AA18" s="4"/>
    </row>
    <row r="19" spans="1:29" ht="2.25" customHeight="1">
      <c r="A19" s="4"/>
      <c r="B19" s="367"/>
      <c r="C19" s="14"/>
      <c r="D19" s="18"/>
      <c r="E19" s="18"/>
      <c r="F19" s="18"/>
      <c r="G19" s="1672"/>
      <c r="H19" s="1672"/>
      <c r="I19" s="1672"/>
      <c r="J19" s="277"/>
      <c r="K19" s="1672"/>
      <c r="L19" s="1672"/>
      <c r="M19" s="1672"/>
      <c r="N19" s="277"/>
      <c r="O19" s="1672"/>
      <c r="P19" s="1672"/>
      <c r="Q19" s="1672"/>
      <c r="R19" s="277"/>
      <c r="S19" s="1672"/>
      <c r="T19" s="1672"/>
      <c r="U19" s="1672"/>
      <c r="V19" s="277"/>
      <c r="W19" s="1673"/>
      <c r="X19" s="1673"/>
      <c r="Y19" s="1673"/>
      <c r="Z19" s="1531"/>
      <c r="AA19" s="4"/>
    </row>
    <row r="20" spans="1:29" s="1188" customFormat="1" ht="16.5" customHeight="1">
      <c r="A20" s="124"/>
      <c r="B20" s="368"/>
      <c r="C20" s="1620" t="s">
        <v>234</v>
      </c>
      <c r="D20" s="1620"/>
      <c r="E20" s="1520"/>
      <c r="F20" s="370"/>
      <c r="G20" s="1662">
        <v>14.9</v>
      </c>
      <c r="H20" s="1662"/>
      <c r="I20" s="1662"/>
      <c r="J20" s="1237"/>
      <c r="K20" s="1662">
        <v>15</v>
      </c>
      <c r="L20" s="1662"/>
      <c r="M20" s="1662"/>
      <c r="N20" s="1237"/>
      <c r="O20" s="1662">
        <v>15.8</v>
      </c>
      <c r="P20" s="1662"/>
      <c r="Q20" s="1662"/>
      <c r="R20" s="1237"/>
      <c r="S20" s="1662">
        <v>16.899999999999999</v>
      </c>
      <c r="T20" s="1662"/>
      <c r="U20" s="1662"/>
      <c r="V20" s="1237"/>
      <c r="W20" s="1668">
        <v>17.7</v>
      </c>
      <c r="X20" s="1668"/>
      <c r="Y20" s="1668"/>
      <c r="Z20" s="1190"/>
      <c r="AA20" s="124"/>
      <c r="AB20" s="1580"/>
      <c r="AC20" s="1580"/>
    </row>
    <row r="21" spans="1:29" ht="12.75" customHeight="1">
      <c r="A21" s="4"/>
      <c r="B21" s="367"/>
      <c r="C21" s="143" t="s">
        <v>81</v>
      </c>
      <c r="D21" s="1239"/>
      <c r="E21" s="18"/>
      <c r="F21" s="18"/>
      <c r="G21" s="1669">
        <v>14.8</v>
      </c>
      <c r="H21" s="1669"/>
      <c r="I21" s="1669"/>
      <c r="J21" s="277"/>
      <c r="K21" s="1669">
        <v>15.1</v>
      </c>
      <c r="L21" s="1669"/>
      <c r="M21" s="1669"/>
      <c r="N21" s="277"/>
      <c r="O21" s="1669">
        <v>16</v>
      </c>
      <c r="P21" s="1669"/>
      <c r="Q21" s="1669"/>
      <c r="R21" s="277"/>
      <c r="S21" s="1669">
        <v>16.8</v>
      </c>
      <c r="T21" s="1669"/>
      <c r="U21" s="1669"/>
      <c r="V21" s="277"/>
      <c r="W21" s="1670">
        <v>17.8</v>
      </c>
      <c r="X21" s="1670"/>
      <c r="Y21" s="1670"/>
      <c r="Z21" s="1531"/>
      <c r="AA21" s="4"/>
    </row>
    <row r="22" spans="1:29" ht="12.75" customHeight="1">
      <c r="A22" s="4"/>
      <c r="B22" s="367"/>
      <c r="C22" s="143" t="s">
        <v>80</v>
      </c>
      <c r="D22" s="1239"/>
      <c r="E22" s="18"/>
      <c r="F22" s="18"/>
      <c r="G22" s="1669">
        <v>15.1</v>
      </c>
      <c r="H22" s="1669"/>
      <c r="I22" s="1669"/>
      <c r="J22" s="277"/>
      <c r="K22" s="1669">
        <v>14.9</v>
      </c>
      <c r="L22" s="1669"/>
      <c r="M22" s="1669"/>
      <c r="N22" s="277"/>
      <c r="O22" s="1669">
        <v>15.4</v>
      </c>
      <c r="P22" s="1669"/>
      <c r="Q22" s="1669"/>
      <c r="R22" s="277"/>
      <c r="S22" s="1669">
        <v>17.100000000000001</v>
      </c>
      <c r="T22" s="1669"/>
      <c r="U22" s="1669"/>
      <c r="V22" s="277"/>
      <c r="W22" s="1670">
        <v>17.5</v>
      </c>
      <c r="X22" s="1670"/>
      <c r="Y22" s="1670"/>
      <c r="Z22" s="1531"/>
      <c r="AA22" s="4"/>
    </row>
    <row r="23" spans="1:29" ht="1.5" customHeight="1">
      <c r="A23" s="4"/>
      <c r="B23" s="367"/>
      <c r="C23" s="143"/>
      <c r="D23" s="1239"/>
      <c r="E23" s="18"/>
      <c r="F23" s="18"/>
      <c r="G23" s="1669"/>
      <c r="H23" s="1669"/>
      <c r="I23" s="1669"/>
      <c r="J23" s="277"/>
      <c r="K23" s="1669"/>
      <c r="L23" s="1669"/>
      <c r="M23" s="1669"/>
      <c r="N23" s="277"/>
      <c r="O23" s="1669"/>
      <c r="P23" s="1669"/>
      <c r="Q23" s="1669"/>
      <c r="R23" s="277"/>
      <c r="S23" s="1669"/>
      <c r="T23" s="1669"/>
      <c r="U23" s="1669"/>
      <c r="V23" s="277"/>
      <c r="W23" s="1670"/>
      <c r="X23" s="1670"/>
      <c r="Y23" s="1670"/>
      <c r="Z23" s="1531"/>
      <c r="AA23" s="4"/>
    </row>
    <row r="24" spans="1:29" s="1277" customFormat="1" ht="12.75" customHeight="1">
      <c r="A24" s="1273"/>
      <c r="B24" s="1274"/>
      <c r="C24" s="1523" t="s">
        <v>235</v>
      </c>
      <c r="D24" s="1273"/>
      <c r="E24" s="1275"/>
      <c r="F24" s="1276"/>
      <c r="G24" s="1674">
        <v>0.3</v>
      </c>
      <c r="H24" s="1674"/>
      <c r="I24" s="1674"/>
      <c r="J24" s="277"/>
      <c r="K24" s="1674">
        <v>-0.2</v>
      </c>
      <c r="L24" s="1674"/>
      <c r="M24" s="1674"/>
      <c r="N24" s="277"/>
      <c r="O24" s="1674">
        <v>-0.6</v>
      </c>
      <c r="P24" s="1674"/>
      <c r="Q24" s="1674"/>
      <c r="R24" s="277"/>
      <c r="S24" s="1674">
        <v>0.3</v>
      </c>
      <c r="T24" s="1674"/>
      <c r="U24" s="1674"/>
      <c r="V24" s="277"/>
      <c r="W24" s="1675">
        <v>-0.3</v>
      </c>
      <c r="X24" s="1675"/>
      <c r="Y24" s="1675"/>
      <c r="Z24" s="1276"/>
      <c r="AA24" s="1273"/>
    </row>
    <row r="25" spans="1:29" ht="6.75" customHeight="1">
      <c r="A25" s="4"/>
      <c r="B25" s="367"/>
      <c r="C25" s="143"/>
      <c r="D25" s="1239"/>
      <c r="E25" s="18"/>
      <c r="F25" s="18"/>
      <c r="G25" s="1657"/>
      <c r="H25" s="1657"/>
      <c r="I25" s="1657"/>
      <c r="J25" s="277"/>
      <c r="K25" s="1657"/>
      <c r="L25" s="1657"/>
      <c r="M25" s="1657"/>
      <c r="N25" s="277"/>
      <c r="O25" s="1657"/>
      <c r="P25" s="1657"/>
      <c r="Q25" s="1657"/>
      <c r="R25" s="277"/>
      <c r="S25" s="1657"/>
      <c r="T25" s="1657"/>
      <c r="U25" s="1657"/>
      <c r="V25" s="277"/>
      <c r="W25" s="1658"/>
      <c r="X25" s="1658"/>
      <c r="Y25" s="1658"/>
      <c r="Z25" s="1531"/>
      <c r="AA25" s="4"/>
    </row>
    <row r="26" spans="1:29" ht="12.75" customHeight="1">
      <c r="A26" s="4"/>
      <c r="B26" s="367"/>
      <c r="C26" s="143" t="s">
        <v>200</v>
      </c>
      <c r="D26" s="1239"/>
      <c r="E26" s="18"/>
      <c r="F26" s="18"/>
      <c r="G26" s="1669">
        <v>36.200000000000003</v>
      </c>
      <c r="H26" s="1669"/>
      <c r="I26" s="1669"/>
      <c r="J26" s="277"/>
      <c r="K26" s="1669">
        <v>35.5</v>
      </c>
      <c r="L26" s="1669"/>
      <c r="M26" s="1669"/>
      <c r="N26" s="277"/>
      <c r="O26" s="1669">
        <v>39</v>
      </c>
      <c r="P26" s="1669"/>
      <c r="Q26" s="1669"/>
      <c r="R26" s="277"/>
      <c r="S26" s="1669">
        <v>40</v>
      </c>
      <c r="T26" s="1669"/>
      <c r="U26" s="1669"/>
      <c r="V26" s="277"/>
      <c r="W26" s="1670">
        <v>42.1</v>
      </c>
      <c r="X26" s="1670"/>
      <c r="Y26" s="1670"/>
      <c r="Z26" s="1531"/>
      <c r="AA26" s="4"/>
    </row>
    <row r="27" spans="1:29" ht="12.75" customHeight="1">
      <c r="A27" s="4"/>
      <c r="B27" s="367"/>
      <c r="C27" s="143" t="s">
        <v>201</v>
      </c>
      <c r="D27" s="4"/>
      <c r="E27" s="18"/>
      <c r="F27" s="18"/>
      <c r="G27" s="1669">
        <v>14.8</v>
      </c>
      <c r="H27" s="1669"/>
      <c r="I27" s="1669"/>
      <c r="J27" s="277"/>
      <c r="K27" s="1669">
        <v>14.7</v>
      </c>
      <c r="L27" s="1669"/>
      <c r="M27" s="1669"/>
      <c r="N27" s="277"/>
      <c r="O27" s="1669">
        <v>15.6</v>
      </c>
      <c r="P27" s="1669"/>
      <c r="Q27" s="1669"/>
      <c r="R27" s="277"/>
      <c r="S27" s="1669">
        <v>17.399999999999999</v>
      </c>
      <c r="T27" s="1669"/>
      <c r="U27" s="1669"/>
      <c r="V27" s="277"/>
      <c r="W27" s="1670">
        <v>17.899999999999999</v>
      </c>
      <c r="X27" s="1670"/>
      <c r="Y27" s="1670"/>
      <c r="Z27" s="1531"/>
      <c r="AA27" s="4"/>
    </row>
    <row r="28" spans="1:29" ht="12.75" customHeight="1">
      <c r="A28" s="4"/>
      <c r="B28" s="367"/>
      <c r="C28" s="143" t="s">
        <v>202</v>
      </c>
      <c r="D28" s="4"/>
      <c r="E28" s="18"/>
      <c r="F28" s="18"/>
      <c r="G28" s="1669">
        <v>11.1</v>
      </c>
      <c r="H28" s="1669"/>
      <c r="I28" s="1669"/>
      <c r="J28" s="277"/>
      <c r="K28" s="1669">
        <v>11.5</v>
      </c>
      <c r="L28" s="1669"/>
      <c r="M28" s="1669"/>
      <c r="N28" s="277"/>
      <c r="O28" s="1669">
        <v>11.4</v>
      </c>
      <c r="P28" s="1669"/>
      <c r="Q28" s="1669"/>
      <c r="R28" s="277"/>
      <c r="S28" s="1669">
        <v>12.2</v>
      </c>
      <c r="T28" s="1669"/>
      <c r="U28" s="1669"/>
      <c r="V28" s="277"/>
      <c r="W28" s="1670">
        <v>13.2</v>
      </c>
      <c r="X28" s="1670"/>
      <c r="Y28" s="1670"/>
      <c r="Z28" s="1531"/>
      <c r="AA28" s="4"/>
    </row>
    <row r="29" spans="1:29" s="25" customFormat="1" ht="18.75" customHeight="1">
      <c r="A29" s="1243"/>
      <c r="B29" s="1278"/>
      <c r="C29" s="143" t="s">
        <v>236</v>
      </c>
      <c r="D29" s="1239"/>
      <c r="E29" s="280"/>
      <c r="F29" s="280"/>
      <c r="G29" s="1669">
        <v>15.1</v>
      </c>
      <c r="H29" s="1669"/>
      <c r="I29" s="1669"/>
      <c r="J29" s="277"/>
      <c r="K29" s="1669">
        <v>15.2</v>
      </c>
      <c r="L29" s="1669"/>
      <c r="M29" s="1669"/>
      <c r="N29" s="277"/>
      <c r="O29" s="1669">
        <v>16.399999999999999</v>
      </c>
      <c r="P29" s="1669"/>
      <c r="Q29" s="1669"/>
      <c r="R29" s="277"/>
      <c r="S29" s="1669">
        <v>17.8</v>
      </c>
      <c r="T29" s="1669"/>
      <c r="U29" s="1669"/>
      <c r="V29" s="277"/>
      <c r="W29" s="1670">
        <v>18.600000000000001</v>
      </c>
      <c r="X29" s="1670"/>
      <c r="Y29" s="1670"/>
      <c r="Z29" s="1182"/>
      <c r="AA29" s="1243"/>
    </row>
    <row r="30" spans="1:29" s="25" customFormat="1" ht="12.75" customHeight="1">
      <c r="A30" s="1243"/>
      <c r="B30" s="1278"/>
      <c r="C30" s="143" t="s">
        <v>237</v>
      </c>
      <c r="D30" s="1239"/>
      <c r="E30" s="280"/>
      <c r="F30" s="280"/>
      <c r="G30" s="1669">
        <v>11.8</v>
      </c>
      <c r="H30" s="1669"/>
      <c r="I30" s="1669"/>
      <c r="J30" s="277"/>
      <c r="K30" s="1669">
        <v>11.2</v>
      </c>
      <c r="L30" s="1669"/>
      <c r="M30" s="1669"/>
      <c r="N30" s="277"/>
      <c r="O30" s="1669">
        <v>12.5</v>
      </c>
      <c r="P30" s="1669"/>
      <c r="Q30" s="1669"/>
      <c r="R30" s="277"/>
      <c r="S30" s="1669">
        <v>12.7</v>
      </c>
      <c r="T30" s="1669"/>
      <c r="U30" s="1669"/>
      <c r="V30" s="277"/>
      <c r="W30" s="1670">
        <v>13.3</v>
      </c>
      <c r="X30" s="1670"/>
      <c r="Y30" s="1670"/>
      <c r="Z30" s="1182"/>
      <c r="AA30" s="1243"/>
    </row>
    <row r="31" spans="1:29" s="25" customFormat="1" ht="12.75" customHeight="1">
      <c r="A31" s="1243"/>
      <c r="B31" s="1278"/>
      <c r="C31" s="143" t="s">
        <v>238</v>
      </c>
      <c r="D31" s="1239"/>
      <c r="E31" s="280"/>
      <c r="F31" s="280"/>
      <c r="G31" s="1669">
        <v>16.5</v>
      </c>
      <c r="H31" s="1669"/>
      <c r="I31" s="1669"/>
      <c r="J31" s="277"/>
      <c r="K31" s="1669">
        <v>17.600000000000001</v>
      </c>
      <c r="L31" s="1669"/>
      <c r="M31" s="1669"/>
      <c r="N31" s="277"/>
      <c r="O31" s="1669">
        <v>17.8</v>
      </c>
      <c r="P31" s="1669"/>
      <c r="Q31" s="1669"/>
      <c r="R31" s="277"/>
      <c r="S31" s="1669">
        <v>18.7</v>
      </c>
      <c r="T31" s="1669"/>
      <c r="U31" s="1669"/>
      <c r="V31" s="277"/>
      <c r="W31" s="1670">
        <v>19.5</v>
      </c>
      <c r="X31" s="1670"/>
      <c r="Y31" s="1670"/>
      <c r="Z31" s="1182"/>
      <c r="AA31" s="1243"/>
    </row>
    <row r="32" spans="1:29" s="25" customFormat="1" ht="12.75" customHeight="1">
      <c r="A32" s="1243"/>
      <c r="B32" s="1278"/>
      <c r="C32" s="143" t="s">
        <v>239</v>
      </c>
      <c r="D32" s="1239"/>
      <c r="E32" s="280"/>
      <c r="F32" s="280"/>
      <c r="G32" s="1669">
        <v>15.4</v>
      </c>
      <c r="H32" s="1669"/>
      <c r="I32" s="1669"/>
      <c r="J32" s="277"/>
      <c r="K32" s="1669">
        <v>15</v>
      </c>
      <c r="L32" s="1669"/>
      <c r="M32" s="1669"/>
      <c r="N32" s="277"/>
      <c r="O32" s="1669">
        <v>16.100000000000001</v>
      </c>
      <c r="P32" s="1669"/>
      <c r="Q32" s="1669"/>
      <c r="R32" s="277"/>
      <c r="S32" s="1669">
        <v>17.2</v>
      </c>
      <c r="T32" s="1669"/>
      <c r="U32" s="1669"/>
      <c r="V32" s="277"/>
      <c r="W32" s="1670">
        <v>18.5</v>
      </c>
      <c r="X32" s="1670"/>
      <c r="Y32" s="1670"/>
      <c r="Z32" s="1182"/>
      <c r="AA32" s="1243"/>
    </row>
    <row r="33" spans="1:27" s="25" customFormat="1" ht="12.75" customHeight="1">
      <c r="A33" s="1243"/>
      <c r="B33" s="1278"/>
      <c r="C33" s="143" t="s">
        <v>240</v>
      </c>
      <c r="D33" s="1239"/>
      <c r="E33" s="280"/>
      <c r="F33" s="280"/>
      <c r="G33" s="1669">
        <v>20</v>
      </c>
      <c r="H33" s="1669"/>
      <c r="I33" s="1669"/>
      <c r="J33" s="277"/>
      <c r="K33" s="1669">
        <v>17.399999999999999</v>
      </c>
      <c r="L33" s="1669"/>
      <c r="M33" s="1669"/>
      <c r="N33" s="277"/>
      <c r="O33" s="1669">
        <v>14.7</v>
      </c>
      <c r="P33" s="1669"/>
      <c r="Q33" s="1669"/>
      <c r="R33" s="277"/>
      <c r="S33" s="1669">
        <v>19.7</v>
      </c>
      <c r="T33" s="1669"/>
      <c r="U33" s="1669"/>
      <c r="V33" s="277"/>
      <c r="W33" s="1670">
        <v>20.5</v>
      </c>
      <c r="X33" s="1670"/>
      <c r="Y33" s="1670"/>
      <c r="Z33" s="1182"/>
      <c r="AA33" s="1243"/>
    </row>
    <row r="34" spans="1:27" s="25" customFormat="1" ht="12.75" customHeight="1">
      <c r="A34" s="1243"/>
      <c r="B34" s="1278"/>
      <c r="C34" s="143" t="s">
        <v>166</v>
      </c>
      <c r="D34" s="1239"/>
      <c r="E34" s="280"/>
      <c r="F34" s="280"/>
      <c r="G34" s="1669">
        <v>13.9</v>
      </c>
      <c r="H34" s="1669"/>
      <c r="I34" s="1669"/>
      <c r="J34" s="277"/>
      <c r="K34" s="1669">
        <v>15.6</v>
      </c>
      <c r="L34" s="1669"/>
      <c r="M34" s="1669"/>
      <c r="N34" s="277"/>
      <c r="O34" s="1669">
        <v>15.4</v>
      </c>
      <c r="P34" s="1669"/>
      <c r="Q34" s="1669"/>
      <c r="R34" s="277"/>
      <c r="S34" s="1669">
        <v>16.2</v>
      </c>
      <c r="T34" s="1669"/>
      <c r="U34" s="1669"/>
      <c r="V34" s="277"/>
      <c r="W34" s="1670">
        <v>17</v>
      </c>
      <c r="X34" s="1670"/>
      <c r="Y34" s="1670"/>
      <c r="Z34" s="1182"/>
      <c r="AA34" s="1243"/>
    </row>
    <row r="35" spans="1:27" s="25" customFormat="1" ht="12.75" customHeight="1">
      <c r="A35" s="1243"/>
      <c r="B35" s="1278"/>
      <c r="C35" s="143" t="s">
        <v>167</v>
      </c>
      <c r="D35" s="1239"/>
      <c r="E35" s="280"/>
      <c r="F35" s="280"/>
      <c r="G35" s="1669">
        <v>16.100000000000001</v>
      </c>
      <c r="H35" s="1669"/>
      <c r="I35" s="1669"/>
      <c r="J35" s="277"/>
      <c r="K35" s="1669">
        <v>16.8</v>
      </c>
      <c r="L35" s="1669"/>
      <c r="M35" s="1669"/>
      <c r="N35" s="277"/>
      <c r="O35" s="1669">
        <v>17.5</v>
      </c>
      <c r="P35" s="1669"/>
      <c r="Q35" s="1669"/>
      <c r="R35" s="277"/>
      <c r="S35" s="1669">
        <v>19.7</v>
      </c>
      <c r="T35" s="1669"/>
      <c r="U35" s="1669"/>
      <c r="V35" s="277"/>
      <c r="W35" s="1670">
        <v>20</v>
      </c>
      <c r="X35" s="1670"/>
      <c r="Y35" s="1670"/>
      <c r="Z35" s="1182"/>
      <c r="AA35" s="1243"/>
    </row>
    <row r="36" spans="1:27" ht="18.75" customHeight="1">
      <c r="A36" s="4"/>
      <c r="B36" s="367"/>
      <c r="C36" s="1620" t="s">
        <v>241</v>
      </c>
      <c r="D36" s="1620"/>
      <c r="E36" s="1620"/>
      <c r="F36" s="1620"/>
      <c r="G36" s="1662">
        <v>7.6</v>
      </c>
      <c r="H36" s="1662"/>
      <c r="I36" s="1662"/>
      <c r="J36" s="1237"/>
      <c r="K36" s="1662">
        <v>8</v>
      </c>
      <c r="L36" s="1662"/>
      <c r="M36" s="1662"/>
      <c r="N36" s="1237"/>
      <c r="O36" s="1662">
        <v>8.8000000000000007</v>
      </c>
      <c r="P36" s="1662"/>
      <c r="Q36" s="1662"/>
      <c r="R36" s="1237"/>
      <c r="S36" s="1662">
        <v>9.5</v>
      </c>
      <c r="T36" s="1662"/>
      <c r="U36" s="1662"/>
      <c r="V36" s="1237"/>
      <c r="W36" s="1668">
        <v>10.4</v>
      </c>
      <c r="X36" s="1668"/>
      <c r="Y36" s="1668"/>
      <c r="Z36" s="1531"/>
      <c r="AA36" s="4"/>
    </row>
    <row r="37" spans="1:27" s="25" customFormat="1" ht="12.75" customHeight="1">
      <c r="A37" s="1243"/>
      <c r="B37" s="1279"/>
      <c r="C37" s="143" t="s">
        <v>81</v>
      </c>
      <c r="D37" s="1239"/>
      <c r="E37" s="280"/>
      <c r="F37" s="280"/>
      <c r="G37" s="1657">
        <v>7.7</v>
      </c>
      <c r="H37" s="1657"/>
      <c r="I37" s="1657"/>
      <c r="J37" s="277"/>
      <c r="K37" s="1657">
        <v>8.1999999999999993</v>
      </c>
      <c r="L37" s="1657"/>
      <c r="M37" s="1657"/>
      <c r="N37" s="277"/>
      <c r="O37" s="1657">
        <v>8.8000000000000007</v>
      </c>
      <c r="P37" s="1657"/>
      <c r="Q37" s="1657"/>
      <c r="R37" s="277"/>
      <c r="S37" s="1657">
        <v>9.5</v>
      </c>
      <c r="T37" s="1657"/>
      <c r="U37" s="1657"/>
      <c r="V37" s="277"/>
      <c r="W37" s="1658">
        <v>10.4</v>
      </c>
      <c r="X37" s="1658"/>
      <c r="Y37" s="1658"/>
      <c r="Z37" s="1182"/>
      <c r="AA37" s="1243"/>
    </row>
    <row r="38" spans="1:27" s="25" customFormat="1" ht="12.75" customHeight="1">
      <c r="A38" s="1243"/>
      <c r="B38" s="1279"/>
      <c r="C38" s="143" t="s">
        <v>80</v>
      </c>
      <c r="D38" s="1239"/>
      <c r="E38" s="280"/>
      <c r="F38" s="280"/>
      <c r="G38" s="1657">
        <v>7.5</v>
      </c>
      <c r="H38" s="1657"/>
      <c r="I38" s="1657"/>
      <c r="J38" s="277"/>
      <c r="K38" s="1657">
        <v>7.9</v>
      </c>
      <c r="L38" s="1657"/>
      <c r="M38" s="1657"/>
      <c r="N38" s="277"/>
      <c r="O38" s="1657">
        <v>8.6999999999999993</v>
      </c>
      <c r="P38" s="1657"/>
      <c r="Q38" s="1657"/>
      <c r="R38" s="277"/>
      <c r="S38" s="1657">
        <v>9.5</v>
      </c>
      <c r="T38" s="1657"/>
      <c r="U38" s="1657"/>
      <c r="V38" s="277"/>
      <c r="W38" s="1658">
        <v>10.5</v>
      </c>
      <c r="X38" s="1658"/>
      <c r="Y38" s="1658"/>
      <c r="Z38" s="1182"/>
      <c r="AA38" s="1243"/>
    </row>
    <row r="39" spans="1:27" s="28" customFormat="1" ht="2.25" customHeight="1">
      <c r="A39" s="1239"/>
      <c r="B39" s="1278"/>
      <c r="C39" s="143"/>
      <c r="D39" s="1239"/>
      <c r="E39" s="18"/>
      <c r="F39" s="18"/>
      <c r="G39" s="1657"/>
      <c r="H39" s="1657"/>
      <c r="I39" s="1657"/>
      <c r="J39" s="277"/>
      <c r="K39" s="1657"/>
      <c r="L39" s="1657"/>
      <c r="M39" s="1657"/>
      <c r="N39" s="277"/>
      <c r="O39" s="1657"/>
      <c r="P39" s="1657"/>
      <c r="Q39" s="1657"/>
      <c r="R39" s="277"/>
      <c r="S39" s="1657"/>
      <c r="T39" s="1657"/>
      <c r="U39" s="1657"/>
      <c r="V39" s="277"/>
      <c r="W39" s="1658"/>
      <c r="X39" s="1658"/>
      <c r="Y39" s="1658"/>
      <c r="Z39" s="1533"/>
      <c r="AA39" s="1239"/>
    </row>
    <row r="40" spans="1:27" s="1277" customFormat="1" ht="12" customHeight="1">
      <c r="A40" s="1273"/>
      <c r="B40" s="1274"/>
      <c r="C40" s="1523" t="s">
        <v>242</v>
      </c>
      <c r="D40" s="1273"/>
      <c r="E40" s="1275"/>
      <c r="F40" s="1276"/>
      <c r="G40" s="1674">
        <v>-0.2</v>
      </c>
      <c r="H40" s="1674"/>
      <c r="I40" s="1674"/>
      <c r="J40" s="277"/>
      <c r="K40" s="1674">
        <v>-0.3</v>
      </c>
      <c r="L40" s="1674"/>
      <c r="M40" s="1674"/>
      <c r="N40" s="277"/>
      <c r="O40" s="1674">
        <v>-0.1</v>
      </c>
      <c r="P40" s="1674"/>
      <c r="Q40" s="1674"/>
      <c r="R40" s="277"/>
      <c r="S40" s="1674">
        <v>0</v>
      </c>
      <c r="T40" s="1674"/>
      <c r="U40" s="1674"/>
      <c r="V40" s="277"/>
      <c r="W40" s="1675">
        <v>0.1</v>
      </c>
      <c r="X40" s="1675"/>
      <c r="Y40" s="1675"/>
      <c r="Z40" s="1276"/>
      <c r="AA40" s="1273"/>
    </row>
    <row r="41" spans="1:27" s="28" customFormat="1" ht="11.25" customHeight="1" thickBot="1">
      <c r="A41" s="1239"/>
      <c r="B41" s="369"/>
      <c r="C41" s="265"/>
      <c r="D41" s="1175"/>
      <c r="E41" s="113"/>
      <c r="F41" s="18"/>
      <c r="G41" s="1246"/>
      <c r="H41" s="1246"/>
      <c r="I41" s="1280"/>
      <c r="J41" s="1246"/>
      <c r="K41" s="1246"/>
      <c r="L41" s="1246"/>
      <c r="M41" s="1280"/>
      <c r="N41" s="1246"/>
      <c r="O41" s="1246"/>
      <c r="P41" s="1246"/>
      <c r="Q41" s="1246"/>
      <c r="R41" s="1246"/>
      <c r="S41" s="1246"/>
      <c r="T41" s="1246"/>
      <c r="U41" s="1246"/>
      <c r="V41" s="277"/>
      <c r="W41" s="1623"/>
      <c r="X41" s="1623"/>
      <c r="Y41" s="1623"/>
      <c r="Z41" s="1533"/>
      <c r="AA41" s="1239"/>
    </row>
    <row r="42" spans="1:27" s="28" customFormat="1" ht="13.5" customHeight="1" thickBot="1">
      <c r="A42" s="1239"/>
      <c r="B42" s="369"/>
      <c r="C42" s="1664" t="s">
        <v>616</v>
      </c>
      <c r="D42" s="1665"/>
      <c r="E42" s="1665"/>
      <c r="F42" s="1665"/>
      <c r="G42" s="1665"/>
      <c r="H42" s="1665"/>
      <c r="I42" s="1665"/>
      <c r="J42" s="1665"/>
      <c r="K42" s="1665"/>
      <c r="L42" s="1665"/>
      <c r="M42" s="1665"/>
      <c r="N42" s="1665"/>
      <c r="O42" s="1665"/>
      <c r="P42" s="1665"/>
      <c r="Q42" s="1665"/>
      <c r="R42" s="1665"/>
      <c r="S42" s="1665"/>
      <c r="T42" s="1665"/>
      <c r="U42" s="1665"/>
      <c r="V42" s="1665"/>
      <c r="W42" s="1665"/>
      <c r="X42" s="1665"/>
      <c r="Y42" s="1666"/>
      <c r="Z42" s="1533"/>
      <c r="AA42" s="1239"/>
    </row>
    <row r="43" spans="1:27" s="28" customFormat="1" ht="4.5" customHeight="1">
      <c r="A43" s="1239"/>
      <c r="B43" s="369"/>
      <c r="C43" s="1640" t="s">
        <v>203</v>
      </c>
      <c r="D43" s="1641"/>
      <c r="E43" s="18"/>
      <c r="F43" s="1239"/>
      <c r="G43" s="1267"/>
      <c r="H43" s="1267"/>
      <c r="I43" s="1267"/>
      <c r="J43" s="1267"/>
      <c r="K43" s="1267"/>
      <c r="L43" s="1267"/>
      <c r="M43" s="1267"/>
      <c r="N43" s="1267"/>
      <c r="O43" s="1267"/>
      <c r="P43" s="1267"/>
      <c r="Q43" s="1267"/>
      <c r="R43" s="1267"/>
      <c r="T43" s="1267"/>
      <c r="U43" s="1267"/>
      <c r="V43" s="1267"/>
      <c r="W43" s="1267"/>
      <c r="X43" s="1267"/>
      <c r="Y43" s="1267"/>
      <c r="Z43" s="1533"/>
      <c r="AA43" s="1239"/>
    </row>
    <row r="44" spans="1:27" s="28" customFormat="1" ht="12.75" customHeight="1">
      <c r="A44" s="1239"/>
      <c r="B44" s="369"/>
      <c r="C44" s="1678"/>
      <c r="D44" s="1678"/>
      <c r="E44" s="1533"/>
      <c r="F44" s="1268">
        <v>2010</v>
      </c>
      <c r="G44" s="1630">
        <v>2012</v>
      </c>
      <c r="H44" s="1630"/>
      <c r="I44" s="1630"/>
      <c r="J44" s="1630"/>
      <c r="K44" s="1630"/>
      <c r="L44" s="1630"/>
      <c r="M44" s="1630"/>
      <c r="N44" s="1630"/>
      <c r="O44" s="1630"/>
      <c r="P44" s="1630"/>
      <c r="Q44" s="1630"/>
      <c r="R44" s="1630"/>
      <c r="S44" s="1630"/>
      <c r="T44" s="1630"/>
      <c r="U44" s="1630"/>
      <c r="V44" s="277"/>
      <c r="W44" s="1667">
        <v>2013</v>
      </c>
      <c r="X44" s="1667"/>
      <c r="Y44" s="1667"/>
      <c r="Z44" s="1533"/>
      <c r="AA44" s="1239"/>
    </row>
    <row r="45" spans="1:27" s="28" customFormat="1" ht="12.75" customHeight="1">
      <c r="A45" s="1239"/>
      <c r="B45" s="369"/>
      <c r="C45" s="1533"/>
      <c r="D45" s="1533"/>
      <c r="E45" s="1533"/>
      <c r="F45" s="1671" t="s">
        <v>224</v>
      </c>
      <c r="G45" s="1671"/>
      <c r="H45" s="1671"/>
      <c r="I45" s="1671"/>
      <c r="J45" s="1532"/>
      <c r="K45" s="1671" t="s">
        <v>225</v>
      </c>
      <c r="L45" s="1671"/>
      <c r="M45" s="1671"/>
      <c r="N45" s="1532"/>
      <c r="O45" s="1671" t="s">
        <v>226</v>
      </c>
      <c r="P45" s="1671"/>
      <c r="Q45" s="1671"/>
      <c r="R45" s="1234"/>
      <c r="S45" s="1671" t="s">
        <v>223</v>
      </c>
      <c r="T45" s="1671"/>
      <c r="U45" s="1671"/>
      <c r="V45" s="277"/>
      <c r="W45" s="1671" t="s">
        <v>224</v>
      </c>
      <c r="X45" s="1671"/>
      <c r="Y45" s="1671"/>
      <c r="Z45" s="1533"/>
      <c r="AA45" s="1239"/>
    </row>
    <row r="46" spans="1:27" s="28" customFormat="1" ht="12.75" customHeight="1">
      <c r="A46" s="1239"/>
      <c r="B46" s="369"/>
      <c r="C46" s="1533"/>
      <c r="D46" s="1533"/>
      <c r="E46" s="1533"/>
      <c r="F46" s="1676" t="s">
        <v>204</v>
      </c>
      <c r="G46" s="1676"/>
      <c r="H46" s="1203"/>
      <c r="I46" s="1250" t="s">
        <v>136</v>
      </c>
      <c r="J46" s="1533"/>
      <c r="K46" s="1525" t="s">
        <v>204</v>
      </c>
      <c r="L46" s="1203"/>
      <c r="M46" s="1250" t="s">
        <v>136</v>
      </c>
      <c r="N46" s="1533"/>
      <c r="O46" s="1249" t="s">
        <v>204</v>
      </c>
      <c r="P46" s="1203"/>
      <c r="Q46" s="1250" t="s">
        <v>136</v>
      </c>
      <c r="R46" s="1533"/>
      <c r="S46" s="1249" t="s">
        <v>204</v>
      </c>
      <c r="T46" s="1203"/>
      <c r="U46" s="1250" t="s">
        <v>136</v>
      </c>
      <c r="V46" s="277"/>
      <c r="W46" s="1249" t="s">
        <v>204</v>
      </c>
      <c r="X46" s="1203"/>
      <c r="Y46" s="1250" t="s">
        <v>136</v>
      </c>
      <c r="Z46" s="1533"/>
      <c r="AA46" s="1239"/>
    </row>
    <row r="47" spans="1:27" s="28" customFormat="1" ht="8.25" customHeight="1">
      <c r="A47" s="1239"/>
      <c r="B47" s="369"/>
      <c r="C47" s="1533"/>
      <c r="D47" s="1533"/>
      <c r="E47" s="1533"/>
      <c r="F47" s="1533"/>
      <c r="G47" s="1203"/>
      <c r="H47" s="1251"/>
      <c r="I47" s="1533"/>
      <c r="J47" s="1248"/>
      <c r="K47" s="1203"/>
      <c r="L47" s="1251"/>
      <c r="M47" s="1533"/>
      <c r="N47" s="1248"/>
      <c r="O47" s="1203"/>
      <c r="P47" s="1251"/>
      <c r="Q47" s="1533"/>
      <c r="R47" s="1248"/>
      <c r="S47" s="1203"/>
      <c r="T47" s="1251"/>
      <c r="U47" s="1251"/>
      <c r="V47" s="277"/>
      <c r="W47" s="1203"/>
      <c r="X47" s="1251"/>
      <c r="Y47" s="1251"/>
      <c r="Z47" s="1533"/>
      <c r="AA47" s="1239"/>
    </row>
    <row r="48" spans="1:27" s="28" customFormat="1" ht="15" customHeight="1">
      <c r="A48" s="1239"/>
      <c r="B48" s="369"/>
      <c r="C48" s="1620" t="s">
        <v>229</v>
      </c>
      <c r="D48" s="1620"/>
      <c r="E48" s="1209"/>
      <c r="F48" s="370"/>
      <c r="G48" s="1281">
        <v>819.3</v>
      </c>
      <c r="H48" s="1282"/>
      <c r="I48" s="1193">
        <v>100</v>
      </c>
      <c r="J48" s="1283"/>
      <c r="K48" s="1281">
        <v>826.9</v>
      </c>
      <c r="L48" s="1282"/>
      <c r="M48" s="1193">
        <v>100</v>
      </c>
      <c r="N48" s="1283"/>
      <c r="O48" s="1281">
        <v>870.9</v>
      </c>
      <c r="P48" s="1282"/>
      <c r="Q48" s="1193">
        <v>100</v>
      </c>
      <c r="R48" s="1283"/>
      <c r="S48" s="1281">
        <v>923.2</v>
      </c>
      <c r="T48" s="1282"/>
      <c r="U48" s="1193">
        <v>100</v>
      </c>
      <c r="V48" s="1283"/>
      <c r="W48" s="1284">
        <v>952.2</v>
      </c>
      <c r="X48" s="1282"/>
      <c r="Y48" s="1193">
        <v>100</v>
      </c>
      <c r="Z48" s="1533"/>
      <c r="AA48" s="1239"/>
    </row>
    <row r="49" spans="1:27" s="28" customFormat="1" ht="15" customHeight="1">
      <c r="A49" s="1239"/>
      <c r="B49" s="369"/>
      <c r="C49" s="1285"/>
      <c r="D49" s="1523" t="s">
        <v>81</v>
      </c>
      <c r="E49" s="1212"/>
      <c r="F49" s="1235"/>
      <c r="G49" s="1286">
        <v>427.3</v>
      </c>
      <c r="H49" s="1287"/>
      <c r="I49" s="1256">
        <v>52.2</v>
      </c>
      <c r="J49" s="1288"/>
      <c r="K49" s="1286">
        <v>438.1</v>
      </c>
      <c r="L49" s="1287"/>
      <c r="M49" s="1256">
        <v>53</v>
      </c>
      <c r="N49" s="1288"/>
      <c r="O49" s="1286">
        <v>468.5</v>
      </c>
      <c r="P49" s="1287"/>
      <c r="Q49" s="1256">
        <v>53.8</v>
      </c>
      <c r="R49" s="1288"/>
      <c r="S49" s="1286">
        <v>481.8</v>
      </c>
      <c r="T49" s="1287"/>
      <c r="U49" s="1256">
        <v>52.2</v>
      </c>
      <c r="V49" s="1288"/>
      <c r="W49" s="1289">
        <v>504.2</v>
      </c>
      <c r="X49" s="1287"/>
      <c r="Y49" s="1256">
        <v>53</v>
      </c>
      <c r="Z49" s="1533"/>
      <c r="AA49" s="1239"/>
    </row>
    <row r="50" spans="1:27" s="28" customFormat="1" ht="15" customHeight="1">
      <c r="A50" s="1239"/>
      <c r="B50" s="369"/>
      <c r="C50" s="1285"/>
      <c r="D50" s="1523" t="s">
        <v>80</v>
      </c>
      <c r="E50" s="1212"/>
      <c r="F50" s="1235"/>
      <c r="G50" s="1286">
        <v>391.9</v>
      </c>
      <c r="H50" s="1287"/>
      <c r="I50" s="1256">
        <v>47.8</v>
      </c>
      <c r="J50" s="1288"/>
      <c r="K50" s="1286">
        <v>388.8</v>
      </c>
      <c r="L50" s="1287"/>
      <c r="M50" s="1256">
        <v>47</v>
      </c>
      <c r="N50" s="1288"/>
      <c r="O50" s="1286">
        <v>402.5</v>
      </c>
      <c r="P50" s="1287"/>
      <c r="Q50" s="1256">
        <v>46.2</v>
      </c>
      <c r="R50" s="1288"/>
      <c r="S50" s="1286">
        <v>441.4</v>
      </c>
      <c r="T50" s="1287"/>
      <c r="U50" s="1256">
        <v>47.8</v>
      </c>
      <c r="V50" s="1288"/>
      <c r="W50" s="1289">
        <v>447.9</v>
      </c>
      <c r="X50" s="1287"/>
      <c r="Y50" s="1256">
        <v>47</v>
      </c>
      <c r="Z50" s="1533"/>
      <c r="AA50" s="1239"/>
    </row>
    <row r="51" spans="1:27" s="28" customFormat="1" ht="19.5" customHeight="1">
      <c r="A51" s="1239"/>
      <c r="B51" s="369"/>
      <c r="C51" s="143" t="s">
        <v>200</v>
      </c>
      <c r="D51" s="325"/>
      <c r="E51" s="113"/>
      <c r="F51" s="14"/>
      <c r="G51" s="1567">
        <v>154.4</v>
      </c>
      <c r="H51" s="1291"/>
      <c r="I51" s="1197">
        <v>18.8</v>
      </c>
      <c r="J51" s="1288"/>
      <c r="K51" s="1290">
        <v>149.69999999999999</v>
      </c>
      <c r="L51" s="1291"/>
      <c r="M51" s="1197">
        <v>18.100000000000001</v>
      </c>
      <c r="N51" s="1288"/>
      <c r="O51" s="1290">
        <v>175.1</v>
      </c>
      <c r="P51" s="1291"/>
      <c r="Q51" s="1197">
        <v>20.100000000000001</v>
      </c>
      <c r="R51" s="1288"/>
      <c r="S51" s="1290">
        <v>164.9</v>
      </c>
      <c r="T51" s="1291"/>
      <c r="U51" s="1197">
        <v>17.899999999999999</v>
      </c>
      <c r="V51" s="1288"/>
      <c r="W51" s="1292">
        <v>165.9</v>
      </c>
      <c r="X51" s="1291"/>
      <c r="Y51" s="1197">
        <v>17.399999999999999</v>
      </c>
      <c r="Z51" s="1533"/>
      <c r="AA51" s="1239"/>
    </row>
    <row r="52" spans="1:27" s="28" customFormat="1" ht="15" customHeight="1">
      <c r="A52" s="1239"/>
      <c r="B52" s="369"/>
      <c r="C52" s="265"/>
      <c r="D52" s="620" t="s">
        <v>81</v>
      </c>
      <c r="E52" s="113"/>
      <c r="F52" s="18"/>
      <c r="G52" s="1568">
        <v>82.7</v>
      </c>
      <c r="H52" s="1287"/>
      <c r="I52" s="1256">
        <v>53.6</v>
      </c>
      <c r="J52" s="1288"/>
      <c r="K52" s="1293">
        <v>79.099999999999994</v>
      </c>
      <c r="L52" s="1287"/>
      <c r="M52" s="1256">
        <v>52.8</v>
      </c>
      <c r="N52" s="1288"/>
      <c r="O52" s="1293">
        <v>90.4</v>
      </c>
      <c r="P52" s="1287"/>
      <c r="Q52" s="1256">
        <v>51.6</v>
      </c>
      <c r="R52" s="1288"/>
      <c r="S52" s="1293">
        <v>83.6</v>
      </c>
      <c r="T52" s="1287"/>
      <c r="U52" s="1256">
        <v>50.7</v>
      </c>
      <c r="V52" s="1288"/>
      <c r="W52" s="1294">
        <v>83.8</v>
      </c>
      <c r="X52" s="1287"/>
      <c r="Y52" s="1256">
        <v>50.5</v>
      </c>
      <c r="Z52" s="1533"/>
      <c r="AA52" s="1239"/>
    </row>
    <row r="53" spans="1:27" s="28" customFormat="1" ht="15" customHeight="1">
      <c r="A53" s="1239"/>
      <c r="B53" s="369"/>
      <c r="C53" s="265"/>
      <c r="D53" s="620" t="s">
        <v>80</v>
      </c>
      <c r="E53" s="113"/>
      <c r="F53" s="18"/>
      <c r="G53" s="1568">
        <v>71.599999999999994</v>
      </c>
      <c r="H53" s="1287"/>
      <c r="I53" s="1256">
        <v>46.4</v>
      </c>
      <c r="J53" s="1288"/>
      <c r="K53" s="1293">
        <v>70.599999999999994</v>
      </c>
      <c r="L53" s="1287"/>
      <c r="M53" s="1256">
        <v>47.2</v>
      </c>
      <c r="N53" s="1288"/>
      <c r="O53" s="1293">
        <v>84.7</v>
      </c>
      <c r="P53" s="1287"/>
      <c r="Q53" s="1256">
        <v>48.4</v>
      </c>
      <c r="R53" s="1288"/>
      <c r="S53" s="1293">
        <v>81.2</v>
      </c>
      <c r="T53" s="1287"/>
      <c r="U53" s="1256">
        <v>49.2</v>
      </c>
      <c r="V53" s="1288"/>
      <c r="W53" s="1294">
        <v>82</v>
      </c>
      <c r="X53" s="1287"/>
      <c r="Y53" s="1256">
        <v>49.4</v>
      </c>
      <c r="Z53" s="1533"/>
      <c r="AA53" s="1239"/>
    </row>
    <row r="54" spans="1:27" s="28" customFormat="1" ht="19.5" customHeight="1">
      <c r="A54" s="1239"/>
      <c r="B54" s="369"/>
      <c r="C54" s="143" t="s">
        <v>321</v>
      </c>
      <c r="D54" s="325"/>
      <c r="E54" s="113"/>
      <c r="F54" s="14"/>
      <c r="G54" s="1567">
        <v>225.7</v>
      </c>
      <c r="H54" s="1291"/>
      <c r="I54" s="1197">
        <v>27.5</v>
      </c>
      <c r="J54" s="1288"/>
      <c r="K54" s="1290">
        <v>234.9</v>
      </c>
      <c r="L54" s="1291"/>
      <c r="M54" s="1197">
        <v>28.4</v>
      </c>
      <c r="N54" s="1288"/>
      <c r="O54" s="1290">
        <v>237.1</v>
      </c>
      <c r="P54" s="1291"/>
      <c r="Q54" s="1197">
        <v>27.2</v>
      </c>
      <c r="R54" s="1288"/>
      <c r="S54" s="1290">
        <v>260</v>
      </c>
      <c r="T54" s="1291"/>
      <c r="U54" s="1197">
        <v>28.2</v>
      </c>
      <c r="V54" s="1288"/>
      <c r="W54" s="1292">
        <v>270.5</v>
      </c>
      <c r="X54" s="1291"/>
      <c r="Y54" s="1197">
        <v>28.4</v>
      </c>
      <c r="Z54" s="1533"/>
      <c r="AA54" s="1239"/>
    </row>
    <row r="55" spans="1:27" s="28" customFormat="1" ht="15" customHeight="1">
      <c r="A55" s="1239"/>
      <c r="B55" s="369"/>
      <c r="C55" s="265"/>
      <c r="D55" s="620" t="s">
        <v>81</v>
      </c>
      <c r="E55" s="113"/>
      <c r="F55" s="18"/>
      <c r="G55" s="1293">
        <v>110.1</v>
      </c>
      <c r="H55" s="1287"/>
      <c r="I55" s="1256">
        <v>48.8</v>
      </c>
      <c r="J55" s="1288"/>
      <c r="K55" s="1293">
        <v>113.9</v>
      </c>
      <c r="L55" s="1287"/>
      <c r="M55" s="1256">
        <v>48.5</v>
      </c>
      <c r="N55" s="1288"/>
      <c r="O55" s="1293">
        <v>125</v>
      </c>
      <c r="P55" s="1287"/>
      <c r="Q55" s="1256">
        <v>52.7</v>
      </c>
      <c r="R55" s="1288"/>
      <c r="S55" s="1293">
        <v>128.80000000000001</v>
      </c>
      <c r="T55" s="1287"/>
      <c r="U55" s="1256">
        <v>49.5</v>
      </c>
      <c r="V55" s="1288"/>
      <c r="W55" s="1294">
        <v>134</v>
      </c>
      <c r="X55" s="1287"/>
      <c r="Y55" s="1256">
        <v>49.5</v>
      </c>
      <c r="Z55" s="1533"/>
      <c r="AA55" s="1239"/>
    </row>
    <row r="56" spans="1:27" s="28" customFormat="1" ht="15" customHeight="1">
      <c r="A56" s="1239"/>
      <c r="B56" s="369"/>
      <c r="C56" s="265"/>
      <c r="D56" s="620" t="s">
        <v>80</v>
      </c>
      <c r="E56" s="113"/>
      <c r="F56" s="18"/>
      <c r="G56" s="1568">
        <v>115.6</v>
      </c>
      <c r="H56" s="1287"/>
      <c r="I56" s="1256">
        <v>51.2</v>
      </c>
      <c r="J56" s="1288"/>
      <c r="K56" s="1293">
        <v>121</v>
      </c>
      <c r="L56" s="1287"/>
      <c r="M56" s="1256">
        <v>51.5</v>
      </c>
      <c r="N56" s="1288"/>
      <c r="O56" s="1293">
        <v>112.1</v>
      </c>
      <c r="P56" s="1287"/>
      <c r="Q56" s="1256">
        <v>47.3</v>
      </c>
      <c r="R56" s="1288"/>
      <c r="S56" s="1293">
        <v>131.19999999999999</v>
      </c>
      <c r="T56" s="1287"/>
      <c r="U56" s="1256">
        <v>50.5</v>
      </c>
      <c r="V56" s="1288"/>
      <c r="W56" s="1294">
        <v>136.6</v>
      </c>
      <c r="X56" s="1287"/>
      <c r="Y56" s="1256">
        <v>50.5</v>
      </c>
      <c r="Z56" s="1533"/>
      <c r="AA56" s="1239"/>
    </row>
    <row r="57" spans="1:27" s="28" customFormat="1" ht="19.5" customHeight="1">
      <c r="A57" s="1239"/>
      <c r="B57" s="369"/>
      <c r="C57" s="143" t="s">
        <v>322</v>
      </c>
      <c r="D57" s="325"/>
      <c r="E57" s="113"/>
      <c r="F57" s="14"/>
      <c r="G57" s="1567">
        <v>191.8</v>
      </c>
      <c r="H57" s="1291"/>
      <c r="I57" s="1197">
        <v>23.4</v>
      </c>
      <c r="J57" s="1288"/>
      <c r="K57" s="1290">
        <v>180.5</v>
      </c>
      <c r="L57" s="1291"/>
      <c r="M57" s="1197">
        <v>21.8</v>
      </c>
      <c r="N57" s="1288"/>
      <c r="O57" s="1290">
        <v>198.5</v>
      </c>
      <c r="P57" s="1291"/>
      <c r="Q57" s="1197">
        <v>22.8</v>
      </c>
      <c r="R57" s="1288"/>
      <c r="S57" s="1290">
        <v>222.4</v>
      </c>
      <c r="T57" s="1291"/>
      <c r="U57" s="1197">
        <v>24.1</v>
      </c>
      <c r="V57" s="1288"/>
      <c r="W57" s="1292">
        <v>219.1</v>
      </c>
      <c r="X57" s="1291"/>
      <c r="Y57" s="1197">
        <v>23</v>
      </c>
      <c r="Z57" s="1533"/>
      <c r="AA57" s="1239"/>
    </row>
    <row r="58" spans="1:27" s="28" customFormat="1" ht="15" customHeight="1">
      <c r="A58" s="1239"/>
      <c r="B58" s="369"/>
      <c r="C58" s="265"/>
      <c r="D58" s="620" t="s">
        <v>81</v>
      </c>
      <c r="E58" s="113"/>
      <c r="F58" s="18"/>
      <c r="G58" s="1293">
        <v>95.4</v>
      </c>
      <c r="H58" s="1287"/>
      <c r="I58" s="1256">
        <v>49.7</v>
      </c>
      <c r="J58" s="1288"/>
      <c r="K58" s="1293">
        <v>93.2</v>
      </c>
      <c r="L58" s="1287"/>
      <c r="M58" s="1256">
        <v>51.6</v>
      </c>
      <c r="N58" s="1288"/>
      <c r="O58" s="1293">
        <v>104.5</v>
      </c>
      <c r="P58" s="1287"/>
      <c r="Q58" s="1256">
        <v>52.6</v>
      </c>
      <c r="R58" s="1288"/>
      <c r="S58" s="1293">
        <v>111.5</v>
      </c>
      <c r="T58" s="1287"/>
      <c r="U58" s="1256">
        <v>50.1</v>
      </c>
      <c r="V58" s="1288"/>
      <c r="W58" s="1294">
        <v>112.7</v>
      </c>
      <c r="X58" s="1287"/>
      <c r="Y58" s="1256">
        <v>51.4</v>
      </c>
      <c r="Z58" s="1533"/>
      <c r="AA58" s="1239"/>
    </row>
    <row r="59" spans="1:27" s="28" customFormat="1" ht="15" customHeight="1">
      <c r="A59" s="1239"/>
      <c r="B59" s="369"/>
      <c r="C59" s="265"/>
      <c r="D59" s="620" t="s">
        <v>80</v>
      </c>
      <c r="E59" s="113"/>
      <c r="F59" s="18"/>
      <c r="G59" s="1293">
        <v>96.4</v>
      </c>
      <c r="H59" s="1287"/>
      <c r="I59" s="1256">
        <v>50.3</v>
      </c>
      <c r="J59" s="1288"/>
      <c r="K59" s="1293">
        <v>87.3</v>
      </c>
      <c r="L59" s="1287"/>
      <c r="M59" s="1256">
        <v>48.4</v>
      </c>
      <c r="N59" s="1288"/>
      <c r="O59" s="1293">
        <v>94</v>
      </c>
      <c r="P59" s="1287"/>
      <c r="Q59" s="1256">
        <v>47.4</v>
      </c>
      <c r="R59" s="1288"/>
      <c r="S59" s="1293">
        <v>110.9</v>
      </c>
      <c r="T59" s="1287"/>
      <c r="U59" s="1256">
        <v>49.9</v>
      </c>
      <c r="V59" s="1288"/>
      <c r="W59" s="1294">
        <v>106.4</v>
      </c>
      <c r="X59" s="1287"/>
      <c r="Y59" s="1256">
        <v>48.6</v>
      </c>
      <c r="Z59" s="1533"/>
      <c r="AA59" s="1239"/>
    </row>
    <row r="60" spans="1:27" s="28" customFormat="1" ht="19.5" customHeight="1">
      <c r="A60" s="1239"/>
      <c r="B60" s="369"/>
      <c r="C60" s="143" t="s">
        <v>202</v>
      </c>
      <c r="D60" s="325"/>
      <c r="E60" s="113"/>
      <c r="F60" s="14"/>
      <c r="G60" s="1290">
        <v>247.4</v>
      </c>
      <c r="H60" s="1291"/>
      <c r="I60" s="1197">
        <v>30.2</v>
      </c>
      <c r="J60" s="1288"/>
      <c r="K60" s="1290">
        <v>261.8</v>
      </c>
      <c r="L60" s="1291"/>
      <c r="M60" s="1197">
        <v>31.7</v>
      </c>
      <c r="N60" s="1288"/>
      <c r="O60" s="1290">
        <v>260.2</v>
      </c>
      <c r="P60" s="1291"/>
      <c r="Q60" s="1197">
        <v>29.9</v>
      </c>
      <c r="R60" s="1288"/>
      <c r="S60" s="1290">
        <v>276</v>
      </c>
      <c r="T60" s="1291"/>
      <c r="U60" s="1197">
        <v>29.9</v>
      </c>
      <c r="V60" s="1288"/>
      <c r="W60" s="1292">
        <v>296.7</v>
      </c>
      <c r="X60" s="1291"/>
      <c r="Y60" s="1197">
        <v>31.2</v>
      </c>
      <c r="Z60" s="1533"/>
      <c r="AA60" s="1239"/>
    </row>
    <row r="61" spans="1:27" s="28" customFormat="1" ht="15" customHeight="1">
      <c r="A61" s="1239"/>
      <c r="B61" s="369"/>
      <c r="C61" s="265"/>
      <c r="D61" s="620" t="s">
        <v>81</v>
      </c>
      <c r="E61" s="113"/>
      <c r="F61" s="18"/>
      <c r="G61" s="1293">
        <v>139.19999999999999</v>
      </c>
      <c r="H61" s="1287"/>
      <c r="I61" s="1256">
        <v>56.3</v>
      </c>
      <c r="J61" s="1288"/>
      <c r="K61" s="1293">
        <v>151.9</v>
      </c>
      <c r="L61" s="1287"/>
      <c r="M61" s="1256">
        <v>58</v>
      </c>
      <c r="N61" s="1288"/>
      <c r="O61" s="1293">
        <v>148.6</v>
      </c>
      <c r="P61" s="1287"/>
      <c r="Q61" s="1256">
        <v>57.1</v>
      </c>
      <c r="R61" s="1288"/>
      <c r="S61" s="1293">
        <v>157.9</v>
      </c>
      <c r="T61" s="1287"/>
      <c r="U61" s="1256">
        <v>57.2</v>
      </c>
      <c r="V61" s="1288"/>
      <c r="W61" s="1294">
        <v>173.7</v>
      </c>
      <c r="X61" s="1287"/>
      <c r="Y61" s="1256">
        <v>58.5</v>
      </c>
      <c r="Z61" s="1533"/>
      <c r="AA61" s="1239"/>
    </row>
    <row r="62" spans="1:27" s="28" customFormat="1" ht="15" customHeight="1">
      <c r="A62" s="1239"/>
      <c r="B62" s="369"/>
      <c r="C62" s="265"/>
      <c r="D62" s="620" t="s">
        <v>80</v>
      </c>
      <c r="E62" s="113"/>
      <c r="F62" s="18"/>
      <c r="G62" s="1293">
        <v>108.3</v>
      </c>
      <c r="H62" s="1287"/>
      <c r="I62" s="1256">
        <v>43.8</v>
      </c>
      <c r="J62" s="1288"/>
      <c r="K62" s="1293">
        <v>109.9</v>
      </c>
      <c r="L62" s="1287"/>
      <c r="M62" s="1256">
        <v>42</v>
      </c>
      <c r="N62" s="1288"/>
      <c r="O62" s="1293">
        <v>111.7</v>
      </c>
      <c r="P62" s="1287"/>
      <c r="Q62" s="1256">
        <v>42.9</v>
      </c>
      <c r="R62" s="1288"/>
      <c r="S62" s="1293">
        <v>118.1</v>
      </c>
      <c r="T62" s="1287"/>
      <c r="U62" s="1256">
        <v>42.8</v>
      </c>
      <c r="V62" s="1288"/>
      <c r="W62" s="1294">
        <v>123</v>
      </c>
      <c r="X62" s="1287"/>
      <c r="Y62" s="1256">
        <v>41.5</v>
      </c>
      <c r="Z62" s="1533"/>
      <c r="AA62" s="1239"/>
    </row>
    <row r="63" spans="1:27" ht="10.5" customHeight="1">
      <c r="A63" s="4"/>
      <c r="B63" s="1295"/>
      <c r="C63" s="143"/>
      <c r="D63" s="1523"/>
      <c r="E63" s="1519"/>
      <c r="F63" s="1296"/>
      <c r="G63" s="1213"/>
      <c r="H63" s="278"/>
      <c r="I63" s="278"/>
      <c r="J63" s="1296"/>
      <c r="K63" s="1213"/>
      <c r="L63" s="278"/>
      <c r="M63" s="278"/>
      <c r="N63" s="1296"/>
      <c r="O63" s="1213"/>
      <c r="P63" s="278"/>
      <c r="Q63" s="278"/>
      <c r="R63" s="1296"/>
      <c r="S63" s="1213"/>
      <c r="T63" s="278"/>
      <c r="U63" s="278"/>
      <c r="V63" s="1296"/>
      <c r="W63" s="1213"/>
      <c r="X63" s="278"/>
      <c r="Y63" s="278"/>
      <c r="Z63" s="1531"/>
      <c r="AA63" s="4"/>
    </row>
    <row r="64" spans="1:27" s="1301" customFormat="1" ht="13.5" customHeight="1">
      <c r="A64" s="1297"/>
      <c r="B64" s="1295"/>
      <c r="C64" s="54" t="s">
        <v>205</v>
      </c>
      <c r="D64" s="265"/>
      <c r="E64" s="1298"/>
      <c r="F64" s="1299"/>
      <c r="G64" s="1677" t="s">
        <v>112</v>
      </c>
      <c r="H64" s="1677"/>
      <c r="I64" s="1677"/>
      <c r="J64" s="1677"/>
      <c r="K64" s="1677"/>
      <c r="L64" s="1677"/>
      <c r="M64" s="1677"/>
      <c r="N64" s="1677"/>
      <c r="O64" s="1677"/>
      <c r="P64" s="1677"/>
      <c r="Q64" s="1677"/>
      <c r="R64" s="1677"/>
      <c r="S64" s="1677"/>
      <c r="T64" s="1677"/>
      <c r="U64" s="1677"/>
      <c r="V64" s="1677"/>
      <c r="W64" s="1677"/>
      <c r="X64" s="1677"/>
      <c r="Y64" s="1677"/>
      <c r="Z64" s="1300"/>
      <c r="AA64" s="1297"/>
    </row>
    <row r="65" spans="1:27" ht="14.25" customHeight="1">
      <c r="A65" s="4"/>
      <c r="B65" s="357">
        <v>8</v>
      </c>
      <c r="C65" s="1527" t="s">
        <v>585</v>
      </c>
      <c r="D65" s="1519"/>
      <c r="F65" s="8"/>
      <c r="G65" s="8"/>
      <c r="H65" s="8"/>
      <c r="I65" s="8"/>
      <c r="J65" s="8"/>
      <c r="K65" s="8"/>
      <c r="L65" s="8"/>
      <c r="M65" s="8"/>
      <c r="N65" s="32"/>
      <c r="O65" s="8"/>
      <c r="P65" s="8"/>
      <c r="Q65" s="8"/>
      <c r="R65" s="8"/>
      <c r="S65" s="8"/>
      <c r="T65" s="8"/>
      <c r="U65" s="8"/>
      <c r="V65" s="8"/>
      <c r="W65" s="8"/>
      <c r="X65" s="8"/>
      <c r="Y65" s="8"/>
      <c r="AA65" s="4"/>
    </row>
    <row r="76" spans="1:27" ht="8.25" customHeight="1"/>
    <row r="78" spans="1:27" ht="9" customHeight="1">
      <c r="Z78" s="9"/>
    </row>
    <row r="79" spans="1:27" ht="8.25" customHeight="1">
      <c r="V79" s="1594"/>
      <c r="W79" s="1594"/>
      <c r="X79" s="1594"/>
      <c r="Y79" s="1594"/>
      <c r="Z79" s="1594"/>
    </row>
    <row r="80" spans="1:27" ht="9.75" customHeight="1"/>
  </sheetData>
  <mergeCells count="188">
    <mergeCell ref="F46:G46"/>
    <mergeCell ref="C48:D48"/>
    <mergeCell ref="G64:Y64"/>
    <mergeCell ref="V79:Z79"/>
    <mergeCell ref="W41:Y41"/>
    <mergeCell ref="C42:Y42"/>
    <mergeCell ref="C43:D44"/>
    <mergeCell ref="G44:U44"/>
    <mergeCell ref="W44:Y44"/>
    <mergeCell ref="F45:I45"/>
    <mergeCell ref="K45:M45"/>
    <mergeCell ref="O45:Q45"/>
    <mergeCell ref="S45:U45"/>
    <mergeCell ref="W45:Y45"/>
    <mergeCell ref="G39:I39"/>
    <mergeCell ref="K39:M39"/>
    <mergeCell ref="O39:Q39"/>
    <mergeCell ref="S39:U39"/>
    <mergeCell ref="W39:Y39"/>
    <mergeCell ref="G40:I40"/>
    <mergeCell ref="K40:M40"/>
    <mergeCell ref="O40:Q40"/>
    <mergeCell ref="S40:U40"/>
    <mergeCell ref="W40:Y40"/>
    <mergeCell ref="G37:I37"/>
    <mergeCell ref="K37:M37"/>
    <mergeCell ref="O37:Q37"/>
    <mergeCell ref="S37:U37"/>
    <mergeCell ref="W37:Y37"/>
    <mergeCell ref="G38:I38"/>
    <mergeCell ref="K38:M38"/>
    <mergeCell ref="O38:Q38"/>
    <mergeCell ref="S38:U38"/>
    <mergeCell ref="W38:Y38"/>
    <mergeCell ref="C36:F36"/>
    <mergeCell ref="G36:I36"/>
    <mergeCell ref="K36:M36"/>
    <mergeCell ref="O36:Q36"/>
    <mergeCell ref="S36:U36"/>
    <mergeCell ref="W36:Y36"/>
    <mergeCell ref="G34:I34"/>
    <mergeCell ref="K34:M34"/>
    <mergeCell ref="O34:Q34"/>
    <mergeCell ref="S34:U34"/>
    <mergeCell ref="W34:Y34"/>
    <mergeCell ref="G35:I35"/>
    <mergeCell ref="K35:M35"/>
    <mergeCell ref="O35:Q35"/>
    <mergeCell ref="S35:U35"/>
    <mergeCell ref="W35:Y35"/>
    <mergeCell ref="G32:I32"/>
    <mergeCell ref="K32:M32"/>
    <mergeCell ref="O32:Q32"/>
    <mergeCell ref="S32:U32"/>
    <mergeCell ref="W32:Y32"/>
    <mergeCell ref="G33:I33"/>
    <mergeCell ref="K33:M33"/>
    <mergeCell ref="O33:Q33"/>
    <mergeCell ref="S33:U33"/>
    <mergeCell ref="W33:Y33"/>
    <mergeCell ref="G30:I30"/>
    <mergeCell ref="K30:M30"/>
    <mergeCell ref="O30:Q30"/>
    <mergeCell ref="S30:U30"/>
    <mergeCell ref="W30:Y30"/>
    <mergeCell ref="G31:I31"/>
    <mergeCell ref="K31:M31"/>
    <mergeCell ref="O31:Q31"/>
    <mergeCell ref="S31:U31"/>
    <mergeCell ref="W31:Y31"/>
    <mergeCell ref="G28:I28"/>
    <mergeCell ref="K28:M28"/>
    <mergeCell ref="O28:Q28"/>
    <mergeCell ref="S28:U28"/>
    <mergeCell ref="W28:Y28"/>
    <mergeCell ref="G29:I29"/>
    <mergeCell ref="K29:M29"/>
    <mergeCell ref="O29:Q29"/>
    <mergeCell ref="S29:U29"/>
    <mergeCell ref="W29:Y29"/>
    <mergeCell ref="G26:I26"/>
    <mergeCell ref="K26:M26"/>
    <mergeCell ref="O26:Q26"/>
    <mergeCell ref="S26:U26"/>
    <mergeCell ref="W26:Y26"/>
    <mergeCell ref="G27:I27"/>
    <mergeCell ref="K27:M27"/>
    <mergeCell ref="O27:Q27"/>
    <mergeCell ref="S27:U27"/>
    <mergeCell ref="W27:Y27"/>
    <mergeCell ref="G24:I24"/>
    <mergeCell ref="K24:M24"/>
    <mergeCell ref="O24:Q24"/>
    <mergeCell ref="S24:U24"/>
    <mergeCell ref="W24:Y24"/>
    <mergeCell ref="G25:I25"/>
    <mergeCell ref="K25:M25"/>
    <mergeCell ref="O25:Q25"/>
    <mergeCell ref="S25:U25"/>
    <mergeCell ref="W25:Y25"/>
    <mergeCell ref="G22:I22"/>
    <mergeCell ref="K22:M22"/>
    <mergeCell ref="O22:Q22"/>
    <mergeCell ref="S22:U22"/>
    <mergeCell ref="W22:Y22"/>
    <mergeCell ref="G23:I23"/>
    <mergeCell ref="K23:M23"/>
    <mergeCell ref="O23:Q23"/>
    <mergeCell ref="S23:U23"/>
    <mergeCell ref="W23:Y23"/>
    <mergeCell ref="W20:Y20"/>
    <mergeCell ref="G21:I21"/>
    <mergeCell ref="K21:M21"/>
    <mergeCell ref="O21:Q21"/>
    <mergeCell ref="S21:U21"/>
    <mergeCell ref="W21:Y21"/>
    <mergeCell ref="G19:I19"/>
    <mergeCell ref="K19:M19"/>
    <mergeCell ref="O19:Q19"/>
    <mergeCell ref="S19:U19"/>
    <mergeCell ref="W19:Y19"/>
    <mergeCell ref="C20:D20"/>
    <mergeCell ref="G20:I20"/>
    <mergeCell ref="K20:M20"/>
    <mergeCell ref="O20:Q20"/>
    <mergeCell ref="S20:U20"/>
    <mergeCell ref="G17:I17"/>
    <mergeCell ref="K17:M17"/>
    <mergeCell ref="O17:Q17"/>
    <mergeCell ref="S17:U17"/>
    <mergeCell ref="W17:Y17"/>
    <mergeCell ref="G18:I18"/>
    <mergeCell ref="K18:M18"/>
    <mergeCell ref="O18:Q18"/>
    <mergeCell ref="S18:U18"/>
    <mergeCell ref="W18:Y18"/>
    <mergeCell ref="G15:I15"/>
    <mergeCell ref="K15:M15"/>
    <mergeCell ref="O15:Q15"/>
    <mergeCell ref="S15:U15"/>
    <mergeCell ref="W15:Y15"/>
    <mergeCell ref="G16:I16"/>
    <mergeCell ref="K16:M16"/>
    <mergeCell ref="O16:Q16"/>
    <mergeCell ref="S16:U16"/>
    <mergeCell ref="W16:Y16"/>
    <mergeCell ref="G13:I13"/>
    <mergeCell ref="K13:M13"/>
    <mergeCell ref="O13:Q13"/>
    <mergeCell ref="S13:U13"/>
    <mergeCell ref="W13:Y13"/>
    <mergeCell ref="G14:I14"/>
    <mergeCell ref="K14:M14"/>
    <mergeCell ref="O14:Q14"/>
    <mergeCell ref="S14:U14"/>
    <mergeCell ref="W14:Y14"/>
    <mergeCell ref="G11:I11"/>
    <mergeCell ref="K11:M11"/>
    <mergeCell ref="O11:Q11"/>
    <mergeCell ref="S11:U11"/>
    <mergeCell ref="W11:Y11"/>
    <mergeCell ref="G12:I12"/>
    <mergeCell ref="K12:M12"/>
    <mergeCell ref="O12:Q12"/>
    <mergeCell ref="S12:U12"/>
    <mergeCell ref="W12:Y12"/>
    <mergeCell ref="G10:I10"/>
    <mergeCell ref="K10:M10"/>
    <mergeCell ref="O10:Q10"/>
    <mergeCell ref="S10:U10"/>
    <mergeCell ref="W10:Y10"/>
    <mergeCell ref="F7:I7"/>
    <mergeCell ref="K7:M7"/>
    <mergeCell ref="O7:Q7"/>
    <mergeCell ref="S7:U7"/>
    <mergeCell ref="W7:Y7"/>
    <mergeCell ref="C9:D9"/>
    <mergeCell ref="G9:I9"/>
    <mergeCell ref="K9:M9"/>
    <mergeCell ref="O9:Q9"/>
    <mergeCell ref="S9:U9"/>
    <mergeCell ref="O1:Y1"/>
    <mergeCell ref="W3:Y3"/>
    <mergeCell ref="C4:Y4"/>
    <mergeCell ref="C5:D6"/>
    <mergeCell ref="G6:U6"/>
    <mergeCell ref="W6:Y6"/>
    <mergeCell ref="W9:Y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5"/>
  </sheetPr>
  <dimension ref="A1:P147"/>
  <sheetViews>
    <sheetView workbookViewId="0"/>
  </sheetViews>
  <sheetFormatPr defaultRowHeight="12.75"/>
  <cols>
    <col min="1" max="1" width="1" style="197" customWidth="1"/>
    <col min="2" max="2" width="2.5703125" style="197" customWidth="1"/>
    <col min="3" max="3" width="1" style="197" customWidth="1"/>
    <col min="4" max="4" width="32.85546875" style="197" customWidth="1"/>
    <col min="5" max="5" width="0.5703125" style="197" customWidth="1"/>
    <col min="6" max="6" width="11.85546875" style="197" customWidth="1"/>
    <col min="7" max="7" width="0.5703125" style="197" customWidth="1"/>
    <col min="8" max="8" width="11.85546875" style="197" customWidth="1"/>
    <col min="9" max="9" width="0.5703125" style="197" customWidth="1"/>
    <col min="10" max="10" width="11.85546875" style="197" customWidth="1"/>
    <col min="11" max="11" width="0.5703125" style="197" customWidth="1"/>
    <col min="12" max="12" width="11.85546875" style="197" customWidth="1"/>
    <col min="13" max="13" width="0.5703125" style="197" customWidth="1"/>
    <col min="14" max="14" width="11.85546875" style="197" customWidth="1"/>
    <col min="15" max="15" width="2.5703125" style="197" customWidth="1"/>
    <col min="16" max="16" width="1" style="197" customWidth="1"/>
    <col min="17" max="16384" width="9.140625" style="197"/>
  </cols>
  <sheetData>
    <row r="1" spans="1:16" ht="13.5" customHeight="1">
      <c r="A1" s="196"/>
      <c r="B1" s="1690" t="s">
        <v>499</v>
      </c>
      <c r="C1" s="1690"/>
      <c r="D1" s="1690"/>
      <c r="E1" s="198"/>
      <c r="F1" s="198"/>
      <c r="G1" s="198"/>
      <c r="H1" s="198"/>
      <c r="I1" s="198"/>
      <c r="J1" s="198"/>
      <c r="K1" s="198"/>
      <c r="L1" s="198"/>
      <c r="M1" s="198"/>
      <c r="N1" s="198"/>
      <c r="O1" s="198"/>
      <c r="P1" s="196"/>
    </row>
    <row r="2" spans="1:16" ht="6" customHeight="1">
      <c r="A2" s="196"/>
      <c r="B2" s="1516"/>
      <c r="C2" s="1516"/>
      <c r="D2" s="1516"/>
      <c r="E2" s="374"/>
      <c r="F2" s="375"/>
      <c r="G2" s="375"/>
      <c r="H2" s="375"/>
      <c r="I2" s="375"/>
      <c r="J2" s="375"/>
      <c r="K2" s="375"/>
      <c r="L2" s="375"/>
      <c r="M2" s="375"/>
      <c r="N2" s="375"/>
      <c r="O2" s="376"/>
      <c r="P2" s="198"/>
    </row>
    <row r="3" spans="1:16" ht="10.5" customHeight="1" thickBot="1">
      <c r="A3" s="196"/>
      <c r="B3" s="198"/>
      <c r="C3" s="198"/>
      <c r="D3" s="198"/>
      <c r="E3" s="198"/>
      <c r="F3" s="1513"/>
      <c r="G3" s="1513"/>
      <c r="H3" s="1513"/>
      <c r="I3" s="1513"/>
      <c r="J3" s="198"/>
      <c r="K3" s="198"/>
      <c r="L3" s="1513"/>
      <c r="M3" s="1513"/>
      <c r="N3" s="1513" t="s">
        <v>79</v>
      </c>
      <c r="O3" s="377"/>
      <c r="P3" s="198"/>
    </row>
    <row r="4" spans="1:16" ht="13.5" customHeight="1" thickBot="1">
      <c r="A4" s="196"/>
      <c r="B4" s="198"/>
      <c r="C4" s="613" t="s">
        <v>54</v>
      </c>
      <c r="D4" s="661"/>
      <c r="E4" s="662"/>
      <c r="F4" s="662"/>
      <c r="G4" s="662"/>
      <c r="H4" s="662"/>
      <c r="I4" s="662"/>
      <c r="J4" s="662"/>
      <c r="K4" s="662"/>
      <c r="L4" s="662"/>
      <c r="M4" s="662"/>
      <c r="N4" s="663"/>
      <c r="O4" s="377"/>
      <c r="P4" s="198"/>
    </row>
    <row r="5" spans="1:16" ht="5.25" customHeight="1">
      <c r="A5" s="196"/>
      <c r="B5" s="198"/>
      <c r="C5" s="1691" t="s">
        <v>87</v>
      </c>
      <c r="D5" s="1691"/>
      <c r="E5" s="198"/>
      <c r="F5" s="283"/>
      <c r="G5" s="283"/>
      <c r="H5" s="283"/>
      <c r="I5" s="283"/>
      <c r="J5" s="283"/>
      <c r="K5" s="283"/>
      <c r="L5" s="283"/>
      <c r="M5" s="283"/>
      <c r="N5" s="283"/>
      <c r="O5" s="377"/>
      <c r="P5" s="198"/>
    </row>
    <row r="6" spans="1:16" ht="12.75" customHeight="1">
      <c r="A6" s="196"/>
      <c r="B6" s="198"/>
      <c r="C6" s="1691"/>
      <c r="D6" s="1691"/>
      <c r="E6" s="259"/>
      <c r="F6" s="1692">
        <v>2012</v>
      </c>
      <c r="G6" s="1692"/>
      <c r="H6" s="1692"/>
      <c r="I6" s="1692"/>
      <c r="J6" s="1692"/>
      <c r="K6" s="206"/>
      <c r="L6" s="1692">
        <v>2013</v>
      </c>
      <c r="M6" s="1692"/>
      <c r="N6" s="1692"/>
      <c r="O6" s="377"/>
      <c r="P6" s="198"/>
    </row>
    <row r="7" spans="1:16" ht="12.75" customHeight="1">
      <c r="A7" s="196"/>
      <c r="B7" s="198"/>
      <c r="C7" s="1685" t="s">
        <v>293</v>
      </c>
      <c r="D7" s="1686"/>
      <c r="E7" s="198"/>
      <c r="F7" s="1049" t="s">
        <v>365</v>
      </c>
      <c r="G7" s="766"/>
      <c r="H7" s="1049" t="s">
        <v>375</v>
      </c>
      <c r="I7" s="766"/>
      <c r="J7" s="1049" t="s">
        <v>443</v>
      </c>
      <c r="K7" s="766"/>
      <c r="L7" s="1049" t="s">
        <v>591</v>
      </c>
      <c r="M7" s="766"/>
      <c r="N7" s="1049" t="s">
        <v>674</v>
      </c>
      <c r="O7" s="377"/>
      <c r="P7" s="198"/>
    </row>
    <row r="8" spans="1:16" s="255" customFormat="1" ht="9.75" customHeight="1">
      <c r="A8" s="241"/>
      <c r="B8" s="257"/>
      <c r="C8" s="1051" t="s">
        <v>77</v>
      </c>
      <c r="D8" s="257"/>
      <c r="E8" s="257"/>
      <c r="F8" s="258"/>
      <c r="G8" s="258"/>
      <c r="H8" s="258"/>
      <c r="I8" s="258"/>
      <c r="J8" s="258"/>
      <c r="K8" s="258"/>
      <c r="L8" s="258"/>
      <c r="M8" s="258"/>
      <c r="N8" s="258"/>
      <c r="O8" s="377"/>
      <c r="P8" s="198"/>
    </row>
    <row r="9" spans="1:16" s="234" customFormat="1" ht="9.75" customHeight="1">
      <c r="A9" s="232"/>
      <c r="B9" s="233"/>
      <c r="C9" s="1440" t="s">
        <v>294</v>
      </c>
      <c r="D9" s="378"/>
      <c r="E9" s="233"/>
      <c r="F9" s="248">
        <v>262</v>
      </c>
      <c r="G9" s="248"/>
      <c r="H9" s="248">
        <v>317</v>
      </c>
      <c r="I9" s="248"/>
      <c r="J9" s="248">
        <v>384</v>
      </c>
      <c r="K9" s="248"/>
      <c r="L9" s="248">
        <v>322</v>
      </c>
      <c r="M9" s="248"/>
      <c r="N9" s="248">
        <v>99</v>
      </c>
      <c r="O9" s="377"/>
      <c r="P9" s="198"/>
    </row>
    <row r="10" spans="1:16" s="234" customFormat="1" ht="9.75" customHeight="1">
      <c r="A10" s="232"/>
      <c r="B10" s="233"/>
      <c r="C10" s="1440" t="s">
        <v>295</v>
      </c>
      <c r="D10" s="199"/>
      <c r="E10" s="233"/>
      <c r="F10" s="248">
        <v>13635</v>
      </c>
      <c r="G10" s="248"/>
      <c r="H10" s="248">
        <v>28658</v>
      </c>
      <c r="I10" s="248"/>
      <c r="J10" s="248">
        <v>23921</v>
      </c>
      <c r="K10" s="248"/>
      <c r="L10" s="248">
        <v>34939</v>
      </c>
      <c r="M10" s="248"/>
      <c r="N10" s="248">
        <v>5145</v>
      </c>
      <c r="O10" s="377"/>
      <c r="P10" s="198"/>
    </row>
    <row r="11" spans="1:16" s="234" customFormat="1" ht="9.75" customHeight="1">
      <c r="A11" s="232"/>
      <c r="B11" s="233"/>
      <c r="C11" s="1440" t="s">
        <v>296</v>
      </c>
      <c r="D11" s="199"/>
      <c r="E11" s="233"/>
      <c r="F11" s="248">
        <v>3019</v>
      </c>
      <c r="G11" s="248"/>
      <c r="H11" s="248">
        <v>3373</v>
      </c>
      <c r="I11" s="248"/>
      <c r="J11" s="248">
        <v>3461</v>
      </c>
      <c r="K11" s="248"/>
      <c r="L11" s="248">
        <v>3321</v>
      </c>
      <c r="M11" s="248"/>
      <c r="N11" s="248">
        <v>653</v>
      </c>
      <c r="O11" s="377"/>
      <c r="P11" s="198"/>
    </row>
    <row r="12" spans="1:16" s="234" customFormat="1" ht="9" customHeight="1">
      <c r="A12" s="232"/>
      <c r="B12" s="233"/>
      <c r="C12" s="1051" t="s">
        <v>297</v>
      </c>
      <c r="D12" s="233"/>
      <c r="E12" s="257"/>
      <c r="F12" s="258"/>
      <c r="G12" s="258"/>
      <c r="H12" s="258"/>
      <c r="I12" s="258"/>
      <c r="J12" s="258"/>
      <c r="K12" s="258"/>
      <c r="L12" s="258"/>
      <c r="M12" s="258"/>
      <c r="N12" s="258"/>
      <c r="O12" s="377"/>
      <c r="P12" s="198"/>
    </row>
    <row r="13" spans="1:16" s="234" customFormat="1" ht="9.75" customHeight="1">
      <c r="A13" s="232"/>
      <c r="B13" s="233"/>
      <c r="C13" s="1440" t="s">
        <v>294</v>
      </c>
      <c r="D13" s="378"/>
      <c r="E13" s="233"/>
      <c r="F13" s="249">
        <v>75</v>
      </c>
      <c r="G13" s="249"/>
      <c r="H13" s="249">
        <v>90</v>
      </c>
      <c r="I13" s="249"/>
      <c r="J13" s="249">
        <v>126</v>
      </c>
      <c r="K13" s="249"/>
      <c r="L13" s="249">
        <v>97</v>
      </c>
      <c r="M13" s="249"/>
      <c r="N13" s="249">
        <v>30</v>
      </c>
      <c r="O13" s="377"/>
      <c r="P13" s="198"/>
    </row>
    <row r="14" spans="1:16" s="234" customFormat="1" ht="9.75" customHeight="1">
      <c r="A14" s="232"/>
      <c r="B14" s="233"/>
      <c r="C14" s="1440" t="s">
        <v>295</v>
      </c>
      <c r="D14" s="199"/>
      <c r="E14" s="233"/>
      <c r="F14" s="249">
        <v>3216</v>
      </c>
      <c r="G14" s="249"/>
      <c r="H14" s="249">
        <v>4508</v>
      </c>
      <c r="I14" s="249"/>
      <c r="J14" s="249">
        <v>3108</v>
      </c>
      <c r="K14" s="249"/>
      <c r="L14" s="249">
        <v>3850</v>
      </c>
      <c r="M14" s="249"/>
      <c r="N14" s="249">
        <v>1347</v>
      </c>
      <c r="O14" s="377"/>
      <c r="P14" s="198"/>
    </row>
    <row r="15" spans="1:16" s="234" customFormat="1" ht="9.75" customHeight="1">
      <c r="A15" s="232"/>
      <c r="B15" s="233"/>
      <c r="C15" s="1440" t="s">
        <v>296</v>
      </c>
      <c r="D15" s="199"/>
      <c r="E15" s="233"/>
      <c r="F15" s="249">
        <v>1001</v>
      </c>
      <c r="G15" s="249"/>
      <c r="H15" s="249">
        <v>845</v>
      </c>
      <c r="I15" s="249"/>
      <c r="J15" s="249">
        <v>981</v>
      </c>
      <c r="K15" s="249"/>
      <c r="L15" s="249">
        <v>1211</v>
      </c>
      <c r="M15" s="249"/>
      <c r="N15" s="249">
        <v>142</v>
      </c>
      <c r="O15" s="377"/>
      <c r="P15" s="198"/>
    </row>
    <row r="16" spans="1:16" s="234" customFormat="1" ht="9.75" customHeight="1">
      <c r="A16" s="232"/>
      <c r="B16" s="233"/>
      <c r="C16" s="1051" t="s">
        <v>298</v>
      </c>
      <c r="D16" s="233"/>
      <c r="E16" s="257"/>
      <c r="F16" s="258"/>
      <c r="G16" s="258"/>
      <c r="H16" s="258"/>
      <c r="I16" s="258"/>
      <c r="J16" s="258"/>
      <c r="K16" s="258"/>
      <c r="L16" s="258"/>
      <c r="M16" s="258"/>
      <c r="N16" s="258"/>
      <c r="O16" s="377"/>
      <c r="P16" s="198"/>
    </row>
    <row r="17" spans="1:16" s="234" customFormat="1" ht="9.75" customHeight="1">
      <c r="A17" s="232"/>
      <c r="B17" s="233"/>
      <c r="C17" s="1440" t="s">
        <v>294</v>
      </c>
      <c r="D17" s="199"/>
      <c r="E17" s="233"/>
      <c r="F17" s="249">
        <v>39</v>
      </c>
      <c r="G17" s="249"/>
      <c r="H17" s="249">
        <v>46</v>
      </c>
      <c r="I17" s="249"/>
      <c r="J17" s="249">
        <v>60</v>
      </c>
      <c r="K17" s="249"/>
      <c r="L17" s="249">
        <v>32</v>
      </c>
      <c r="M17" s="249"/>
      <c r="N17" s="249">
        <v>11</v>
      </c>
      <c r="O17" s="377"/>
      <c r="P17" s="198"/>
    </row>
    <row r="18" spans="1:16" s="234" customFormat="1" ht="9.75" customHeight="1">
      <c r="A18" s="232"/>
      <c r="B18" s="233"/>
      <c r="C18" s="1440" t="s">
        <v>295</v>
      </c>
      <c r="D18" s="199"/>
      <c r="E18" s="233"/>
      <c r="F18" s="249">
        <v>932</v>
      </c>
      <c r="G18" s="249"/>
      <c r="H18" s="249">
        <v>1192</v>
      </c>
      <c r="I18" s="249"/>
      <c r="J18" s="249">
        <v>1673</v>
      </c>
      <c r="K18" s="249"/>
      <c r="L18" s="249">
        <v>1621</v>
      </c>
      <c r="M18" s="249"/>
      <c r="N18" s="249">
        <v>261</v>
      </c>
      <c r="O18" s="377"/>
      <c r="P18" s="198"/>
    </row>
    <row r="19" spans="1:16" s="234" customFormat="1" ht="9.75" customHeight="1">
      <c r="A19" s="232"/>
      <c r="B19" s="233"/>
      <c r="C19" s="1440" t="s">
        <v>296</v>
      </c>
      <c r="D19" s="199"/>
      <c r="E19" s="233"/>
      <c r="F19" s="249">
        <v>225</v>
      </c>
      <c r="G19" s="249"/>
      <c r="H19" s="249">
        <v>404</v>
      </c>
      <c r="I19" s="249"/>
      <c r="J19" s="249">
        <v>413</v>
      </c>
      <c r="K19" s="249"/>
      <c r="L19" s="249">
        <v>190</v>
      </c>
      <c r="M19" s="249"/>
      <c r="N19" s="249">
        <v>80</v>
      </c>
      <c r="O19" s="377"/>
      <c r="P19" s="198"/>
    </row>
    <row r="20" spans="1:16" s="234" customFormat="1" ht="9" customHeight="1">
      <c r="A20" s="232"/>
      <c r="B20" s="233"/>
      <c r="C20" s="1051" t="s">
        <v>299</v>
      </c>
      <c r="D20" s="233"/>
      <c r="E20" s="257"/>
      <c r="F20" s="258"/>
      <c r="G20" s="258"/>
      <c r="H20" s="258"/>
      <c r="I20" s="258"/>
      <c r="J20" s="258"/>
      <c r="K20" s="258"/>
      <c r="L20" s="258"/>
      <c r="M20" s="258"/>
      <c r="N20" s="258"/>
      <c r="O20" s="377"/>
      <c r="P20" s="198"/>
    </row>
    <row r="21" spans="1:16" s="234" customFormat="1" ht="9.75" customHeight="1">
      <c r="A21" s="232"/>
      <c r="B21" s="233"/>
      <c r="C21" s="1440" t="s">
        <v>294</v>
      </c>
      <c r="D21" s="199"/>
      <c r="E21" s="233"/>
      <c r="F21" s="249">
        <v>134</v>
      </c>
      <c r="G21" s="249"/>
      <c r="H21" s="249">
        <v>156</v>
      </c>
      <c r="I21" s="249"/>
      <c r="J21" s="249">
        <v>173</v>
      </c>
      <c r="K21" s="249"/>
      <c r="L21" s="249">
        <v>173</v>
      </c>
      <c r="M21" s="249"/>
      <c r="N21" s="249">
        <v>52</v>
      </c>
      <c r="O21" s="377"/>
      <c r="P21" s="198"/>
    </row>
    <row r="22" spans="1:16" s="234" customFormat="1" ht="9.75" customHeight="1">
      <c r="A22" s="232"/>
      <c r="B22" s="233"/>
      <c r="C22" s="1440" t="s">
        <v>295</v>
      </c>
      <c r="D22" s="199"/>
      <c r="E22" s="233"/>
      <c r="F22" s="249">
        <v>9226</v>
      </c>
      <c r="G22" s="249"/>
      <c r="H22" s="249">
        <v>22355</v>
      </c>
      <c r="I22" s="249"/>
      <c r="J22" s="249">
        <v>18567</v>
      </c>
      <c r="K22" s="249"/>
      <c r="L22" s="249">
        <v>29235</v>
      </c>
      <c r="M22" s="249"/>
      <c r="N22" s="249">
        <v>3381</v>
      </c>
      <c r="O22" s="377"/>
      <c r="P22" s="198"/>
    </row>
    <row r="23" spans="1:16" s="234" customFormat="1" ht="9.75" customHeight="1">
      <c r="A23" s="232"/>
      <c r="B23" s="233"/>
      <c r="C23" s="1440" t="s">
        <v>296</v>
      </c>
      <c r="D23" s="199"/>
      <c r="E23" s="233"/>
      <c r="F23" s="249">
        <v>1632</v>
      </c>
      <c r="G23" s="249"/>
      <c r="H23" s="249">
        <v>1983</v>
      </c>
      <c r="I23" s="249"/>
      <c r="J23" s="249">
        <v>1813</v>
      </c>
      <c r="K23" s="249"/>
      <c r="L23" s="249">
        <v>1801</v>
      </c>
      <c r="M23" s="249"/>
      <c r="N23" s="249">
        <v>381</v>
      </c>
      <c r="O23" s="377"/>
      <c r="P23" s="198"/>
    </row>
    <row r="24" spans="1:16" s="234" customFormat="1" ht="9" customHeight="1">
      <c r="A24" s="232"/>
      <c r="B24" s="233"/>
      <c r="C24" s="1051" t="s">
        <v>300</v>
      </c>
      <c r="D24" s="233"/>
      <c r="E24" s="257"/>
      <c r="F24" s="258"/>
      <c r="G24" s="258"/>
      <c r="H24" s="258"/>
      <c r="I24" s="258"/>
      <c r="J24" s="258"/>
      <c r="K24" s="258"/>
      <c r="L24" s="258"/>
      <c r="M24" s="258"/>
      <c r="N24" s="258"/>
      <c r="O24" s="377"/>
      <c r="P24" s="198"/>
    </row>
    <row r="25" spans="1:16" s="234" customFormat="1" ht="9.75" customHeight="1">
      <c r="A25" s="232"/>
      <c r="B25" s="233"/>
      <c r="C25" s="1440" t="s">
        <v>294</v>
      </c>
      <c r="D25" s="199"/>
      <c r="E25" s="233"/>
      <c r="F25" s="249">
        <v>5</v>
      </c>
      <c r="G25" s="249"/>
      <c r="H25" s="249">
        <v>5</v>
      </c>
      <c r="I25" s="249"/>
      <c r="J25" s="249">
        <v>14</v>
      </c>
      <c r="K25" s="249"/>
      <c r="L25" s="249">
        <v>9</v>
      </c>
      <c r="M25" s="249"/>
      <c r="N25" s="249">
        <v>4</v>
      </c>
      <c r="O25" s="377"/>
      <c r="P25" s="198"/>
    </row>
    <row r="26" spans="1:16" s="234" customFormat="1" ht="9.75" customHeight="1">
      <c r="A26" s="232"/>
      <c r="B26" s="233"/>
      <c r="C26" s="1440" t="s">
        <v>295</v>
      </c>
      <c r="D26" s="199"/>
      <c r="E26" s="233"/>
      <c r="F26" s="249">
        <v>108</v>
      </c>
      <c r="G26" s="249"/>
      <c r="H26" s="249">
        <v>83</v>
      </c>
      <c r="I26" s="249"/>
      <c r="J26" s="249">
        <v>453</v>
      </c>
      <c r="K26" s="249"/>
      <c r="L26" s="249">
        <v>157</v>
      </c>
      <c r="M26" s="249"/>
      <c r="N26" s="249">
        <v>139</v>
      </c>
      <c r="O26" s="377"/>
      <c r="P26" s="198"/>
    </row>
    <row r="27" spans="1:16" s="234" customFormat="1" ht="9.75" customHeight="1">
      <c r="A27" s="232"/>
      <c r="B27" s="233"/>
      <c r="C27" s="1440" t="s">
        <v>296</v>
      </c>
      <c r="D27" s="199"/>
      <c r="E27" s="233"/>
      <c r="F27" s="249">
        <v>57</v>
      </c>
      <c r="G27" s="249"/>
      <c r="H27" s="249">
        <v>47</v>
      </c>
      <c r="I27" s="249"/>
      <c r="J27" s="249">
        <v>200</v>
      </c>
      <c r="K27" s="249"/>
      <c r="L27" s="249">
        <v>59</v>
      </c>
      <c r="M27" s="249"/>
      <c r="N27" s="249">
        <v>37</v>
      </c>
      <c r="O27" s="377"/>
      <c r="P27" s="198"/>
    </row>
    <row r="28" spans="1:16" s="234" customFormat="1" ht="9" customHeight="1">
      <c r="A28" s="232"/>
      <c r="B28" s="233"/>
      <c r="C28" s="1051" t="s">
        <v>301</v>
      </c>
      <c r="D28" s="233"/>
      <c r="E28" s="257"/>
      <c r="F28" s="258"/>
      <c r="G28" s="258"/>
      <c r="H28" s="258"/>
      <c r="I28" s="258"/>
      <c r="J28" s="258"/>
      <c r="K28" s="258"/>
      <c r="L28" s="258"/>
      <c r="M28" s="258"/>
      <c r="N28" s="258"/>
      <c r="O28" s="377"/>
      <c r="P28" s="198"/>
    </row>
    <row r="29" spans="1:16" s="234" customFormat="1" ht="9.75" customHeight="1">
      <c r="A29" s="232"/>
      <c r="B29" s="233"/>
      <c r="C29" s="1440" t="s">
        <v>294</v>
      </c>
      <c r="D29" s="378"/>
      <c r="E29" s="233"/>
      <c r="F29" s="249">
        <v>9</v>
      </c>
      <c r="G29" s="249"/>
      <c r="H29" s="249">
        <v>20</v>
      </c>
      <c r="I29" s="249"/>
      <c r="J29" s="249">
        <v>11</v>
      </c>
      <c r="K29" s="249"/>
      <c r="L29" s="249">
        <v>11</v>
      </c>
      <c r="M29" s="249"/>
      <c r="N29" s="249">
        <v>2</v>
      </c>
      <c r="O29" s="377"/>
      <c r="P29" s="198"/>
    </row>
    <row r="30" spans="1:16" s="234" customFormat="1" ht="9.75" customHeight="1">
      <c r="A30" s="232"/>
      <c r="B30" s="233"/>
      <c r="C30" s="1440" t="s">
        <v>295</v>
      </c>
      <c r="D30" s="199"/>
      <c r="E30" s="233"/>
      <c r="F30" s="249">
        <v>153</v>
      </c>
      <c r="G30" s="249"/>
      <c r="H30" s="249">
        <v>520</v>
      </c>
      <c r="I30" s="249"/>
      <c r="J30" s="249">
        <v>120</v>
      </c>
      <c r="K30" s="249"/>
      <c r="L30" s="249">
        <v>76</v>
      </c>
      <c r="M30" s="249"/>
      <c r="N30" s="249">
        <v>17</v>
      </c>
      <c r="O30" s="377"/>
      <c r="P30" s="198"/>
    </row>
    <row r="31" spans="1:16" s="234" customFormat="1" ht="9.75" customHeight="1">
      <c r="A31" s="232"/>
      <c r="B31" s="233"/>
      <c r="C31" s="1440" t="s">
        <v>296</v>
      </c>
      <c r="D31" s="199"/>
      <c r="E31" s="233"/>
      <c r="F31" s="249">
        <v>104</v>
      </c>
      <c r="G31" s="249"/>
      <c r="H31" s="249">
        <v>94</v>
      </c>
      <c r="I31" s="249"/>
      <c r="J31" s="249">
        <v>54</v>
      </c>
      <c r="K31" s="249"/>
      <c r="L31" s="249">
        <v>60</v>
      </c>
      <c r="M31" s="249"/>
      <c r="N31" s="249">
        <v>13</v>
      </c>
      <c r="O31" s="377"/>
      <c r="P31" s="198"/>
    </row>
    <row r="32" spans="1:16" s="234" customFormat="1" ht="3.75" customHeight="1">
      <c r="A32" s="232"/>
      <c r="B32" s="233"/>
      <c r="C32" s="1440"/>
      <c r="D32" s="199"/>
      <c r="E32" s="233"/>
      <c r="F32" s="248"/>
      <c r="G32" s="248"/>
      <c r="H32" s="248"/>
      <c r="I32" s="248"/>
      <c r="J32" s="248"/>
      <c r="K32" s="248"/>
      <c r="L32" s="248"/>
      <c r="M32" s="248"/>
      <c r="N32" s="248"/>
      <c r="O32" s="377"/>
      <c r="P32" s="198"/>
    </row>
    <row r="33" spans="1:16" s="255" customFormat="1" ht="12.75" customHeight="1">
      <c r="A33" s="241"/>
      <c r="B33" s="257"/>
      <c r="C33" s="1685" t="s">
        <v>195</v>
      </c>
      <c r="D33" s="1686"/>
      <c r="E33" s="198"/>
      <c r="F33" s="256"/>
      <c r="G33" s="256"/>
      <c r="H33" s="256"/>
      <c r="I33" s="256"/>
      <c r="J33" s="256"/>
      <c r="K33" s="256"/>
      <c r="L33" s="256"/>
      <c r="M33" s="256"/>
      <c r="N33" s="256"/>
      <c r="O33" s="377"/>
      <c r="P33" s="198"/>
    </row>
    <row r="34" spans="1:16" s="250" customFormat="1" ht="9.75" customHeight="1">
      <c r="A34" s="252"/>
      <c r="B34" s="253"/>
      <c r="C34" s="1051" t="s">
        <v>77</v>
      </c>
      <c r="D34" s="379"/>
      <c r="E34" s="253"/>
      <c r="F34" s="254"/>
      <c r="G34" s="254"/>
      <c r="H34" s="254"/>
      <c r="I34" s="254"/>
      <c r="J34" s="254"/>
      <c r="K34" s="254"/>
      <c r="L34" s="254"/>
      <c r="M34" s="254"/>
      <c r="N34" s="254"/>
      <c r="O34" s="380"/>
      <c r="P34" s="238"/>
    </row>
    <row r="35" spans="1:16" ht="10.5" customHeight="1">
      <c r="A35" s="196"/>
      <c r="B35" s="198"/>
      <c r="C35" s="1440" t="s">
        <v>294</v>
      </c>
      <c r="D35" s="199"/>
      <c r="E35" s="198"/>
      <c r="F35" s="248">
        <v>233</v>
      </c>
      <c r="G35" s="248"/>
      <c r="H35" s="248">
        <v>272</v>
      </c>
      <c r="I35" s="248"/>
      <c r="J35" s="248">
        <v>379</v>
      </c>
      <c r="K35" s="248"/>
      <c r="L35" s="248">
        <v>304</v>
      </c>
      <c r="M35" s="248"/>
      <c r="N35" s="248">
        <v>84</v>
      </c>
      <c r="O35" s="377"/>
      <c r="P35" s="198"/>
    </row>
    <row r="36" spans="1:16" s="234" customFormat="1" ht="10.5" customHeight="1">
      <c r="A36" s="232"/>
      <c r="B36" s="233"/>
      <c r="C36" s="1440" t="s">
        <v>295</v>
      </c>
      <c r="D36" s="199"/>
      <c r="E36" s="233"/>
      <c r="F36" s="248">
        <v>18747</v>
      </c>
      <c r="G36" s="248"/>
      <c r="H36" s="248">
        <v>13933</v>
      </c>
      <c r="I36" s="248"/>
      <c r="J36" s="248">
        <v>31192</v>
      </c>
      <c r="K36" s="248"/>
      <c r="L36" s="248">
        <v>19969</v>
      </c>
      <c r="M36" s="248"/>
      <c r="N36" s="248">
        <v>15189</v>
      </c>
      <c r="O36" s="377"/>
      <c r="P36" s="198"/>
    </row>
    <row r="37" spans="1:16" s="234" customFormat="1" ht="12" customHeight="1">
      <c r="A37" s="232"/>
      <c r="B37" s="233"/>
      <c r="C37" s="1440" t="s">
        <v>359</v>
      </c>
      <c r="D37" s="381"/>
      <c r="E37" s="233"/>
      <c r="F37" s="248">
        <v>2403</v>
      </c>
      <c r="G37" s="248"/>
      <c r="H37" s="248">
        <v>3006</v>
      </c>
      <c r="I37" s="248"/>
      <c r="J37" s="248">
        <v>3763</v>
      </c>
      <c r="K37" s="248"/>
      <c r="L37" s="248">
        <v>3146</v>
      </c>
      <c r="M37" s="248"/>
      <c r="N37" s="248">
        <v>793</v>
      </c>
      <c r="O37" s="377"/>
      <c r="P37" s="198"/>
    </row>
    <row r="38" spans="1:16" s="234" customFormat="1" ht="12" customHeight="1">
      <c r="A38" s="232"/>
      <c r="B38" s="233"/>
      <c r="C38" s="1440" t="s">
        <v>358</v>
      </c>
      <c r="D38" s="381"/>
      <c r="E38" s="233"/>
      <c r="F38" s="225">
        <f>SUM(F39:F41)</f>
        <v>2403</v>
      </c>
      <c r="G38" s="225"/>
      <c r="H38" s="225">
        <f>SUM(H39:H41)</f>
        <v>3006</v>
      </c>
      <c r="I38" s="225"/>
      <c r="J38" s="225">
        <f>SUM(J39:J41)</f>
        <v>3763</v>
      </c>
      <c r="K38" s="225"/>
      <c r="L38" s="225">
        <f>SUM(L39:L41)</f>
        <v>3126</v>
      </c>
      <c r="M38" s="225"/>
      <c r="N38" s="225">
        <f>SUM(N39:N41)</f>
        <v>793</v>
      </c>
      <c r="O38" s="377"/>
      <c r="P38" s="198"/>
    </row>
    <row r="39" spans="1:16" s="234" customFormat="1" ht="9.75" customHeight="1">
      <c r="A39" s="232"/>
      <c r="B39" s="233"/>
      <c r="C39" s="1440"/>
      <c r="D39" s="1050" t="s">
        <v>302</v>
      </c>
      <c r="E39" s="233"/>
      <c r="F39" s="249">
        <v>2291</v>
      </c>
      <c r="G39" s="249"/>
      <c r="H39" s="249">
        <v>2785</v>
      </c>
      <c r="I39" s="249"/>
      <c r="J39" s="249">
        <v>3512</v>
      </c>
      <c r="K39" s="249"/>
      <c r="L39" s="249">
        <v>3039</v>
      </c>
      <c r="M39" s="249"/>
      <c r="N39" s="249">
        <v>750</v>
      </c>
      <c r="O39" s="377"/>
      <c r="P39" s="198"/>
    </row>
    <row r="40" spans="1:16" s="234" customFormat="1" ht="9.75" customHeight="1">
      <c r="A40" s="232"/>
      <c r="B40" s="233"/>
      <c r="C40" s="1440"/>
      <c r="D40" s="1050" t="s">
        <v>303</v>
      </c>
      <c r="E40" s="233"/>
      <c r="F40" s="249">
        <v>41</v>
      </c>
      <c r="G40" s="249">
        <v>0</v>
      </c>
      <c r="H40" s="249">
        <v>30</v>
      </c>
      <c r="I40" s="249">
        <v>0</v>
      </c>
      <c r="J40" s="249">
        <v>32</v>
      </c>
      <c r="K40" s="249">
        <v>0</v>
      </c>
      <c r="L40" s="249">
        <v>9</v>
      </c>
      <c r="M40" s="249">
        <v>0</v>
      </c>
      <c r="N40" s="249">
        <v>3</v>
      </c>
      <c r="O40" s="377"/>
      <c r="P40" s="198"/>
    </row>
    <row r="41" spans="1:16" s="234" customFormat="1" ht="9.75" customHeight="1">
      <c r="A41" s="232"/>
      <c r="B41" s="233"/>
      <c r="C41" s="1440"/>
      <c r="D41" s="1050" t="s">
        <v>304</v>
      </c>
      <c r="E41" s="233"/>
      <c r="F41" s="249">
        <v>71</v>
      </c>
      <c r="G41" s="249"/>
      <c r="H41" s="249">
        <v>191</v>
      </c>
      <c r="I41" s="249"/>
      <c r="J41" s="249">
        <v>219</v>
      </c>
      <c r="K41" s="249"/>
      <c r="L41" s="249">
        <v>78</v>
      </c>
      <c r="M41" s="249"/>
      <c r="N41" s="249">
        <v>40</v>
      </c>
      <c r="O41" s="377"/>
      <c r="P41" s="198"/>
    </row>
    <row r="42" spans="1:16" s="250" customFormat="1" ht="9" customHeight="1">
      <c r="A42" s="252"/>
      <c r="B42" s="253"/>
      <c r="C42" s="1051" t="s">
        <v>297</v>
      </c>
      <c r="D42" s="379"/>
      <c r="E42" s="253"/>
      <c r="F42" s="254"/>
      <c r="G42" s="254"/>
      <c r="H42" s="254"/>
      <c r="I42" s="254"/>
      <c r="J42" s="254"/>
      <c r="K42" s="254"/>
      <c r="L42" s="254"/>
      <c r="M42" s="254"/>
      <c r="N42" s="254"/>
      <c r="O42" s="380"/>
      <c r="P42" s="238"/>
    </row>
    <row r="43" spans="1:16" ht="10.5" customHeight="1">
      <c r="A43" s="196"/>
      <c r="B43" s="198"/>
      <c r="C43" s="1440" t="s">
        <v>294</v>
      </c>
      <c r="D43" s="199"/>
      <c r="E43" s="198"/>
      <c r="F43" s="249">
        <v>91</v>
      </c>
      <c r="G43" s="249"/>
      <c r="H43" s="249">
        <v>92</v>
      </c>
      <c r="I43" s="249"/>
      <c r="J43" s="249">
        <v>123</v>
      </c>
      <c r="K43" s="249"/>
      <c r="L43" s="249">
        <v>106</v>
      </c>
      <c r="M43" s="249"/>
      <c r="N43" s="249">
        <v>25</v>
      </c>
      <c r="O43" s="377"/>
      <c r="P43" s="198"/>
    </row>
    <row r="44" spans="1:16" s="234" customFormat="1" ht="12" customHeight="1">
      <c r="A44" s="232"/>
      <c r="B44" s="233"/>
      <c r="C44" s="1440" t="s">
        <v>295</v>
      </c>
      <c r="D44" s="199"/>
      <c r="E44" s="233"/>
      <c r="F44" s="249">
        <v>4781</v>
      </c>
      <c r="G44" s="249"/>
      <c r="H44" s="249">
        <v>3822</v>
      </c>
      <c r="I44" s="249"/>
      <c r="J44" s="249">
        <v>4569</v>
      </c>
      <c r="K44" s="249"/>
      <c r="L44" s="249">
        <v>4019</v>
      </c>
      <c r="M44" s="249"/>
      <c r="N44" s="249">
        <v>838</v>
      </c>
      <c r="O44" s="377"/>
      <c r="P44" s="198"/>
    </row>
    <row r="45" spans="1:16" s="234" customFormat="1" ht="12" customHeight="1">
      <c r="A45" s="232"/>
      <c r="B45" s="233"/>
      <c r="C45" s="1440" t="s">
        <v>359</v>
      </c>
      <c r="D45" s="381"/>
      <c r="E45" s="233"/>
      <c r="F45" s="249">
        <v>1082</v>
      </c>
      <c r="G45" s="249"/>
      <c r="H45" s="249">
        <v>1036</v>
      </c>
      <c r="I45" s="249"/>
      <c r="J45" s="249">
        <v>1001</v>
      </c>
      <c r="K45" s="249"/>
      <c r="L45" s="249">
        <v>1253</v>
      </c>
      <c r="M45" s="249"/>
      <c r="N45" s="249">
        <v>217</v>
      </c>
      <c r="O45" s="377"/>
      <c r="P45" s="198"/>
    </row>
    <row r="46" spans="1:16" s="234" customFormat="1" ht="11.25" customHeight="1">
      <c r="A46" s="232"/>
      <c r="B46" s="233"/>
      <c r="C46" s="1440" t="s">
        <v>358</v>
      </c>
      <c r="D46" s="381"/>
      <c r="E46" s="233"/>
      <c r="F46" s="249">
        <f>1033+15+34</f>
        <v>1082</v>
      </c>
      <c r="G46" s="226"/>
      <c r="H46" s="249">
        <f>944+13+79</f>
        <v>1036</v>
      </c>
      <c r="I46" s="226"/>
      <c r="J46" s="249">
        <f>826+24+151</f>
        <v>1001</v>
      </c>
      <c r="K46" s="226"/>
      <c r="L46" s="249">
        <f>1197+7+49</f>
        <v>1253</v>
      </c>
      <c r="M46" s="226"/>
      <c r="N46" s="249">
        <f>178+39</f>
        <v>217</v>
      </c>
      <c r="O46" s="377"/>
      <c r="P46" s="198"/>
    </row>
    <row r="47" spans="1:16" s="250" customFormat="1" ht="9" customHeight="1">
      <c r="A47" s="252"/>
      <c r="B47" s="253"/>
      <c r="C47" s="1051" t="s">
        <v>298</v>
      </c>
      <c r="D47" s="379"/>
      <c r="E47" s="253"/>
      <c r="F47" s="379"/>
      <c r="G47" s="251"/>
      <c r="H47" s="379"/>
      <c r="I47" s="251"/>
      <c r="J47" s="379"/>
      <c r="K47" s="251"/>
      <c r="L47" s="379"/>
      <c r="M47" s="251"/>
      <c r="N47" s="379"/>
      <c r="O47" s="380"/>
      <c r="P47" s="238"/>
    </row>
    <row r="48" spans="1:16" ht="10.5" customHeight="1">
      <c r="A48" s="196"/>
      <c r="B48" s="198"/>
      <c r="C48" s="1440" t="s">
        <v>294</v>
      </c>
      <c r="D48" s="199"/>
      <c r="E48" s="198"/>
      <c r="F48" s="249">
        <v>41</v>
      </c>
      <c r="G48" s="249"/>
      <c r="H48" s="249">
        <v>39</v>
      </c>
      <c r="I48" s="249"/>
      <c r="J48" s="249">
        <v>65</v>
      </c>
      <c r="K48" s="249"/>
      <c r="L48" s="249">
        <v>35</v>
      </c>
      <c r="M48" s="249"/>
      <c r="N48" s="249">
        <v>7</v>
      </c>
      <c r="O48" s="377"/>
      <c r="P48" s="198"/>
    </row>
    <row r="49" spans="1:16" s="234" customFormat="1" ht="10.5" customHeight="1">
      <c r="A49" s="232"/>
      <c r="B49" s="233"/>
      <c r="C49" s="1440" t="s">
        <v>295</v>
      </c>
      <c r="D49" s="199"/>
      <c r="E49" s="233"/>
      <c r="F49" s="249">
        <v>809</v>
      </c>
      <c r="G49" s="249"/>
      <c r="H49" s="249">
        <v>1058</v>
      </c>
      <c r="I49" s="249"/>
      <c r="J49" s="249">
        <v>1629</v>
      </c>
      <c r="K49" s="249"/>
      <c r="L49" s="249">
        <v>1216</v>
      </c>
      <c r="M49" s="249"/>
      <c r="N49" s="249">
        <v>866</v>
      </c>
      <c r="O49" s="377"/>
      <c r="P49" s="198"/>
    </row>
    <row r="50" spans="1:16" s="234" customFormat="1" ht="12" customHeight="1">
      <c r="A50" s="232"/>
      <c r="B50" s="233"/>
      <c r="C50" s="1440" t="s">
        <v>359</v>
      </c>
      <c r="D50" s="381"/>
      <c r="E50" s="233"/>
      <c r="F50" s="249">
        <v>293</v>
      </c>
      <c r="G50" s="249"/>
      <c r="H50" s="249">
        <v>333</v>
      </c>
      <c r="I50" s="249"/>
      <c r="J50" s="249">
        <v>461</v>
      </c>
      <c r="K50" s="249"/>
      <c r="L50" s="249">
        <v>219</v>
      </c>
      <c r="M50" s="249"/>
      <c r="N50" s="249">
        <v>29</v>
      </c>
      <c r="O50" s="377"/>
      <c r="P50" s="198"/>
    </row>
    <row r="51" spans="1:16" s="234" customFormat="1" ht="12" customHeight="1">
      <c r="A51" s="232"/>
      <c r="B51" s="233"/>
      <c r="C51" s="1440" t="s">
        <v>358</v>
      </c>
      <c r="D51" s="381"/>
      <c r="E51" s="233"/>
      <c r="F51" s="226">
        <f>273+8+12</f>
        <v>293</v>
      </c>
      <c r="G51" s="226"/>
      <c r="H51" s="226">
        <f>282+51</f>
        <v>333</v>
      </c>
      <c r="I51" s="226"/>
      <c r="J51" s="226">
        <f>431+5+25</f>
        <v>461</v>
      </c>
      <c r="K51" s="226"/>
      <c r="L51" s="226">
        <f>210+9</f>
        <v>219</v>
      </c>
      <c r="M51" s="226"/>
      <c r="N51" s="226">
        <f>26+2+1</f>
        <v>29</v>
      </c>
      <c r="O51" s="377"/>
      <c r="P51" s="198"/>
    </row>
    <row r="52" spans="1:16" s="250" customFormat="1" ht="9" customHeight="1">
      <c r="A52" s="252"/>
      <c r="B52" s="253"/>
      <c r="C52" s="1051" t="s">
        <v>299</v>
      </c>
      <c r="D52" s="379"/>
      <c r="E52" s="253"/>
      <c r="F52" s="251"/>
      <c r="G52" s="251"/>
      <c r="H52" s="251"/>
      <c r="I52" s="251"/>
      <c r="J52" s="251"/>
      <c r="K52" s="251"/>
      <c r="L52" s="251"/>
      <c r="M52" s="251"/>
      <c r="N52" s="251"/>
      <c r="O52" s="380"/>
      <c r="P52" s="238"/>
    </row>
    <row r="53" spans="1:16" ht="10.5" customHeight="1">
      <c r="A53" s="196"/>
      <c r="B53" s="198"/>
      <c r="C53" s="1440" t="s">
        <v>294</v>
      </c>
      <c r="D53" s="199"/>
      <c r="E53" s="198"/>
      <c r="F53" s="249">
        <v>90</v>
      </c>
      <c r="G53" s="249"/>
      <c r="H53" s="249">
        <v>127</v>
      </c>
      <c r="I53" s="249"/>
      <c r="J53" s="249">
        <v>164</v>
      </c>
      <c r="K53" s="249"/>
      <c r="L53" s="249">
        <v>141</v>
      </c>
      <c r="M53" s="249"/>
      <c r="N53" s="249">
        <v>47</v>
      </c>
      <c r="O53" s="377"/>
      <c r="P53" s="198"/>
    </row>
    <row r="54" spans="1:16" s="234" customFormat="1" ht="10.5" customHeight="1">
      <c r="A54" s="232"/>
      <c r="B54" s="233"/>
      <c r="C54" s="1440" t="s">
        <v>295</v>
      </c>
      <c r="D54" s="199"/>
      <c r="E54" s="233"/>
      <c r="F54" s="249">
        <v>12968</v>
      </c>
      <c r="G54" s="249"/>
      <c r="H54" s="249">
        <v>8654</v>
      </c>
      <c r="I54" s="249"/>
      <c r="J54" s="249">
        <v>24331</v>
      </c>
      <c r="K54" s="249"/>
      <c r="L54" s="249">
        <v>14170</v>
      </c>
      <c r="M54" s="249"/>
      <c r="N54" s="249">
        <v>13434</v>
      </c>
      <c r="O54" s="377"/>
      <c r="P54" s="198"/>
    </row>
    <row r="55" spans="1:16" s="234" customFormat="1" ht="12" customHeight="1">
      <c r="A55" s="232"/>
      <c r="B55" s="233"/>
      <c r="C55" s="1440" t="s">
        <v>359</v>
      </c>
      <c r="D55" s="381"/>
      <c r="E55" s="233"/>
      <c r="F55" s="249">
        <v>922</v>
      </c>
      <c r="G55" s="249"/>
      <c r="H55" s="249">
        <v>1531</v>
      </c>
      <c r="I55" s="249"/>
      <c r="J55" s="249">
        <v>2097</v>
      </c>
      <c r="K55" s="249"/>
      <c r="L55" s="249">
        <v>1403</v>
      </c>
      <c r="M55" s="249"/>
      <c r="N55" s="249">
        <v>522</v>
      </c>
      <c r="O55" s="377"/>
      <c r="P55" s="198"/>
    </row>
    <row r="56" spans="1:16" s="234" customFormat="1" ht="12" customHeight="1">
      <c r="A56" s="232"/>
      <c r="B56" s="233"/>
      <c r="C56" s="1440" t="s">
        <v>358</v>
      </c>
      <c r="D56" s="381"/>
      <c r="E56" s="233"/>
      <c r="F56" s="226">
        <f>891+6+25</f>
        <v>922</v>
      </c>
      <c r="G56" s="226"/>
      <c r="H56" s="226">
        <f>1465+17+49</f>
        <v>1531</v>
      </c>
      <c r="I56" s="226"/>
      <c r="J56" s="226">
        <f>2051+3+43</f>
        <v>2097</v>
      </c>
      <c r="K56" s="226"/>
      <c r="L56" s="226">
        <f>1372+2+9</f>
        <v>1383</v>
      </c>
      <c r="M56" s="226"/>
      <c r="N56" s="226">
        <f>521+1</f>
        <v>522</v>
      </c>
      <c r="O56" s="377"/>
      <c r="P56" s="198"/>
    </row>
    <row r="57" spans="1:16" s="250" customFormat="1" ht="9" customHeight="1">
      <c r="A57" s="252"/>
      <c r="B57" s="253"/>
      <c r="C57" s="1051" t="s">
        <v>300</v>
      </c>
      <c r="D57" s="379"/>
      <c r="E57" s="253"/>
      <c r="F57" s="251"/>
      <c r="G57" s="251"/>
      <c r="H57" s="251"/>
      <c r="I57" s="251"/>
      <c r="J57" s="251"/>
      <c r="K57" s="251"/>
      <c r="L57" s="251"/>
      <c r="M57" s="251"/>
      <c r="N57" s="251"/>
      <c r="O57" s="380"/>
      <c r="P57" s="238"/>
    </row>
    <row r="58" spans="1:16" ht="10.5" customHeight="1">
      <c r="A58" s="196"/>
      <c r="B58" s="198"/>
      <c r="C58" s="1440" t="s">
        <v>294</v>
      </c>
      <c r="D58" s="199"/>
      <c r="E58" s="198"/>
      <c r="F58" s="249">
        <v>4</v>
      </c>
      <c r="G58" s="249"/>
      <c r="H58" s="249">
        <v>6</v>
      </c>
      <c r="I58" s="249"/>
      <c r="J58" s="249">
        <v>5</v>
      </c>
      <c r="K58" s="249"/>
      <c r="L58" s="249">
        <v>12</v>
      </c>
      <c r="M58" s="249"/>
      <c r="N58" s="249">
        <v>2</v>
      </c>
      <c r="O58" s="377"/>
      <c r="P58" s="198"/>
    </row>
    <row r="59" spans="1:16" s="234" customFormat="1" ht="10.5" customHeight="1">
      <c r="A59" s="232"/>
      <c r="B59" s="233"/>
      <c r="C59" s="1440" t="s">
        <v>295</v>
      </c>
      <c r="D59" s="199"/>
      <c r="E59" s="233"/>
      <c r="F59" s="249">
        <v>92</v>
      </c>
      <c r="G59" s="249"/>
      <c r="H59" s="249">
        <v>139</v>
      </c>
      <c r="I59" s="249"/>
      <c r="J59" s="249">
        <v>83</v>
      </c>
      <c r="K59" s="249"/>
      <c r="L59" s="249">
        <v>464</v>
      </c>
      <c r="M59" s="249"/>
      <c r="N59" s="249">
        <v>29</v>
      </c>
      <c r="O59" s="377"/>
      <c r="P59" s="198"/>
    </row>
    <row r="60" spans="1:16" s="234" customFormat="1" ht="12" customHeight="1">
      <c r="A60" s="232"/>
      <c r="B60" s="233"/>
      <c r="C60" s="1440" t="s">
        <v>359</v>
      </c>
      <c r="D60" s="381"/>
      <c r="E60" s="233"/>
      <c r="F60" s="249">
        <v>60</v>
      </c>
      <c r="G60" s="249"/>
      <c r="H60" s="249">
        <v>63</v>
      </c>
      <c r="I60" s="249"/>
      <c r="J60" s="249">
        <v>47</v>
      </c>
      <c r="K60" s="249"/>
      <c r="L60" s="249">
        <v>214</v>
      </c>
      <c r="M60" s="249"/>
      <c r="N60" s="249">
        <v>5</v>
      </c>
      <c r="O60" s="377"/>
      <c r="P60" s="198"/>
    </row>
    <row r="61" spans="1:16" s="234" customFormat="1" ht="12" customHeight="1">
      <c r="A61" s="232"/>
      <c r="B61" s="233"/>
      <c r="C61" s="1440" t="s">
        <v>358</v>
      </c>
      <c r="D61" s="381"/>
      <c r="E61" s="233"/>
      <c r="F61" s="249">
        <v>60</v>
      </c>
      <c r="G61" s="226"/>
      <c r="H61" s="249">
        <f>51+12</f>
        <v>63</v>
      </c>
      <c r="I61" s="226"/>
      <c r="J61" s="249">
        <v>47</v>
      </c>
      <c r="K61" s="226"/>
      <c r="L61" s="249">
        <v>214</v>
      </c>
      <c r="M61" s="226"/>
      <c r="N61" s="249">
        <v>5</v>
      </c>
      <c r="O61" s="377"/>
      <c r="P61" s="198"/>
    </row>
    <row r="62" spans="1:16" s="250" customFormat="1" ht="9" customHeight="1">
      <c r="A62" s="252"/>
      <c r="B62" s="253"/>
      <c r="C62" s="1051" t="s">
        <v>301</v>
      </c>
      <c r="D62" s="379"/>
      <c r="E62" s="253"/>
      <c r="F62" s="251"/>
      <c r="G62" s="251"/>
      <c r="H62" s="251"/>
      <c r="I62" s="251"/>
      <c r="J62" s="251"/>
      <c r="K62" s="251"/>
      <c r="L62" s="251"/>
      <c r="M62" s="251"/>
      <c r="N62" s="251"/>
      <c r="O62" s="380"/>
      <c r="P62" s="238"/>
    </row>
    <row r="63" spans="1:16" ht="10.5" customHeight="1">
      <c r="A63" s="196"/>
      <c r="B63" s="198"/>
      <c r="C63" s="1440" t="s">
        <v>294</v>
      </c>
      <c r="D63" s="199"/>
      <c r="E63" s="198"/>
      <c r="F63" s="249">
        <v>7</v>
      </c>
      <c r="G63" s="249"/>
      <c r="H63" s="249">
        <v>8</v>
      </c>
      <c r="I63" s="249"/>
      <c r="J63" s="249">
        <v>22</v>
      </c>
      <c r="K63" s="249"/>
      <c r="L63" s="249">
        <v>10</v>
      </c>
      <c r="M63" s="249"/>
      <c r="N63" s="249">
        <v>3</v>
      </c>
      <c r="O63" s="377"/>
      <c r="P63" s="198"/>
    </row>
    <row r="64" spans="1:16" s="234" customFormat="1" ht="10.5" customHeight="1">
      <c r="A64" s="232"/>
      <c r="B64" s="233"/>
      <c r="C64" s="1440" t="s">
        <v>295</v>
      </c>
      <c r="D64" s="199"/>
      <c r="E64" s="233"/>
      <c r="F64" s="249">
        <v>97</v>
      </c>
      <c r="G64" s="249"/>
      <c r="H64" s="249">
        <v>260</v>
      </c>
      <c r="I64" s="249"/>
      <c r="J64" s="249">
        <v>580</v>
      </c>
      <c r="K64" s="249"/>
      <c r="L64" s="249">
        <v>100</v>
      </c>
      <c r="M64" s="249"/>
      <c r="N64" s="249">
        <v>22</v>
      </c>
      <c r="O64" s="377"/>
      <c r="P64" s="198"/>
    </row>
    <row r="65" spans="1:16" s="234" customFormat="1" ht="12" customHeight="1">
      <c r="A65" s="232"/>
      <c r="B65" s="233"/>
      <c r="C65" s="1440" t="s">
        <v>359</v>
      </c>
      <c r="D65" s="381"/>
      <c r="E65" s="233"/>
      <c r="F65" s="249">
        <v>46</v>
      </c>
      <c r="G65" s="249"/>
      <c r="H65" s="249">
        <v>43</v>
      </c>
      <c r="I65" s="249"/>
      <c r="J65" s="249">
        <v>157</v>
      </c>
      <c r="K65" s="249"/>
      <c r="L65" s="249">
        <v>57</v>
      </c>
      <c r="M65" s="249"/>
      <c r="N65" s="249">
        <v>20</v>
      </c>
      <c r="O65" s="377"/>
      <c r="P65" s="198"/>
    </row>
    <row r="66" spans="1:16" s="234" customFormat="1" ht="12" customHeight="1">
      <c r="A66" s="232"/>
      <c r="B66" s="233"/>
      <c r="C66" s="1440" t="s">
        <v>358</v>
      </c>
      <c r="D66" s="381"/>
      <c r="E66" s="233"/>
      <c r="F66" s="249">
        <f>34+12</f>
        <v>46</v>
      </c>
      <c r="G66" s="226"/>
      <c r="H66" s="249">
        <v>43</v>
      </c>
      <c r="I66" s="226"/>
      <c r="J66" s="249">
        <v>157</v>
      </c>
      <c r="K66" s="226"/>
      <c r="L66" s="249">
        <f>46+11</f>
        <v>57</v>
      </c>
      <c r="M66" s="226"/>
      <c r="N66" s="249">
        <v>20</v>
      </c>
      <c r="O66" s="377"/>
      <c r="P66" s="198"/>
    </row>
    <row r="67" spans="1:16" ht="6.75" customHeight="1">
      <c r="A67" s="196"/>
      <c r="B67" s="198"/>
      <c r="C67" s="111"/>
      <c r="D67" s="1684"/>
      <c r="E67" s="1684"/>
      <c r="F67" s="1684"/>
      <c r="G67" s="1684"/>
      <c r="H67" s="1684"/>
      <c r="I67" s="1684"/>
      <c r="J67" s="1684"/>
      <c r="K67" s="1514"/>
      <c r="L67" s="1514"/>
      <c r="M67" s="1514"/>
      <c r="N67" s="1514"/>
      <c r="O67" s="377"/>
      <c r="P67" s="207"/>
    </row>
    <row r="68" spans="1:16" ht="13.5" customHeight="1">
      <c r="A68" s="196"/>
      <c r="B68" s="198"/>
      <c r="C68" s="382" t="s">
        <v>227</v>
      </c>
      <c r="D68" s="383"/>
      <c r="E68" s="383"/>
      <c r="F68" s="383"/>
      <c r="G68" s="383"/>
      <c r="H68" s="383"/>
      <c r="I68" s="383"/>
      <c r="J68" s="383"/>
      <c r="K68" s="383"/>
      <c r="L68" s="383"/>
      <c r="M68" s="383"/>
      <c r="N68" s="384"/>
      <c r="O68" s="377"/>
      <c r="P68" s="245"/>
    </row>
    <row r="69" spans="1:16" ht="3.75" customHeight="1">
      <c r="A69" s="196"/>
      <c r="B69" s="198"/>
      <c r="C69" s="247"/>
      <c r="D69" s="246"/>
      <c r="E69" s="245"/>
      <c r="F69" s="245"/>
      <c r="G69" s="245"/>
      <c r="H69" s="245"/>
      <c r="I69" s="245"/>
      <c r="J69" s="245"/>
      <c r="K69" s="245"/>
      <c r="L69" s="245"/>
      <c r="M69" s="245"/>
      <c r="N69" s="245"/>
      <c r="O69" s="377"/>
      <c r="P69" s="245"/>
    </row>
    <row r="70" spans="1:16" ht="12.75" customHeight="1">
      <c r="A70" s="196"/>
      <c r="B70" s="198"/>
      <c r="C70" s="1685" t="s">
        <v>195</v>
      </c>
      <c r="D70" s="1686"/>
      <c r="E70" s="227"/>
      <c r="F70" s="110">
        <v>2008</v>
      </c>
      <c r="G70" s="1513"/>
      <c r="H70" s="110">
        <v>2009</v>
      </c>
      <c r="I70" s="1513"/>
      <c r="J70" s="110">
        <v>2010</v>
      </c>
      <c r="K70" s="1513"/>
      <c r="L70" s="110">
        <v>2011</v>
      </c>
      <c r="M70" s="1513"/>
      <c r="N70" s="110">
        <v>2012</v>
      </c>
      <c r="O70" s="377"/>
      <c r="P70" s="198"/>
    </row>
    <row r="71" spans="1:16" ht="11.25" customHeight="1">
      <c r="A71" s="196"/>
      <c r="B71" s="198"/>
      <c r="C71" s="1440" t="s">
        <v>294</v>
      </c>
      <c r="D71" s="1440"/>
      <c r="E71" s="227"/>
      <c r="F71" s="225">
        <v>231</v>
      </c>
      <c r="G71" s="263"/>
      <c r="H71" s="225">
        <v>379</v>
      </c>
      <c r="I71" s="263"/>
      <c r="J71" s="225">
        <v>294</v>
      </c>
      <c r="K71" s="263"/>
      <c r="L71" s="225">
        <v>641</v>
      </c>
      <c r="M71" s="263"/>
      <c r="N71" s="225">
        <v>1129</v>
      </c>
      <c r="O71" s="377"/>
      <c r="P71" s="198"/>
    </row>
    <row r="72" spans="1:16" ht="10.5" customHeight="1">
      <c r="A72" s="196"/>
      <c r="B72" s="198"/>
      <c r="C72" s="1440" t="s">
        <v>295</v>
      </c>
      <c r="D72" s="1440"/>
      <c r="E72" s="227"/>
      <c r="F72" s="225">
        <v>15312</v>
      </c>
      <c r="G72" s="263"/>
      <c r="H72" s="225">
        <v>37591</v>
      </c>
      <c r="I72" s="263"/>
      <c r="J72" s="225">
        <v>22480</v>
      </c>
      <c r="K72" s="263"/>
      <c r="L72" s="225">
        <v>34777</v>
      </c>
      <c r="M72" s="263"/>
      <c r="N72" s="225">
        <v>82555</v>
      </c>
      <c r="O72" s="377"/>
      <c r="P72" s="198"/>
    </row>
    <row r="73" spans="1:16" ht="12" customHeight="1">
      <c r="A73" s="196"/>
      <c r="B73" s="198"/>
      <c r="C73" s="1440" t="s">
        <v>359</v>
      </c>
      <c r="D73" s="381"/>
      <c r="E73" s="227"/>
      <c r="F73" s="225">
        <v>3743</v>
      </c>
      <c r="G73" s="263"/>
      <c r="H73" s="225">
        <v>5814</v>
      </c>
      <c r="I73" s="263"/>
      <c r="J73" s="225">
        <v>3729</v>
      </c>
      <c r="K73" s="263"/>
      <c r="L73" s="225">
        <v>6922</v>
      </c>
      <c r="M73" s="263"/>
      <c r="N73" s="225">
        <v>11183</v>
      </c>
      <c r="O73" s="377"/>
      <c r="P73" s="198"/>
    </row>
    <row r="74" spans="1:16" ht="12" customHeight="1">
      <c r="A74" s="196"/>
      <c r="B74" s="198"/>
      <c r="C74" s="1440" t="s">
        <v>358</v>
      </c>
      <c r="D74" s="381"/>
      <c r="E74" s="227"/>
      <c r="F74" s="225">
        <f t="shared" ref="F74:N74" si="0">SUM(F75:F77)</f>
        <v>3745</v>
      </c>
      <c r="G74" s="263">
        <f t="shared" si="0"/>
        <v>0</v>
      </c>
      <c r="H74" s="225">
        <f t="shared" si="0"/>
        <v>5779</v>
      </c>
      <c r="I74" s="263">
        <f t="shared" si="0"/>
        <v>0</v>
      </c>
      <c r="J74" s="225">
        <f t="shared" si="0"/>
        <v>3729</v>
      </c>
      <c r="K74" s="263">
        <f t="shared" si="0"/>
        <v>0</v>
      </c>
      <c r="L74" s="225">
        <f t="shared" si="0"/>
        <v>6923</v>
      </c>
      <c r="M74" s="263">
        <f t="shared" si="0"/>
        <v>0</v>
      </c>
      <c r="N74" s="225">
        <f t="shared" si="0"/>
        <v>11176</v>
      </c>
      <c r="O74" s="377"/>
      <c r="P74" s="198"/>
    </row>
    <row r="75" spans="1:16" ht="10.5" customHeight="1">
      <c r="A75" s="196"/>
      <c r="B75" s="198"/>
      <c r="C75" s="111"/>
      <c r="D75" s="236" t="s">
        <v>302</v>
      </c>
      <c r="E75" s="227"/>
      <c r="F75" s="226">
        <v>3538</v>
      </c>
      <c r="G75" s="263"/>
      <c r="H75" s="226">
        <v>5522</v>
      </c>
      <c r="I75" s="263"/>
      <c r="J75" s="226">
        <v>3462</v>
      </c>
      <c r="K75" s="263"/>
      <c r="L75" s="226">
        <v>6526</v>
      </c>
      <c r="M75" s="263"/>
      <c r="N75" s="226">
        <v>10488</v>
      </c>
      <c r="O75" s="377"/>
      <c r="P75" s="198"/>
    </row>
    <row r="76" spans="1:16" ht="10.5" customHeight="1">
      <c r="A76" s="196"/>
      <c r="B76" s="198"/>
      <c r="C76" s="111"/>
      <c r="D76" s="236" t="s">
        <v>303</v>
      </c>
      <c r="E76" s="227"/>
      <c r="F76" s="226">
        <v>167</v>
      </c>
      <c r="G76" s="263"/>
      <c r="H76" s="226">
        <v>208</v>
      </c>
      <c r="I76" s="263"/>
      <c r="J76" s="226">
        <v>73</v>
      </c>
      <c r="K76" s="263"/>
      <c r="L76" s="226">
        <v>224</v>
      </c>
      <c r="M76" s="263"/>
      <c r="N76" s="226">
        <v>104</v>
      </c>
      <c r="O76" s="377"/>
      <c r="P76" s="198"/>
    </row>
    <row r="77" spans="1:16" ht="10.5" customHeight="1">
      <c r="A77" s="196"/>
      <c r="B77" s="198"/>
      <c r="C77" s="111"/>
      <c r="D77" s="236" t="s">
        <v>304</v>
      </c>
      <c r="E77" s="227"/>
      <c r="F77" s="226">
        <v>40</v>
      </c>
      <c r="G77" s="263"/>
      <c r="H77" s="226">
        <v>49</v>
      </c>
      <c r="I77" s="263"/>
      <c r="J77" s="226">
        <v>194</v>
      </c>
      <c r="K77" s="263"/>
      <c r="L77" s="226">
        <v>173</v>
      </c>
      <c r="M77" s="263"/>
      <c r="N77" s="226">
        <v>584</v>
      </c>
      <c r="O77" s="377"/>
      <c r="P77" s="198"/>
    </row>
    <row r="78" spans="1:16" ht="21.75" hidden="1" customHeight="1" thickBot="1">
      <c r="A78" s="196"/>
      <c r="B78" s="198"/>
      <c r="C78" s="111"/>
      <c r="D78" s="1514"/>
      <c r="E78" s="1514"/>
      <c r="F78" s="1514"/>
      <c r="G78" s="1514"/>
      <c r="H78" s="1514"/>
      <c r="I78" s="1514"/>
      <c r="J78" s="1514"/>
      <c r="K78" s="1514"/>
      <c r="L78" s="1514"/>
      <c r="M78" s="1514"/>
      <c r="N78" s="1513" t="s">
        <v>79</v>
      </c>
      <c r="O78" s="377"/>
      <c r="P78" s="198"/>
    </row>
    <row r="79" spans="1:16" ht="13.5" hidden="1" customHeight="1" thickBot="1">
      <c r="A79" s="196"/>
      <c r="B79" s="198"/>
      <c r="C79" s="1534" t="s">
        <v>675</v>
      </c>
      <c r="D79" s="1535"/>
      <c r="E79" s="1535"/>
      <c r="F79" s="1535"/>
      <c r="G79" s="1535"/>
      <c r="H79" s="1535"/>
      <c r="I79" s="1535"/>
      <c r="J79" s="1535"/>
      <c r="K79" s="1535"/>
      <c r="L79" s="1535"/>
      <c r="M79" s="1535"/>
      <c r="N79" s="1536"/>
      <c r="O79" s="377"/>
      <c r="P79" s="198"/>
    </row>
    <row r="80" spans="1:16" ht="4.5" hidden="1" customHeight="1">
      <c r="A80" s="196"/>
      <c r="B80" s="198"/>
      <c r="C80" s="198"/>
      <c r="D80" s="198"/>
      <c r="E80" s="198"/>
      <c r="F80" s="283"/>
      <c r="G80" s="283"/>
      <c r="H80" s="283"/>
      <c r="I80" s="283"/>
      <c r="J80" s="283"/>
      <c r="K80" s="283"/>
      <c r="L80" s="283"/>
      <c r="M80" s="283"/>
      <c r="N80" s="283"/>
      <c r="O80" s="377"/>
      <c r="P80" s="198"/>
    </row>
    <row r="81" spans="1:16" s="202" customFormat="1" ht="13.5" hidden="1" customHeight="1">
      <c r="A81" s="200"/>
      <c r="B81" s="201"/>
      <c r="C81" s="1537" t="s">
        <v>676</v>
      </c>
      <c r="D81" s="1538"/>
      <c r="E81" s="1539"/>
      <c r="F81" s="1539"/>
      <c r="G81" s="1539"/>
      <c r="H81" s="1539"/>
      <c r="I81" s="1539"/>
      <c r="J81" s="1687"/>
      <c r="K81" s="1687"/>
      <c r="L81" s="1687"/>
      <c r="M81" s="1687"/>
      <c r="N81" s="1688"/>
      <c r="O81" s="377"/>
      <c r="P81" s="198"/>
    </row>
    <row r="82" spans="1:16" ht="4.5" hidden="1" customHeight="1">
      <c r="A82" s="196"/>
      <c r="B82" s="198"/>
      <c r="C82" s="198"/>
      <c r="D82" s="198"/>
      <c r="E82" s="198"/>
      <c r="F82" s="283"/>
      <c r="G82" s="283"/>
      <c r="H82" s="283"/>
      <c r="I82" s="283"/>
      <c r="J82" s="283"/>
      <c r="K82" s="283"/>
      <c r="L82" s="283"/>
      <c r="M82" s="283"/>
      <c r="N82" s="283"/>
      <c r="O82" s="377"/>
      <c r="P82" s="198"/>
    </row>
    <row r="83" spans="1:16" ht="12" hidden="1" customHeight="1">
      <c r="A83" s="196"/>
      <c r="B83" s="198"/>
      <c r="C83" s="205"/>
      <c r="D83" s="204"/>
      <c r="E83" s="1540"/>
      <c r="F83" s="1689">
        <v>2008</v>
      </c>
      <c r="G83" s="1689"/>
      <c r="H83" s="1689"/>
      <c r="I83" s="1689"/>
      <c r="J83" s="1689"/>
      <c r="K83" s="1689"/>
      <c r="L83" s="1689"/>
      <c r="M83" s="766"/>
      <c r="N83" s="1515">
        <v>2009</v>
      </c>
      <c r="O83" s="377"/>
      <c r="P83" s="198"/>
    </row>
    <row r="84" spans="1:16" ht="12.75" hidden="1" customHeight="1">
      <c r="A84" s="196"/>
      <c r="B84" s="198"/>
      <c r="C84" s="205"/>
      <c r="D84" s="204"/>
      <c r="E84" s="198"/>
      <c r="F84" s="1515" t="s">
        <v>224</v>
      </c>
      <c r="G84" s="1541"/>
      <c r="H84" s="1515" t="s">
        <v>225</v>
      </c>
      <c r="I84" s="766"/>
      <c r="J84" s="1515" t="s">
        <v>226</v>
      </c>
      <c r="K84" s="1541"/>
      <c r="L84" s="1515" t="s">
        <v>223</v>
      </c>
      <c r="M84" s="766"/>
      <c r="N84" s="1515" t="s">
        <v>677</v>
      </c>
      <c r="O84" s="377"/>
      <c r="P84" s="198"/>
    </row>
    <row r="85" spans="1:16" ht="12" hidden="1" customHeight="1">
      <c r="A85" s="196"/>
      <c r="B85" s="198"/>
      <c r="C85" s="1542" t="s">
        <v>678</v>
      </c>
      <c r="D85" s="1543"/>
      <c r="E85" s="198"/>
      <c r="F85" s="1544"/>
      <c r="G85" s="1544"/>
      <c r="H85" s="1544"/>
      <c r="I85" s="1544"/>
      <c r="J85" s="1544"/>
      <c r="K85" s="1544"/>
      <c r="L85" s="1544"/>
      <c r="M85" s="1544"/>
      <c r="N85" s="1544"/>
      <c r="O85" s="377"/>
      <c r="P85" s="198"/>
    </row>
    <row r="86" spans="1:16" ht="13.5" hidden="1" customHeight="1">
      <c r="A86" s="196"/>
      <c r="B86" s="198"/>
      <c r="C86" s="143" t="s">
        <v>294</v>
      </c>
      <c r="D86" s="265"/>
      <c r="E86" s="198"/>
      <c r="F86" s="248" t="s">
        <v>9</v>
      </c>
      <c r="G86" s="1544"/>
      <c r="H86" s="248">
        <v>4</v>
      </c>
      <c r="I86" s="248"/>
      <c r="J86" s="248">
        <v>4</v>
      </c>
      <c r="K86" s="248"/>
      <c r="L86" s="248">
        <v>5</v>
      </c>
      <c r="M86" s="248"/>
      <c r="N86" s="248">
        <v>1</v>
      </c>
      <c r="O86" s="377"/>
      <c r="P86" s="198"/>
    </row>
    <row r="87" spans="1:16" s="1547" customFormat="1" ht="13.5" hidden="1" customHeight="1">
      <c r="A87" s="1545"/>
      <c r="B87" s="204"/>
      <c r="C87" s="1440" t="s">
        <v>295</v>
      </c>
      <c r="D87" s="265"/>
      <c r="E87" s="204"/>
      <c r="F87" s="248" t="s">
        <v>9</v>
      </c>
      <c r="G87" s="1546"/>
      <c r="H87" s="248">
        <v>127</v>
      </c>
      <c r="I87" s="248"/>
      <c r="J87" s="248">
        <v>60</v>
      </c>
      <c r="K87" s="248"/>
      <c r="L87" s="248">
        <v>122</v>
      </c>
      <c r="M87" s="248"/>
      <c r="N87" s="248">
        <v>46</v>
      </c>
      <c r="O87" s="377"/>
      <c r="P87" s="198"/>
    </row>
    <row r="88" spans="1:16" s="1551" customFormat="1" ht="13.5" hidden="1" customHeight="1">
      <c r="A88" s="1548"/>
      <c r="B88" s="1549"/>
      <c r="C88" s="1682" t="s">
        <v>679</v>
      </c>
      <c r="D88" s="1682"/>
      <c r="E88" s="1549"/>
      <c r="F88" s="248" t="s">
        <v>9</v>
      </c>
      <c r="G88" s="1550"/>
      <c r="H88" s="248">
        <v>59</v>
      </c>
      <c r="I88" s="248"/>
      <c r="J88" s="248">
        <v>52</v>
      </c>
      <c r="K88" s="248"/>
      <c r="L88" s="248">
        <v>58</v>
      </c>
      <c r="M88" s="248"/>
      <c r="N88" s="248">
        <v>46</v>
      </c>
      <c r="O88" s="377"/>
      <c r="P88" s="198"/>
    </row>
    <row r="89" spans="1:16" s="1547" customFormat="1" ht="3.75" hidden="1" customHeight="1">
      <c r="A89" s="1545"/>
      <c r="B89" s="204"/>
      <c r="C89" s="265"/>
      <c r="D89" s="265"/>
      <c r="E89" s="204"/>
      <c r="F89" s="213"/>
      <c r="G89" s="1546"/>
      <c r="H89" s="213"/>
      <c r="I89" s="213"/>
      <c r="J89" s="213"/>
      <c r="K89" s="213"/>
      <c r="L89" s="213"/>
      <c r="M89" s="213"/>
      <c r="N89" s="213"/>
      <c r="O89" s="377"/>
      <c r="P89" s="198"/>
    </row>
    <row r="90" spans="1:16" s="1547" customFormat="1" ht="12" hidden="1" customHeight="1">
      <c r="A90" s="1545"/>
      <c r="B90" s="204"/>
      <c r="C90" s="1542" t="s">
        <v>680</v>
      </c>
      <c r="D90" s="1552"/>
      <c r="E90" s="204"/>
      <c r="F90" s="213"/>
      <c r="G90" s="1546"/>
      <c r="H90" s="213"/>
      <c r="I90" s="213"/>
      <c r="J90" s="213"/>
      <c r="K90" s="213"/>
      <c r="L90" s="213"/>
      <c r="M90" s="213"/>
      <c r="N90" s="213"/>
      <c r="O90" s="377"/>
      <c r="P90" s="198"/>
    </row>
    <row r="91" spans="1:16" s="1547" customFormat="1" ht="13.5" hidden="1" customHeight="1">
      <c r="A91" s="1545"/>
      <c r="B91" s="204"/>
      <c r="C91" s="143" t="s">
        <v>294</v>
      </c>
      <c r="D91" s="265"/>
      <c r="E91" s="204"/>
      <c r="F91" s="248">
        <v>5</v>
      </c>
      <c r="G91" s="1546"/>
      <c r="H91" s="248">
        <v>5</v>
      </c>
      <c r="I91" s="248"/>
      <c r="J91" s="248">
        <v>4</v>
      </c>
      <c r="K91" s="248"/>
      <c r="L91" s="248">
        <v>9</v>
      </c>
      <c r="M91" s="248"/>
      <c r="N91" s="248">
        <v>1</v>
      </c>
      <c r="O91" s="377"/>
      <c r="P91" s="198"/>
    </row>
    <row r="92" spans="1:16" s="1547" customFormat="1" ht="13.5" hidden="1" customHeight="1">
      <c r="A92" s="1545"/>
      <c r="B92" s="204"/>
      <c r="C92" s="1440" t="s">
        <v>295</v>
      </c>
      <c r="D92" s="265"/>
      <c r="E92" s="204"/>
      <c r="F92" s="248">
        <v>334</v>
      </c>
      <c r="G92" s="1546"/>
      <c r="H92" s="248">
        <v>849</v>
      </c>
      <c r="I92" s="248"/>
      <c r="J92" s="248">
        <v>35</v>
      </c>
      <c r="K92" s="248"/>
      <c r="L92" s="248">
        <v>986</v>
      </c>
      <c r="M92" s="248"/>
      <c r="N92" s="248">
        <v>21</v>
      </c>
      <c r="O92" s="377"/>
      <c r="P92" s="198"/>
    </row>
    <row r="93" spans="1:16" s="1551" customFormat="1" ht="13.5" hidden="1" customHeight="1">
      <c r="A93" s="1548"/>
      <c r="B93" s="1549"/>
      <c r="C93" s="1682" t="s">
        <v>681</v>
      </c>
      <c r="D93" s="1682"/>
      <c r="E93" s="1549"/>
      <c r="F93" s="248">
        <v>120</v>
      </c>
      <c r="G93" s="1550"/>
      <c r="H93" s="248">
        <v>171</v>
      </c>
      <c r="I93" s="248"/>
      <c r="J93" s="248">
        <v>35</v>
      </c>
      <c r="K93" s="248"/>
      <c r="L93" s="248">
        <v>717</v>
      </c>
      <c r="M93" s="248"/>
      <c r="N93" s="248">
        <v>13</v>
      </c>
      <c r="O93" s="377"/>
      <c r="P93" s="198"/>
    </row>
    <row r="94" spans="1:16" s="1547" customFormat="1" ht="3.75" hidden="1" customHeight="1">
      <c r="A94" s="1545"/>
      <c r="B94" s="204"/>
      <c r="C94" s="265"/>
      <c r="D94" s="265"/>
      <c r="E94" s="204"/>
      <c r="F94" s="213"/>
      <c r="G94" s="1546"/>
      <c r="H94" s="213"/>
      <c r="I94" s="213"/>
      <c r="J94" s="213"/>
      <c r="K94" s="213"/>
      <c r="L94" s="213"/>
      <c r="M94" s="213"/>
      <c r="N94" s="213"/>
      <c r="O94" s="377"/>
      <c r="P94" s="198"/>
    </row>
    <row r="95" spans="1:16" s="1547" customFormat="1" ht="12" hidden="1" customHeight="1">
      <c r="A95" s="1545"/>
      <c r="B95" s="204"/>
      <c r="C95" s="1542" t="s">
        <v>682</v>
      </c>
      <c r="D95" s="1552"/>
      <c r="E95" s="204"/>
      <c r="F95" s="213"/>
      <c r="G95" s="1546"/>
      <c r="H95" s="213"/>
      <c r="I95" s="213"/>
      <c r="J95" s="213"/>
      <c r="K95" s="213"/>
      <c r="L95" s="213"/>
      <c r="M95" s="213"/>
      <c r="N95" s="213"/>
      <c r="O95" s="377"/>
      <c r="P95" s="198"/>
    </row>
    <row r="96" spans="1:16" s="1547" customFormat="1" ht="14.25" hidden="1" customHeight="1">
      <c r="A96" s="1545"/>
      <c r="B96" s="204"/>
      <c r="C96" s="143" t="s">
        <v>294</v>
      </c>
      <c r="D96" s="265"/>
      <c r="E96" s="204"/>
      <c r="F96" s="248">
        <v>5</v>
      </c>
      <c r="G96" s="1546"/>
      <c r="H96" s="248">
        <v>9</v>
      </c>
      <c r="I96" s="248"/>
      <c r="J96" s="248">
        <v>8</v>
      </c>
      <c r="K96" s="248"/>
      <c r="L96" s="248">
        <v>14</v>
      </c>
      <c r="M96" s="248"/>
      <c r="N96" s="248">
        <v>2</v>
      </c>
      <c r="O96" s="377"/>
      <c r="P96" s="198"/>
    </row>
    <row r="97" spans="1:16" s="1547" customFormat="1" ht="14.25" hidden="1" customHeight="1">
      <c r="A97" s="1545"/>
      <c r="B97" s="204"/>
      <c r="C97" s="1440" t="s">
        <v>295</v>
      </c>
      <c r="D97" s="265"/>
      <c r="E97" s="204"/>
      <c r="F97" s="248">
        <v>334</v>
      </c>
      <c r="G97" s="1546"/>
      <c r="H97" s="248">
        <v>976</v>
      </c>
      <c r="I97" s="248"/>
      <c r="J97" s="248">
        <v>95</v>
      </c>
      <c r="K97" s="248"/>
      <c r="L97" s="248">
        <v>1108</v>
      </c>
      <c r="M97" s="248"/>
      <c r="N97" s="248">
        <v>67</v>
      </c>
      <c r="O97" s="377"/>
      <c r="P97" s="198"/>
    </row>
    <row r="98" spans="1:16" s="1551" customFormat="1" ht="14.25" hidden="1" customHeight="1">
      <c r="A98" s="1548"/>
      <c r="B98" s="1549"/>
      <c r="C98" s="1682" t="s">
        <v>683</v>
      </c>
      <c r="D98" s="1682"/>
      <c r="E98" s="1549"/>
      <c r="F98" s="248">
        <v>120</v>
      </c>
      <c r="G98" s="1550"/>
      <c r="H98" s="248">
        <v>230</v>
      </c>
      <c r="I98" s="248"/>
      <c r="J98" s="248">
        <v>87</v>
      </c>
      <c r="K98" s="248"/>
      <c r="L98" s="248">
        <v>775</v>
      </c>
      <c r="M98" s="248"/>
      <c r="N98" s="248">
        <v>59</v>
      </c>
      <c r="O98" s="377"/>
      <c r="P98" s="198"/>
    </row>
    <row r="99" spans="1:16" ht="11.25" hidden="1" customHeight="1">
      <c r="A99" s="196"/>
      <c r="B99" s="198"/>
      <c r="C99" s="242"/>
      <c r="D99" s="207"/>
      <c r="E99" s="16"/>
      <c r="F99" s="283"/>
      <c r="G99" s="283"/>
      <c r="H99" s="283"/>
      <c r="I99" s="283"/>
      <c r="J99" s="283"/>
      <c r="K99" s="283"/>
      <c r="L99" s="283"/>
      <c r="M99" s="283"/>
      <c r="N99" s="283"/>
      <c r="O99" s="377"/>
      <c r="P99" s="198"/>
    </row>
    <row r="100" spans="1:16" s="202" customFormat="1" ht="13.5" hidden="1" customHeight="1">
      <c r="A100" s="200"/>
      <c r="B100" s="201"/>
      <c r="C100" s="1537" t="s">
        <v>684</v>
      </c>
      <c r="D100" s="1539"/>
      <c r="E100" s="1539"/>
      <c r="F100" s="1539"/>
      <c r="G100" s="1539"/>
      <c r="H100" s="1539"/>
      <c r="I100" s="1539"/>
      <c r="J100" s="1553"/>
      <c r="K100" s="245"/>
      <c r="L100" s="245"/>
      <c r="M100" s="245"/>
      <c r="N100" s="245"/>
      <c r="O100" s="377"/>
      <c r="P100" s="198"/>
    </row>
    <row r="101" spans="1:16" s="202" customFormat="1" ht="3" hidden="1" customHeight="1">
      <c r="A101" s="200"/>
      <c r="B101" s="201"/>
      <c r="C101" s="1554"/>
      <c r="D101" s="245"/>
      <c r="E101" s="245"/>
      <c r="F101" s="245"/>
      <c r="G101" s="245"/>
      <c r="H101" s="245"/>
      <c r="I101" s="245"/>
      <c r="J101" s="245"/>
      <c r="K101" s="245"/>
      <c r="L101" s="245"/>
      <c r="M101" s="245"/>
      <c r="N101" s="245"/>
      <c r="O101" s="377"/>
      <c r="P101" s="198"/>
    </row>
    <row r="102" spans="1:16" s="1559" customFormat="1" ht="11.25" hidden="1" customHeight="1">
      <c r="A102" s="1555"/>
      <c r="B102" s="1556"/>
      <c r="C102" s="242"/>
      <c r="D102" s="207"/>
      <c r="E102" s="1557"/>
      <c r="F102" s="1558" t="s">
        <v>685</v>
      </c>
      <c r="G102" s="1557"/>
      <c r="H102" s="1558" t="s">
        <v>239</v>
      </c>
      <c r="I102" s="1557"/>
      <c r="J102" s="1558" t="s">
        <v>240</v>
      </c>
      <c r="K102" s="109"/>
      <c r="L102" s="109"/>
      <c r="M102" s="109"/>
      <c r="N102" s="109"/>
      <c r="O102" s="377"/>
      <c r="P102" s="198"/>
    </row>
    <row r="103" spans="1:16" s="1559" customFormat="1" ht="11.25" hidden="1" customHeight="1">
      <c r="A103" s="1555"/>
      <c r="B103" s="1556"/>
      <c r="C103" s="1542" t="s">
        <v>678</v>
      </c>
      <c r="D103" s="1543"/>
      <c r="E103" s="1560"/>
      <c r="F103" s="1561"/>
      <c r="G103" s="1561"/>
      <c r="H103" s="1561"/>
      <c r="I103" s="1561"/>
      <c r="J103" s="1561"/>
      <c r="K103" s="1561"/>
      <c r="L103" s="1561"/>
      <c r="M103" s="1561"/>
      <c r="N103" s="1561"/>
      <c r="O103" s="377"/>
      <c r="P103" s="198"/>
    </row>
    <row r="104" spans="1:16" s="1559" customFormat="1" ht="10.5" hidden="1" customHeight="1">
      <c r="A104" s="1555"/>
      <c r="B104" s="1556"/>
      <c r="C104" s="143" t="s">
        <v>294</v>
      </c>
      <c r="D104" s="265"/>
      <c r="E104" s="1562"/>
      <c r="F104" s="1563" t="s">
        <v>9</v>
      </c>
      <c r="G104" s="1563"/>
      <c r="H104" s="1563" t="s">
        <v>9</v>
      </c>
      <c r="I104" s="1563"/>
      <c r="J104" s="1563" t="s">
        <v>9</v>
      </c>
      <c r="K104" s="1563"/>
      <c r="L104" s="1563"/>
      <c r="M104" s="1563"/>
      <c r="N104" s="1563"/>
      <c r="O104" s="377"/>
      <c r="P104" s="198"/>
    </row>
    <row r="105" spans="1:16" s="1559" customFormat="1" ht="10.5" hidden="1" customHeight="1">
      <c r="A105" s="1555"/>
      <c r="B105" s="1556"/>
      <c r="C105" s="1440" t="s">
        <v>295</v>
      </c>
      <c r="D105" s="265"/>
      <c r="E105" s="1562"/>
      <c r="F105" s="1563" t="s">
        <v>9</v>
      </c>
      <c r="G105" s="1563"/>
      <c r="H105" s="1563" t="s">
        <v>9</v>
      </c>
      <c r="I105" s="1563"/>
      <c r="J105" s="1563" t="s">
        <v>9</v>
      </c>
      <c r="K105" s="1563"/>
      <c r="L105" s="1563"/>
      <c r="M105" s="1563"/>
      <c r="N105" s="1563"/>
      <c r="O105" s="377"/>
      <c r="P105" s="198"/>
    </row>
    <row r="106" spans="1:16" s="1559" customFormat="1" ht="10.5" hidden="1" customHeight="1">
      <c r="A106" s="1555"/>
      <c r="B106" s="1556"/>
      <c r="C106" s="1682" t="s">
        <v>679</v>
      </c>
      <c r="D106" s="1682"/>
      <c r="E106" s="1562"/>
      <c r="F106" s="1563" t="s">
        <v>9</v>
      </c>
      <c r="G106" s="1563"/>
      <c r="H106" s="1563" t="s">
        <v>9</v>
      </c>
      <c r="I106" s="1563"/>
      <c r="J106" s="1563" t="s">
        <v>9</v>
      </c>
      <c r="K106" s="1563"/>
      <c r="L106" s="1563"/>
      <c r="M106" s="1563"/>
      <c r="N106" s="1563"/>
      <c r="O106" s="377"/>
      <c r="P106" s="198"/>
    </row>
    <row r="107" spans="1:16" s="1559" customFormat="1" ht="2.25" hidden="1" customHeight="1">
      <c r="A107" s="1555"/>
      <c r="B107" s="1556"/>
      <c r="C107" s="265"/>
      <c r="D107" s="265"/>
      <c r="E107" s="1562"/>
      <c r="F107" s="1563"/>
      <c r="G107" s="1563"/>
      <c r="H107" s="1563" t="s">
        <v>9</v>
      </c>
      <c r="I107" s="1563"/>
      <c r="J107" s="1563"/>
      <c r="K107" s="1563"/>
      <c r="L107" s="1563"/>
      <c r="M107" s="1563"/>
      <c r="N107" s="1563"/>
      <c r="O107" s="377"/>
      <c r="P107" s="198"/>
    </row>
    <row r="108" spans="1:16" s="1559" customFormat="1" ht="11.25" hidden="1" customHeight="1">
      <c r="A108" s="1555"/>
      <c r="B108" s="1556"/>
      <c r="C108" s="1542" t="s">
        <v>680</v>
      </c>
      <c r="D108" s="1552"/>
      <c r="E108" s="1562"/>
      <c r="F108" s="1563"/>
      <c r="G108" s="1563"/>
      <c r="H108" s="1563"/>
      <c r="I108" s="1563"/>
      <c r="J108" s="1563"/>
      <c r="K108" s="1563"/>
      <c r="L108" s="1563"/>
      <c r="M108" s="1563"/>
      <c r="N108" s="1563"/>
      <c r="O108" s="377"/>
      <c r="P108" s="198"/>
    </row>
    <row r="109" spans="1:16" s="1559" customFormat="1" ht="10.5" hidden="1" customHeight="1">
      <c r="A109" s="1555"/>
      <c r="B109" s="1556"/>
      <c r="C109" s="143" t="s">
        <v>294</v>
      </c>
      <c r="D109" s="265"/>
      <c r="E109" s="1562"/>
      <c r="F109" s="1563" t="s">
        <v>9</v>
      </c>
      <c r="G109" s="1563"/>
      <c r="H109" s="1563" t="s">
        <v>9</v>
      </c>
      <c r="I109" s="1563"/>
      <c r="J109" s="1563" t="s">
        <v>9</v>
      </c>
      <c r="K109" s="1563"/>
      <c r="L109" s="1563"/>
      <c r="M109" s="1563"/>
      <c r="N109" s="1563"/>
      <c r="O109" s="377"/>
      <c r="P109" s="198"/>
    </row>
    <row r="110" spans="1:16" s="1559" customFormat="1" ht="10.5" hidden="1" customHeight="1">
      <c r="A110" s="1555"/>
      <c r="B110" s="1556"/>
      <c r="C110" s="1440" t="s">
        <v>295</v>
      </c>
      <c r="D110" s="265"/>
      <c r="E110" s="1562"/>
      <c r="F110" s="1563" t="s">
        <v>9</v>
      </c>
      <c r="G110" s="1563"/>
      <c r="H110" s="1563" t="s">
        <v>9</v>
      </c>
      <c r="I110" s="1563"/>
      <c r="J110" s="1563" t="s">
        <v>9</v>
      </c>
      <c r="K110" s="1563"/>
      <c r="L110" s="1563"/>
      <c r="M110" s="1563"/>
      <c r="N110" s="1563"/>
      <c r="O110" s="377"/>
      <c r="P110" s="198"/>
    </row>
    <row r="111" spans="1:16" s="1559" customFormat="1" ht="10.5" hidden="1" customHeight="1">
      <c r="A111" s="1555"/>
      <c r="B111" s="1556"/>
      <c r="C111" s="1682" t="s">
        <v>681</v>
      </c>
      <c r="D111" s="1682"/>
      <c r="E111" s="1562"/>
      <c r="F111" s="1563" t="s">
        <v>9</v>
      </c>
      <c r="G111" s="1563"/>
      <c r="H111" s="1563" t="s">
        <v>9</v>
      </c>
      <c r="I111" s="1563"/>
      <c r="J111" s="1563" t="s">
        <v>9</v>
      </c>
      <c r="K111" s="1563"/>
      <c r="L111" s="1563"/>
      <c r="M111" s="1563"/>
      <c r="N111" s="1563"/>
      <c r="O111" s="377"/>
      <c r="P111" s="198"/>
    </row>
    <row r="112" spans="1:16" s="1559" customFormat="1" ht="3" hidden="1" customHeight="1">
      <c r="A112" s="1555"/>
      <c r="B112" s="1556"/>
      <c r="C112" s="265"/>
      <c r="D112" s="265"/>
      <c r="E112" s="1562"/>
      <c r="F112" s="1563"/>
      <c r="G112" s="1563"/>
      <c r="H112" s="1563"/>
      <c r="I112" s="1563"/>
      <c r="J112" s="1563"/>
      <c r="K112" s="1563"/>
      <c r="L112" s="1563"/>
      <c r="M112" s="1563"/>
      <c r="N112" s="1563"/>
      <c r="O112" s="377"/>
      <c r="P112" s="198"/>
    </row>
    <row r="113" spans="1:16" s="1559" customFormat="1" ht="12" hidden="1" customHeight="1">
      <c r="A113" s="1555"/>
      <c r="B113" s="1556"/>
      <c r="C113" s="1542" t="s">
        <v>686</v>
      </c>
      <c r="D113" s="1552"/>
      <c r="E113" s="1562"/>
      <c r="F113" s="1563"/>
      <c r="G113" s="1563"/>
      <c r="H113" s="1563"/>
      <c r="I113" s="1563"/>
      <c r="J113" s="1563"/>
      <c r="K113" s="1563"/>
      <c r="L113" s="1563"/>
      <c r="M113" s="1563"/>
      <c r="N113" s="1563"/>
      <c r="O113" s="377"/>
      <c r="P113" s="198"/>
    </row>
    <row r="114" spans="1:16" s="1559" customFormat="1" ht="10.5" hidden="1" customHeight="1">
      <c r="A114" s="1555"/>
      <c r="B114" s="1556"/>
      <c r="C114" s="143" t="s">
        <v>294</v>
      </c>
      <c r="D114" s="265"/>
      <c r="E114" s="108"/>
      <c r="F114" s="225" t="s">
        <v>9</v>
      </c>
      <c r="G114" s="225"/>
      <c r="H114" s="225" t="s">
        <v>9</v>
      </c>
      <c r="I114" s="225"/>
      <c r="J114" s="225" t="s">
        <v>9</v>
      </c>
      <c r="K114" s="225"/>
      <c r="L114" s="225"/>
      <c r="M114" s="225"/>
      <c r="N114" s="225"/>
      <c r="O114" s="377"/>
      <c r="P114" s="198"/>
    </row>
    <row r="115" spans="1:16" ht="10.5" hidden="1" customHeight="1">
      <c r="A115" s="196"/>
      <c r="B115" s="198"/>
      <c r="C115" s="1440" t="s">
        <v>295</v>
      </c>
      <c r="D115" s="265"/>
      <c r="E115" s="108"/>
      <c r="F115" s="225" t="s">
        <v>9</v>
      </c>
      <c r="G115" s="225"/>
      <c r="H115" s="225" t="s">
        <v>9</v>
      </c>
      <c r="I115" s="225"/>
      <c r="J115" s="225" t="s">
        <v>9</v>
      </c>
      <c r="K115" s="225"/>
      <c r="L115" s="225"/>
      <c r="M115" s="225"/>
      <c r="N115" s="225"/>
      <c r="O115" s="377"/>
      <c r="P115" s="198"/>
    </row>
    <row r="116" spans="1:16" ht="10.5" hidden="1" customHeight="1">
      <c r="A116" s="196"/>
      <c r="B116" s="198"/>
      <c r="C116" s="1682" t="s">
        <v>683</v>
      </c>
      <c r="D116" s="1682"/>
      <c r="E116" s="108"/>
      <c r="F116" s="225" t="s">
        <v>9</v>
      </c>
      <c r="G116" s="225"/>
      <c r="H116" s="225" t="s">
        <v>9</v>
      </c>
      <c r="I116" s="225"/>
      <c r="J116" s="225" t="s">
        <v>9</v>
      </c>
      <c r="K116" s="225"/>
      <c r="L116" s="225"/>
      <c r="M116" s="225"/>
      <c r="N116" s="225"/>
      <c r="O116" s="377"/>
      <c r="P116" s="198"/>
    </row>
    <row r="117" spans="1:16" ht="10.5" hidden="1" customHeight="1">
      <c r="A117" s="196"/>
      <c r="B117" s="198"/>
      <c r="C117" s="1440"/>
      <c r="D117" s="265"/>
      <c r="E117" s="108"/>
      <c r="F117" s="108"/>
      <c r="G117" s="108"/>
      <c r="H117" s="108"/>
      <c r="I117" s="108"/>
      <c r="J117" s="108"/>
      <c r="K117" s="108"/>
      <c r="L117" s="108"/>
      <c r="M117" s="108"/>
      <c r="N117" s="108"/>
      <c r="O117" s="377"/>
      <c r="P117" s="198"/>
    </row>
    <row r="118" spans="1:16" ht="10.5" hidden="1" customHeight="1">
      <c r="A118" s="196"/>
      <c r="B118" s="198"/>
      <c r="C118" s="1440"/>
      <c r="D118" s="265"/>
      <c r="E118" s="108"/>
      <c r="F118" s="108"/>
      <c r="G118" s="108"/>
      <c r="H118" s="108"/>
      <c r="I118" s="108"/>
      <c r="J118" s="108"/>
      <c r="K118" s="108"/>
      <c r="L118" s="108"/>
      <c r="M118" s="108"/>
      <c r="N118" s="108"/>
      <c r="O118" s="377"/>
      <c r="P118" s="198"/>
    </row>
    <row r="119" spans="1:16" ht="12.75" hidden="1" customHeight="1">
      <c r="A119" s="196"/>
      <c r="B119" s="198"/>
      <c r="C119" s="1537" t="s">
        <v>227</v>
      </c>
      <c r="D119" s="1538"/>
      <c r="E119" s="1539"/>
      <c r="F119" s="1539"/>
      <c r="G119" s="1539"/>
      <c r="H119" s="1539"/>
      <c r="I119" s="1539"/>
      <c r="J119" s="1539"/>
      <c r="K119" s="1539"/>
      <c r="L119" s="1539"/>
      <c r="M119" s="1539"/>
      <c r="N119" s="1553"/>
      <c r="O119" s="377"/>
      <c r="P119" s="198"/>
    </row>
    <row r="120" spans="1:16" ht="4.5" hidden="1" customHeight="1">
      <c r="A120" s="196"/>
      <c r="B120" s="198"/>
      <c r="C120" s="247"/>
      <c r="D120" s="246"/>
      <c r="E120" s="245"/>
      <c r="F120" s="245"/>
      <c r="G120" s="245"/>
      <c r="H120" s="245"/>
      <c r="I120" s="245"/>
      <c r="J120" s="245"/>
      <c r="K120" s="245"/>
      <c r="L120" s="245"/>
      <c r="M120" s="245"/>
      <c r="N120" s="245"/>
      <c r="O120" s="377"/>
      <c r="P120" s="198"/>
    </row>
    <row r="121" spans="1:16" ht="12" hidden="1" customHeight="1">
      <c r="A121" s="196"/>
      <c r="B121" s="198"/>
      <c r="C121" s="1440"/>
      <c r="D121" s="1556"/>
      <c r="E121" s="108"/>
      <c r="F121" s="110">
        <v>2004</v>
      </c>
      <c r="G121" s="108"/>
      <c r="H121" s="110">
        <v>2005</v>
      </c>
      <c r="I121" s="108"/>
      <c r="J121" s="110">
        <v>2006</v>
      </c>
      <c r="K121" s="108"/>
      <c r="L121" s="110">
        <v>2007</v>
      </c>
      <c r="M121" s="108"/>
      <c r="N121" s="110">
        <v>2008</v>
      </c>
      <c r="O121" s="377"/>
      <c r="P121" s="198"/>
    </row>
    <row r="122" spans="1:16" ht="13.5" hidden="1" customHeight="1">
      <c r="A122" s="196"/>
      <c r="B122" s="198"/>
      <c r="C122" s="1440" t="s">
        <v>294</v>
      </c>
      <c r="D122" s="1556"/>
      <c r="E122" s="108"/>
      <c r="F122" s="225">
        <v>51</v>
      </c>
      <c r="G122" s="225"/>
      <c r="H122" s="225">
        <v>68</v>
      </c>
      <c r="I122" s="225"/>
      <c r="J122" s="225">
        <v>53</v>
      </c>
      <c r="K122" s="225"/>
      <c r="L122" s="225">
        <v>15</v>
      </c>
      <c r="M122" s="225"/>
      <c r="N122" s="225">
        <v>36</v>
      </c>
      <c r="O122" s="377"/>
      <c r="P122" s="198"/>
    </row>
    <row r="123" spans="1:16" ht="12.75" hidden="1" customHeight="1">
      <c r="A123" s="196"/>
      <c r="B123" s="198"/>
      <c r="C123" s="1440" t="s">
        <v>295</v>
      </c>
      <c r="D123" s="198"/>
      <c r="E123" s="108"/>
      <c r="F123" s="225">
        <v>3492</v>
      </c>
      <c r="G123" s="225"/>
      <c r="H123" s="225">
        <v>5648</v>
      </c>
      <c r="I123" s="225"/>
      <c r="J123" s="225">
        <v>4077</v>
      </c>
      <c r="K123" s="225"/>
      <c r="L123" s="225">
        <v>453</v>
      </c>
      <c r="M123" s="225"/>
      <c r="N123" s="225">
        <v>2513</v>
      </c>
      <c r="O123" s="377"/>
      <c r="P123" s="198"/>
    </row>
    <row r="124" spans="1:16" ht="13.5" hidden="1" customHeight="1">
      <c r="A124" s="196"/>
      <c r="B124" s="198"/>
      <c r="C124" s="111"/>
      <c r="D124" s="1050" t="s">
        <v>687</v>
      </c>
      <c r="E124" s="108"/>
      <c r="F124" s="226">
        <v>420</v>
      </c>
      <c r="G124" s="225"/>
      <c r="H124" s="226">
        <v>1529</v>
      </c>
      <c r="I124" s="225"/>
      <c r="J124" s="226">
        <v>2183</v>
      </c>
      <c r="K124" s="225"/>
      <c r="L124" s="226">
        <v>34</v>
      </c>
      <c r="M124" s="225"/>
      <c r="N124" s="226">
        <v>169</v>
      </c>
      <c r="O124" s="377"/>
      <c r="P124" s="198"/>
    </row>
    <row r="125" spans="1:16" ht="12.75" hidden="1" customHeight="1">
      <c r="A125" s="196"/>
      <c r="B125" s="198"/>
      <c r="C125" s="111"/>
      <c r="D125" s="1050" t="s">
        <v>688</v>
      </c>
      <c r="E125" s="108"/>
      <c r="F125" s="226">
        <v>1052</v>
      </c>
      <c r="G125" s="225"/>
      <c r="H125" s="226">
        <v>1832</v>
      </c>
      <c r="I125" s="225"/>
      <c r="J125" s="226">
        <v>342</v>
      </c>
      <c r="K125" s="225"/>
      <c r="L125" s="226">
        <v>268</v>
      </c>
      <c r="M125" s="225"/>
      <c r="N125" s="226">
        <v>1043</v>
      </c>
      <c r="O125" s="377"/>
      <c r="P125" s="198"/>
    </row>
    <row r="126" spans="1:16" ht="14.25" hidden="1" customHeight="1">
      <c r="A126" s="196"/>
      <c r="B126" s="198"/>
      <c r="C126" s="111"/>
      <c r="D126" s="1050" t="s">
        <v>689</v>
      </c>
      <c r="E126" s="108"/>
      <c r="F126" s="226">
        <v>1472</v>
      </c>
      <c r="G126" s="225"/>
      <c r="H126" s="226">
        <v>2447</v>
      </c>
      <c r="I126" s="225"/>
      <c r="J126" s="226">
        <v>2525</v>
      </c>
      <c r="K126" s="225"/>
      <c r="L126" s="226">
        <v>302</v>
      </c>
      <c r="M126" s="225"/>
      <c r="N126" s="226">
        <v>1212</v>
      </c>
      <c r="O126" s="377"/>
      <c r="P126" s="198"/>
    </row>
    <row r="127" spans="1:16" ht="2.25" hidden="1" customHeight="1">
      <c r="A127" s="196"/>
      <c r="B127" s="198"/>
      <c r="C127" s="1440"/>
      <c r="D127" s="1440"/>
      <c r="E127" s="108"/>
      <c r="F127" s="290"/>
      <c r="G127" s="290"/>
      <c r="H127" s="290"/>
      <c r="I127" s="290"/>
      <c r="J127" s="290"/>
      <c r="K127" s="290"/>
      <c r="L127" s="290"/>
      <c r="M127" s="290"/>
      <c r="N127" s="290"/>
      <c r="O127" s="377"/>
      <c r="P127" s="198"/>
    </row>
    <row r="128" spans="1:16" ht="25.5" hidden="1" customHeight="1">
      <c r="A128" s="196"/>
      <c r="B128" s="198"/>
      <c r="C128" s="1440"/>
      <c r="D128" s="1683" t="s">
        <v>690</v>
      </c>
      <c r="E128" s="1683"/>
      <c r="F128" s="1683"/>
      <c r="G128" s="1683"/>
      <c r="H128" s="1683"/>
      <c r="I128" s="1683"/>
      <c r="J128" s="1683"/>
      <c r="K128" s="1683"/>
      <c r="L128" s="1683"/>
      <c r="M128" s="1683"/>
      <c r="N128" s="1683"/>
      <c r="O128" s="377"/>
      <c r="P128" s="198"/>
    </row>
    <row r="129" spans="1:16" s="239" customFormat="1" ht="9.75" customHeight="1">
      <c r="A129" s="237"/>
      <c r="B129" s="238"/>
      <c r="C129" s="1679" t="s">
        <v>305</v>
      </c>
      <c r="D129" s="1680"/>
      <c r="E129" s="1680"/>
      <c r="F129" s="1680"/>
      <c r="G129" s="1680"/>
      <c r="H129" s="1680"/>
      <c r="I129" s="1680"/>
      <c r="J129" s="1680"/>
      <c r="K129" s="1680"/>
      <c r="L129" s="1680"/>
      <c r="M129" s="1680"/>
      <c r="N129" s="1680"/>
      <c r="O129" s="377"/>
      <c r="P129" s="238"/>
    </row>
    <row r="130" spans="1:16" ht="12" customHeight="1">
      <c r="A130" s="196"/>
      <c r="B130" s="198"/>
      <c r="C130" s="235" t="s">
        <v>306</v>
      </c>
      <c r="D130" s="1440"/>
      <c r="E130" s="108"/>
      <c r="F130" s="385" t="s">
        <v>130</v>
      </c>
      <c r="G130" s="1512"/>
      <c r="H130" s="1512"/>
      <c r="I130" s="1512"/>
      <c r="J130" s="1512"/>
      <c r="K130" s="1512"/>
      <c r="L130" s="244"/>
      <c r="M130" s="244"/>
      <c r="N130" s="244"/>
      <c r="O130" s="377"/>
      <c r="P130" s="198"/>
    </row>
    <row r="131" spans="1:16" ht="17.25" customHeight="1">
      <c r="A131" s="196"/>
      <c r="B131" s="198"/>
      <c r="C131" s="1681" t="s">
        <v>691</v>
      </c>
      <c r="D131" s="1681"/>
      <c r="E131" s="1681"/>
      <c r="F131" s="1681"/>
      <c r="G131" s="1681"/>
      <c r="H131" s="1681"/>
      <c r="I131" s="1681"/>
      <c r="J131" s="1681"/>
      <c r="K131" s="1681"/>
      <c r="L131" s="1681"/>
      <c r="M131" s="1681"/>
      <c r="N131" s="1681"/>
      <c r="O131" s="377"/>
      <c r="P131" s="198"/>
    </row>
    <row r="132" spans="1:16" ht="13.5" customHeight="1">
      <c r="A132" s="196"/>
      <c r="B132" s="198"/>
      <c r="C132" s="840"/>
      <c r="D132" s="198"/>
      <c r="E132" s="243"/>
      <c r="F132" s="261"/>
      <c r="G132" s="261"/>
      <c r="H132" s="1617" t="s">
        <v>585</v>
      </c>
      <c r="I132" s="1617"/>
      <c r="J132" s="1617"/>
      <c r="K132" s="1617"/>
      <c r="L132" s="1617"/>
      <c r="M132" s="1617"/>
      <c r="N132" s="1617"/>
      <c r="O132" s="664">
        <v>9</v>
      </c>
      <c r="P132" s="198"/>
    </row>
    <row r="133" spans="1:16" ht="15" customHeight="1">
      <c r="B133" s="840"/>
    </row>
    <row r="134" spans="1:16">
      <c r="B134" s="840"/>
      <c r="D134" s="197" t="s">
        <v>35</v>
      </c>
    </row>
    <row r="135" spans="1:16">
      <c r="B135" s="840"/>
    </row>
    <row r="136" spans="1:16">
      <c r="B136" s="840"/>
    </row>
    <row r="137" spans="1:16">
      <c r="B137" s="840"/>
    </row>
    <row r="138" spans="1:16">
      <c r="B138" s="840"/>
    </row>
    <row r="143" spans="1:16" ht="8.25" customHeight="1"/>
    <row r="145" spans="15:15" ht="9" customHeight="1">
      <c r="O145" s="217"/>
    </row>
    <row r="146" spans="15:15" ht="8.25" customHeight="1">
      <c r="O146" s="1511"/>
    </row>
    <row r="147" spans="15:15" ht="9.75" customHeight="1"/>
  </sheetData>
  <mergeCells count="20">
    <mergeCell ref="C33:D33"/>
    <mergeCell ref="B1:D1"/>
    <mergeCell ref="C5:D6"/>
    <mergeCell ref="F6:J6"/>
    <mergeCell ref="L6:N6"/>
    <mergeCell ref="C7:D7"/>
    <mergeCell ref="D67:J67"/>
    <mergeCell ref="C70:D70"/>
    <mergeCell ref="J81:N81"/>
    <mergeCell ref="F83:L83"/>
    <mergeCell ref="C88:D88"/>
    <mergeCell ref="C129:N129"/>
    <mergeCell ref="C131:N131"/>
    <mergeCell ref="H132:N132"/>
    <mergeCell ref="C93:D93"/>
    <mergeCell ref="C98:D98"/>
    <mergeCell ref="C106:D106"/>
    <mergeCell ref="C111:D111"/>
    <mergeCell ref="C116:D116"/>
    <mergeCell ref="D128:N12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F106"/>
  <sheetViews>
    <sheetView showRuler="0" zoomScaleNormal="100" workbookViewId="0"/>
  </sheetViews>
  <sheetFormatPr defaultRowHeight="12.75"/>
  <cols>
    <col min="1" max="1" width="1" style="125" customWidth="1"/>
    <col min="2" max="2" width="2.5703125" style="125" customWidth="1"/>
    <col min="3" max="3" width="1" style="125" customWidth="1"/>
    <col min="4" max="4" width="28.42578125" style="125" customWidth="1"/>
    <col min="5" max="5" width="0.28515625" style="125" customWidth="1"/>
    <col min="6" max="6" width="4.85546875" style="125" customWidth="1"/>
    <col min="7" max="7" width="0.28515625" style="125" customWidth="1"/>
    <col min="8" max="8" width="4.85546875" style="125" customWidth="1"/>
    <col min="9" max="9" width="0.28515625" style="125" customWidth="1"/>
    <col min="10" max="10" width="4.85546875" style="125" customWidth="1"/>
    <col min="11" max="11" width="0.28515625" style="125" customWidth="1"/>
    <col min="12" max="12" width="4.85546875" style="125" customWidth="1"/>
    <col min="13" max="13" width="0.42578125" style="125" customWidth="1"/>
    <col min="14" max="14" width="4.85546875" style="125" customWidth="1"/>
    <col min="15" max="15" width="0.28515625" style="125" customWidth="1"/>
    <col min="16" max="16" width="4.85546875" style="125" customWidth="1"/>
    <col min="17" max="17" width="0.28515625" style="125" customWidth="1"/>
    <col min="18" max="18" width="4.85546875" style="125" customWidth="1"/>
    <col min="19" max="19" width="0.28515625" style="125" customWidth="1"/>
    <col min="20" max="20" width="4.85546875" style="125" customWidth="1"/>
    <col min="21" max="21" width="0.28515625" style="125" customWidth="1"/>
    <col min="22" max="22" width="4.85546875" style="125" customWidth="1"/>
    <col min="23" max="23" width="0.28515625" style="125" customWidth="1"/>
    <col min="24" max="24" width="4.85546875" style="125" customWidth="1"/>
    <col min="25" max="25" width="0.28515625" style="125" customWidth="1"/>
    <col min="26" max="26" width="4.85546875" style="125" customWidth="1"/>
    <col min="27" max="27" width="0.28515625" style="125" customWidth="1"/>
    <col min="28" max="28" width="4.85546875" style="125" customWidth="1"/>
    <col min="29" max="29" width="0.28515625" style="125" customWidth="1"/>
    <col min="30" max="30" width="4.85546875" style="125" customWidth="1"/>
    <col min="31" max="31" width="2.5703125" style="125" customWidth="1"/>
    <col min="32" max="32" width="1" style="125" customWidth="1"/>
    <col min="33" max="16384" width="9.140625" style="125"/>
  </cols>
  <sheetData>
    <row r="1" spans="1:32" ht="13.5" customHeight="1">
      <c r="A1" s="4"/>
      <c r="B1" s="8"/>
      <c r="C1" s="8"/>
      <c r="D1" s="1693" t="s">
        <v>505</v>
      </c>
      <c r="E1" s="1693"/>
      <c r="F1" s="1693"/>
      <c r="G1" s="1693"/>
      <c r="H1" s="1693"/>
      <c r="I1" s="1693"/>
      <c r="J1" s="1693"/>
      <c r="K1" s="1693"/>
      <c r="L1" s="1693"/>
      <c r="M1" s="1693"/>
      <c r="N1" s="1693"/>
      <c r="O1" s="1693"/>
      <c r="P1" s="1693"/>
      <c r="Q1" s="1693"/>
      <c r="R1" s="1693"/>
      <c r="S1" s="1693"/>
      <c r="T1" s="1693"/>
      <c r="U1" s="1693"/>
      <c r="V1" s="1693"/>
      <c r="W1" s="1693"/>
      <c r="X1" s="1693"/>
      <c r="Y1" s="1693"/>
      <c r="Z1" s="1693"/>
      <c r="AA1" s="1693"/>
      <c r="AB1" s="1693"/>
      <c r="AC1" s="1693"/>
      <c r="AD1" s="1693"/>
      <c r="AE1" s="1693"/>
      <c r="AF1" s="4"/>
    </row>
    <row r="2" spans="1:32" ht="6" customHeight="1">
      <c r="A2" s="4"/>
      <c r="B2" s="1694"/>
      <c r="C2" s="1695"/>
      <c r="D2" s="1696"/>
      <c r="E2" s="8"/>
      <c r="F2" s="8"/>
      <c r="G2" s="8"/>
      <c r="H2" s="8"/>
      <c r="I2" s="8"/>
      <c r="J2" s="8"/>
      <c r="K2" s="8"/>
      <c r="L2" s="8"/>
      <c r="M2" s="8"/>
      <c r="N2" s="8"/>
      <c r="O2" s="8"/>
      <c r="P2" s="8"/>
      <c r="Q2" s="8"/>
      <c r="R2" s="8"/>
      <c r="S2" s="8"/>
      <c r="T2" s="8"/>
      <c r="U2" s="8"/>
      <c r="V2" s="8"/>
      <c r="W2" s="8"/>
      <c r="X2" s="8"/>
      <c r="Y2" s="8"/>
      <c r="Z2" s="8"/>
      <c r="AA2" s="8"/>
      <c r="AB2" s="8"/>
      <c r="AC2" s="8"/>
      <c r="AD2" s="8"/>
      <c r="AE2" s="8"/>
      <c r="AF2" s="4"/>
    </row>
    <row r="3" spans="1:32" ht="13.5" customHeight="1" thickBot="1">
      <c r="A3" s="4"/>
      <c r="B3" s="367"/>
      <c r="C3" s="8"/>
      <c r="D3" s="8"/>
      <c r="E3" s="8"/>
      <c r="F3" s="1573"/>
      <c r="G3" s="1573"/>
      <c r="H3" s="1573"/>
      <c r="I3" s="1573"/>
      <c r="J3" s="1573"/>
      <c r="K3" s="1573"/>
      <c r="L3" s="1573"/>
      <c r="M3" s="1573"/>
      <c r="N3" s="1388"/>
      <c r="O3" s="1573"/>
      <c r="P3" s="1573"/>
      <c r="Q3" s="1573"/>
      <c r="R3" s="1573"/>
      <c r="S3" s="1573"/>
      <c r="T3" s="1573"/>
      <c r="U3" s="1573"/>
      <c r="V3" s="1573"/>
      <c r="W3" s="1573"/>
      <c r="X3" s="1573"/>
      <c r="Y3" s="1573"/>
      <c r="Z3" s="1573"/>
      <c r="AA3" s="1573"/>
      <c r="AB3" s="1573"/>
      <c r="AC3" s="1573"/>
      <c r="AD3" s="1573" t="s">
        <v>82</v>
      </c>
      <c r="AE3" s="8"/>
      <c r="AF3" s="4"/>
    </row>
    <row r="4" spans="1:32" s="12" customFormat="1" ht="13.5" customHeight="1" thickBot="1">
      <c r="A4" s="11"/>
      <c r="B4" s="366"/>
      <c r="C4" s="659" t="s">
        <v>265</v>
      </c>
      <c r="D4" s="1389"/>
      <c r="E4" s="1389"/>
      <c r="F4" s="1389"/>
      <c r="G4" s="1389"/>
      <c r="H4" s="1389"/>
      <c r="I4" s="1389"/>
      <c r="J4" s="1389"/>
      <c r="K4" s="1389"/>
      <c r="L4" s="1389"/>
      <c r="M4" s="1389"/>
      <c r="N4" s="1389"/>
      <c r="O4" s="1389"/>
      <c r="P4" s="1389"/>
      <c r="Q4" s="1389"/>
      <c r="R4" s="1389"/>
      <c r="S4" s="1389"/>
      <c r="T4" s="1389"/>
      <c r="U4" s="1389"/>
      <c r="V4" s="1389"/>
      <c r="W4" s="1389"/>
      <c r="X4" s="1389"/>
      <c r="Y4" s="1389"/>
      <c r="Z4" s="1389"/>
      <c r="AA4" s="1389"/>
      <c r="AB4" s="1389"/>
      <c r="AC4" s="1389"/>
      <c r="AD4" s="1390"/>
      <c r="AE4" s="8"/>
      <c r="AF4" s="11"/>
    </row>
    <row r="5" spans="1:32" ht="4.5" customHeight="1">
      <c r="A5" s="4"/>
      <c r="B5" s="367"/>
      <c r="C5" s="1697" t="s">
        <v>87</v>
      </c>
      <c r="D5" s="1697"/>
      <c r="E5" s="1576"/>
      <c r="F5" s="1698"/>
      <c r="G5" s="1698"/>
      <c r="H5" s="1698"/>
      <c r="I5" s="1698"/>
      <c r="J5" s="1698"/>
      <c r="K5" s="1698"/>
      <c r="L5" s="1698"/>
      <c r="M5" s="1698"/>
      <c r="N5" s="1698"/>
      <c r="O5" s="1698"/>
      <c r="P5" s="1698"/>
      <c r="Q5" s="1698"/>
      <c r="R5" s="1698"/>
      <c r="S5" s="1698"/>
      <c r="T5" s="1698"/>
      <c r="U5" s="1698"/>
      <c r="V5" s="1698"/>
      <c r="W5" s="1698"/>
      <c r="X5" s="1698"/>
      <c r="Y5" s="1576"/>
      <c r="Z5" s="1576"/>
      <c r="AA5" s="1576"/>
      <c r="AB5" s="1576"/>
      <c r="AC5" s="1576"/>
      <c r="AD5" s="1576"/>
      <c r="AE5" s="8"/>
      <c r="AF5" s="4"/>
    </row>
    <row r="6" spans="1:32" ht="12" customHeight="1">
      <c r="A6" s="4"/>
      <c r="B6" s="367"/>
      <c r="C6" s="1697"/>
      <c r="D6" s="1697"/>
      <c r="E6" s="1578"/>
      <c r="F6" s="1699">
        <v>2012</v>
      </c>
      <c r="G6" s="1699"/>
      <c r="H6" s="1699"/>
      <c r="I6" s="1699"/>
      <c r="J6" s="1699"/>
      <c r="K6" s="1699"/>
      <c r="L6" s="1699"/>
      <c r="M6" s="1699"/>
      <c r="N6" s="1699"/>
      <c r="O6" s="1699"/>
      <c r="P6" s="1699"/>
      <c r="Q6" s="1699"/>
      <c r="R6" s="1699"/>
      <c r="S6" s="1699"/>
      <c r="T6" s="1699"/>
      <c r="U6" s="1699"/>
      <c r="V6" s="1699"/>
      <c r="W6" s="1392"/>
      <c r="X6" s="1699">
        <v>2013</v>
      </c>
      <c r="Y6" s="1699"/>
      <c r="Z6" s="1699"/>
      <c r="AA6" s="1699"/>
      <c r="AB6" s="1699"/>
      <c r="AC6" s="1699"/>
      <c r="AD6" s="1699"/>
      <c r="AE6" s="8"/>
      <c r="AF6" s="4"/>
    </row>
    <row r="7" spans="1:32">
      <c r="A7" s="4"/>
      <c r="B7" s="367"/>
      <c r="C7" s="1579"/>
      <c r="D7" s="1579"/>
      <c r="E7" s="16"/>
      <c r="F7" s="1572" t="s">
        <v>126</v>
      </c>
      <c r="G7" s="1578"/>
      <c r="H7" s="1572" t="s">
        <v>125</v>
      </c>
      <c r="I7" s="1578"/>
      <c r="J7" s="1572" t="s">
        <v>124</v>
      </c>
      <c r="K7" s="1578"/>
      <c r="L7" s="1393" t="s">
        <v>123</v>
      </c>
      <c r="M7" s="1578"/>
      <c r="N7" s="1393" t="s">
        <v>122</v>
      </c>
      <c r="O7" s="1578"/>
      <c r="P7" s="1393" t="s">
        <v>121</v>
      </c>
      <c r="Q7" s="1578"/>
      <c r="R7" s="1393" t="s">
        <v>120</v>
      </c>
      <c r="S7" s="1578"/>
      <c r="T7" s="1393" t="s">
        <v>119</v>
      </c>
      <c r="U7" s="1578"/>
      <c r="V7" s="1393" t="s">
        <v>118</v>
      </c>
      <c r="W7" s="1578"/>
      <c r="X7" s="1393" t="s">
        <v>117</v>
      </c>
      <c r="Y7" s="1578"/>
      <c r="Z7" s="1393" t="s">
        <v>128</v>
      </c>
      <c r="AA7" s="1578"/>
      <c r="AB7" s="1393" t="s">
        <v>127</v>
      </c>
      <c r="AC7" s="1578"/>
      <c r="AD7" s="1393" t="s">
        <v>126</v>
      </c>
      <c r="AE7" s="1576"/>
      <c r="AF7" s="4"/>
    </row>
    <row r="8" spans="1:32" ht="3" customHeight="1">
      <c r="A8" s="4"/>
      <c r="B8" s="367"/>
      <c r="C8" s="1579"/>
      <c r="D8" s="1579"/>
      <c r="E8" s="16"/>
      <c r="F8" s="8"/>
      <c r="G8" s="8"/>
      <c r="H8" s="8"/>
      <c r="I8" s="8"/>
      <c r="J8" s="8"/>
      <c r="K8" s="8"/>
      <c r="L8" s="1181"/>
      <c r="M8" s="8"/>
      <c r="N8" s="1181"/>
      <c r="O8" s="8"/>
      <c r="P8" s="1181"/>
      <c r="Q8" s="8"/>
      <c r="R8" s="1181"/>
      <c r="S8" s="8"/>
      <c r="T8" s="1181"/>
      <c r="U8" s="8"/>
      <c r="V8" s="1181"/>
      <c r="W8" s="8"/>
      <c r="X8" s="1181"/>
      <c r="Y8" s="8"/>
      <c r="Z8" s="1181"/>
      <c r="AA8" s="8"/>
      <c r="AB8" s="1181"/>
      <c r="AC8" s="8"/>
      <c r="AD8" s="1181"/>
      <c r="AE8" s="1576"/>
      <c r="AF8" s="4"/>
    </row>
    <row r="9" spans="1:32" s="1188" customFormat="1" ht="12" customHeight="1">
      <c r="A9" s="124"/>
      <c r="B9" s="368"/>
      <c r="C9" s="1620" t="s">
        <v>77</v>
      </c>
      <c r="D9" s="1620"/>
      <c r="E9" s="1394"/>
      <c r="F9" s="1395">
        <v>52960</v>
      </c>
      <c r="G9" s="1395"/>
      <c r="H9" s="1395">
        <v>56835</v>
      </c>
      <c r="I9" s="1395"/>
      <c r="J9" s="1395">
        <v>56165</v>
      </c>
      <c r="K9" s="1395"/>
      <c r="L9" s="1396">
        <v>62167</v>
      </c>
      <c r="M9" s="1395"/>
      <c r="N9" s="1396">
        <v>60440</v>
      </c>
      <c r="O9" s="1395"/>
      <c r="P9" s="1396">
        <v>74788</v>
      </c>
      <c r="Q9" s="1395"/>
      <c r="R9" s="1396">
        <v>75742</v>
      </c>
      <c r="S9" s="1395"/>
      <c r="T9" s="1396">
        <v>69871</v>
      </c>
      <c r="U9" s="1395"/>
      <c r="V9" s="1396">
        <v>54196</v>
      </c>
      <c r="W9" s="1395"/>
      <c r="X9" s="1396">
        <v>74521</v>
      </c>
      <c r="Y9" s="1395"/>
      <c r="Z9" s="1396">
        <v>57112</v>
      </c>
      <c r="AA9" s="1395"/>
      <c r="AB9" s="1396">
        <v>63494</v>
      </c>
      <c r="AC9" s="1395"/>
      <c r="AD9" s="1396">
        <v>57992</v>
      </c>
      <c r="AE9" s="1190"/>
      <c r="AF9" s="124"/>
    </row>
    <row r="10" spans="1:32" s="1325" customFormat="1" ht="11.25" customHeight="1">
      <c r="A10" s="1397"/>
      <c r="B10" s="1398"/>
      <c r="C10" s="1399"/>
      <c r="D10" s="1024" t="s">
        <v>236</v>
      </c>
      <c r="E10" s="218"/>
      <c r="F10" s="219">
        <v>17821</v>
      </c>
      <c r="G10" s="1570"/>
      <c r="H10" s="219">
        <v>19786</v>
      </c>
      <c r="I10" s="1570"/>
      <c r="J10" s="219">
        <v>19827</v>
      </c>
      <c r="K10" s="1570"/>
      <c r="L10" s="240">
        <v>21784</v>
      </c>
      <c r="M10" s="1570"/>
      <c r="N10" s="240">
        <v>21123</v>
      </c>
      <c r="O10" s="1570"/>
      <c r="P10" s="240">
        <v>26585</v>
      </c>
      <c r="Q10" s="1570"/>
      <c r="R10" s="240">
        <v>25395</v>
      </c>
      <c r="S10" s="1570"/>
      <c r="T10" s="240">
        <v>23124</v>
      </c>
      <c r="U10" s="1570"/>
      <c r="V10" s="240">
        <v>18619</v>
      </c>
      <c r="W10" s="1570"/>
      <c r="X10" s="240">
        <v>24870</v>
      </c>
      <c r="Y10" s="1570"/>
      <c r="Z10" s="240">
        <v>19826</v>
      </c>
      <c r="AA10" s="1570"/>
      <c r="AB10" s="240">
        <v>21755</v>
      </c>
      <c r="AC10" s="1570"/>
      <c r="AD10" s="240">
        <v>20089</v>
      </c>
      <c r="AE10" s="1400"/>
      <c r="AF10" s="1397"/>
    </row>
    <row r="11" spans="1:32" s="1325" customFormat="1" ht="11.25" customHeight="1">
      <c r="A11" s="1397"/>
      <c r="B11" s="1398"/>
      <c r="C11" s="1399"/>
      <c r="D11" s="1024" t="s">
        <v>237</v>
      </c>
      <c r="E11" s="218"/>
      <c r="F11" s="219">
        <v>11124</v>
      </c>
      <c r="G11" s="1570"/>
      <c r="H11" s="219">
        <v>11586</v>
      </c>
      <c r="I11" s="1570"/>
      <c r="J11" s="219">
        <v>11771</v>
      </c>
      <c r="K11" s="1570"/>
      <c r="L11" s="240">
        <v>12973</v>
      </c>
      <c r="M11" s="1570"/>
      <c r="N11" s="240">
        <v>13101</v>
      </c>
      <c r="O11" s="1570"/>
      <c r="P11" s="240">
        <v>16218</v>
      </c>
      <c r="Q11" s="1570"/>
      <c r="R11" s="240">
        <v>15577</v>
      </c>
      <c r="S11" s="1570"/>
      <c r="T11" s="240">
        <v>14033</v>
      </c>
      <c r="U11" s="1570"/>
      <c r="V11" s="240">
        <v>11060</v>
      </c>
      <c r="W11" s="1570"/>
      <c r="X11" s="240">
        <v>15261</v>
      </c>
      <c r="Y11" s="1570"/>
      <c r="Z11" s="240">
        <v>11427</v>
      </c>
      <c r="AA11" s="1570"/>
      <c r="AB11" s="240">
        <v>12806</v>
      </c>
      <c r="AC11" s="1570"/>
      <c r="AD11" s="240">
        <v>11786</v>
      </c>
      <c r="AE11" s="1400"/>
      <c r="AF11" s="1397"/>
    </row>
    <row r="12" spans="1:32" s="1325" customFormat="1" ht="11.25" customHeight="1">
      <c r="A12" s="1397"/>
      <c r="B12" s="1398"/>
      <c r="C12" s="1399"/>
      <c r="D12" s="1024" t="s">
        <v>238</v>
      </c>
      <c r="E12" s="218"/>
      <c r="F12" s="219">
        <v>14414</v>
      </c>
      <c r="G12" s="1570"/>
      <c r="H12" s="219">
        <v>15559</v>
      </c>
      <c r="I12" s="1570"/>
      <c r="J12" s="219">
        <v>14604</v>
      </c>
      <c r="K12" s="1570"/>
      <c r="L12" s="240">
        <v>15454</v>
      </c>
      <c r="M12" s="1570"/>
      <c r="N12" s="240">
        <v>15695</v>
      </c>
      <c r="O12" s="1570"/>
      <c r="P12" s="240">
        <v>18489</v>
      </c>
      <c r="Q12" s="1570"/>
      <c r="R12" s="240">
        <v>18142</v>
      </c>
      <c r="S12" s="1570"/>
      <c r="T12" s="240">
        <v>16257</v>
      </c>
      <c r="U12" s="1570"/>
      <c r="V12" s="240">
        <v>13473</v>
      </c>
      <c r="W12" s="1570"/>
      <c r="X12" s="240">
        <v>19689</v>
      </c>
      <c r="Y12" s="1570"/>
      <c r="Z12" s="240">
        <v>15297</v>
      </c>
      <c r="AA12" s="1570"/>
      <c r="AB12" s="240">
        <v>18142</v>
      </c>
      <c r="AC12" s="1570"/>
      <c r="AD12" s="240">
        <v>15768</v>
      </c>
      <c r="AE12" s="1400"/>
      <c r="AF12" s="1397"/>
    </row>
    <row r="13" spans="1:32" s="1325" customFormat="1" ht="11.25" customHeight="1">
      <c r="A13" s="1397"/>
      <c r="B13" s="1398"/>
      <c r="C13" s="1399"/>
      <c r="D13" s="1024" t="s">
        <v>239</v>
      </c>
      <c r="E13" s="218"/>
      <c r="F13" s="219">
        <v>4449</v>
      </c>
      <c r="G13" s="1570"/>
      <c r="H13" s="219">
        <v>4534</v>
      </c>
      <c r="I13" s="1570"/>
      <c r="J13" s="219">
        <v>4850</v>
      </c>
      <c r="K13" s="1570"/>
      <c r="L13" s="240">
        <v>6340</v>
      </c>
      <c r="M13" s="1570"/>
      <c r="N13" s="240">
        <v>5293</v>
      </c>
      <c r="O13" s="1570"/>
      <c r="P13" s="240">
        <v>6396</v>
      </c>
      <c r="Q13" s="1570"/>
      <c r="R13" s="240">
        <v>7422</v>
      </c>
      <c r="S13" s="1570"/>
      <c r="T13" s="240">
        <v>5797</v>
      </c>
      <c r="U13" s="1570"/>
      <c r="V13" s="240">
        <v>4687</v>
      </c>
      <c r="W13" s="1570"/>
      <c r="X13" s="240">
        <v>6583</v>
      </c>
      <c r="Y13" s="1570"/>
      <c r="Z13" s="240">
        <v>4794</v>
      </c>
      <c r="AA13" s="1570"/>
      <c r="AB13" s="240">
        <v>5181</v>
      </c>
      <c r="AC13" s="1570"/>
      <c r="AD13" s="240">
        <v>4676</v>
      </c>
      <c r="AE13" s="1400"/>
      <c r="AF13" s="1397"/>
    </row>
    <row r="14" spans="1:32" s="1325" customFormat="1" ht="11.25" customHeight="1">
      <c r="A14" s="1397"/>
      <c r="B14" s="1398"/>
      <c r="C14" s="1399"/>
      <c r="D14" s="1024" t="s">
        <v>240</v>
      </c>
      <c r="E14" s="218"/>
      <c r="F14" s="219">
        <v>2882</v>
      </c>
      <c r="G14" s="1570"/>
      <c r="H14" s="219">
        <v>3061</v>
      </c>
      <c r="I14" s="1570"/>
      <c r="J14" s="219">
        <v>2904</v>
      </c>
      <c r="K14" s="1570"/>
      <c r="L14" s="240">
        <v>3022</v>
      </c>
      <c r="M14" s="1570"/>
      <c r="N14" s="240">
        <v>2781</v>
      </c>
      <c r="O14" s="1570"/>
      <c r="P14" s="240">
        <v>4187</v>
      </c>
      <c r="Q14" s="1570"/>
      <c r="R14" s="240">
        <v>5792</v>
      </c>
      <c r="S14" s="1570"/>
      <c r="T14" s="240">
        <v>7641</v>
      </c>
      <c r="U14" s="1570"/>
      <c r="V14" s="240">
        <v>4198</v>
      </c>
      <c r="W14" s="1570"/>
      <c r="X14" s="240">
        <v>4718</v>
      </c>
      <c r="Y14" s="1570"/>
      <c r="Z14" s="240">
        <v>3284</v>
      </c>
      <c r="AA14" s="1570"/>
      <c r="AB14" s="240">
        <v>3137</v>
      </c>
      <c r="AC14" s="1570"/>
      <c r="AD14" s="240">
        <v>3118</v>
      </c>
      <c r="AE14" s="1400"/>
      <c r="AF14" s="1397"/>
    </row>
    <row r="15" spans="1:32" s="1325" customFormat="1" ht="11.25" customHeight="1">
      <c r="A15" s="1397"/>
      <c r="B15" s="1398"/>
      <c r="C15" s="1399"/>
      <c r="D15" s="1024" t="s">
        <v>166</v>
      </c>
      <c r="E15" s="218"/>
      <c r="F15" s="219">
        <v>1188</v>
      </c>
      <c r="G15" s="1570"/>
      <c r="H15" s="219">
        <v>1085</v>
      </c>
      <c r="I15" s="1570"/>
      <c r="J15" s="219">
        <v>1020</v>
      </c>
      <c r="K15" s="1570"/>
      <c r="L15" s="240">
        <v>1098</v>
      </c>
      <c r="M15" s="1570"/>
      <c r="N15" s="240">
        <v>1045</v>
      </c>
      <c r="O15" s="1570"/>
      <c r="P15" s="240">
        <v>1384</v>
      </c>
      <c r="Q15" s="1570"/>
      <c r="R15" s="240">
        <v>1840</v>
      </c>
      <c r="S15" s="1570"/>
      <c r="T15" s="240">
        <v>1469</v>
      </c>
      <c r="U15" s="1570"/>
      <c r="V15" s="240">
        <v>1172</v>
      </c>
      <c r="W15" s="1570"/>
      <c r="X15" s="240">
        <v>1816</v>
      </c>
      <c r="Y15" s="1570"/>
      <c r="Z15" s="240">
        <v>1273</v>
      </c>
      <c r="AA15" s="1570"/>
      <c r="AB15" s="240">
        <v>1330</v>
      </c>
      <c r="AC15" s="1570"/>
      <c r="AD15" s="240">
        <v>1432</v>
      </c>
      <c r="AE15" s="1400"/>
      <c r="AF15" s="1397"/>
    </row>
    <row r="16" spans="1:32" s="1325" customFormat="1" ht="11.25" customHeight="1">
      <c r="A16" s="1397"/>
      <c r="B16" s="1398"/>
      <c r="C16" s="1399"/>
      <c r="D16" s="1024" t="s">
        <v>167</v>
      </c>
      <c r="E16" s="220"/>
      <c r="F16" s="219">
        <v>1082</v>
      </c>
      <c r="G16" s="1570"/>
      <c r="H16" s="219">
        <v>1224</v>
      </c>
      <c r="I16" s="1570"/>
      <c r="J16" s="219">
        <v>1189</v>
      </c>
      <c r="K16" s="1570"/>
      <c r="L16" s="240">
        <v>1496</v>
      </c>
      <c r="M16" s="1570"/>
      <c r="N16" s="240">
        <v>1402</v>
      </c>
      <c r="O16" s="1570"/>
      <c r="P16" s="240">
        <v>1529</v>
      </c>
      <c r="Q16" s="1570"/>
      <c r="R16" s="240">
        <v>1574</v>
      </c>
      <c r="S16" s="1570"/>
      <c r="T16" s="240">
        <v>1550</v>
      </c>
      <c r="U16" s="1570"/>
      <c r="V16" s="240">
        <v>987</v>
      </c>
      <c r="W16" s="1570"/>
      <c r="X16" s="240">
        <v>1584</v>
      </c>
      <c r="Y16" s="1570"/>
      <c r="Z16" s="240">
        <v>1211</v>
      </c>
      <c r="AA16" s="1570"/>
      <c r="AB16" s="240">
        <v>1143</v>
      </c>
      <c r="AC16" s="1570"/>
      <c r="AD16" s="240">
        <v>1123</v>
      </c>
      <c r="AE16" s="1400"/>
      <c r="AF16" s="1397"/>
    </row>
    <row r="17" spans="1:32" s="1325" customFormat="1" ht="4.5" customHeight="1">
      <c r="A17" s="1397"/>
      <c r="B17" s="1398"/>
      <c r="C17" s="1569"/>
      <c r="D17" s="276"/>
      <c r="E17" s="1401"/>
      <c r="F17" s="1570"/>
      <c r="G17" s="1570"/>
      <c r="H17" s="1570"/>
      <c r="I17" s="1570"/>
      <c r="J17" s="1570"/>
      <c r="K17" s="1570"/>
      <c r="L17" s="1402"/>
      <c r="M17" s="1570"/>
      <c r="N17" s="1402"/>
      <c r="O17" s="1570"/>
      <c r="P17" s="1402"/>
      <c r="Q17" s="1570"/>
      <c r="R17" s="1402"/>
      <c r="S17" s="1570"/>
      <c r="T17" s="1402"/>
      <c r="U17" s="1570"/>
      <c r="V17" s="1402"/>
      <c r="W17" s="1570"/>
      <c r="X17" s="1402"/>
      <c r="Y17" s="1570"/>
      <c r="Z17" s="1402"/>
      <c r="AA17" s="1570"/>
      <c r="AB17" s="1402"/>
      <c r="AC17" s="1570"/>
      <c r="AD17" s="1402"/>
      <c r="AE17" s="1400"/>
      <c r="AF17" s="1397"/>
    </row>
    <row r="18" spans="1:32" s="1408" customFormat="1" ht="10.5" customHeight="1">
      <c r="A18" s="1403"/>
      <c r="B18" s="1404"/>
      <c r="C18" s="1620" t="s">
        <v>463</v>
      </c>
      <c r="D18" s="1620"/>
      <c r="E18" s="1394"/>
      <c r="F18" s="1405"/>
      <c r="G18" s="1405"/>
      <c r="H18" s="1405"/>
      <c r="I18" s="1405"/>
      <c r="J18" s="1405"/>
      <c r="K18" s="1405"/>
      <c r="L18" s="1406"/>
      <c r="M18" s="1405"/>
      <c r="N18" s="1406"/>
      <c r="O18" s="1405"/>
      <c r="P18" s="1406"/>
      <c r="Q18" s="1405"/>
      <c r="R18" s="1406"/>
      <c r="S18" s="1405"/>
      <c r="T18" s="1406"/>
      <c r="U18" s="1405"/>
      <c r="V18" s="1406"/>
      <c r="W18" s="1405"/>
      <c r="X18" s="1406"/>
      <c r="Y18" s="1405"/>
      <c r="Z18" s="1406"/>
      <c r="AA18" s="1405"/>
      <c r="AB18" s="1406"/>
      <c r="AC18" s="1405"/>
      <c r="AD18" s="1406"/>
      <c r="AE18" s="1407"/>
      <c r="AF18" s="1403"/>
    </row>
    <row r="19" spans="1:32" s="1325" customFormat="1" ht="12" customHeight="1">
      <c r="A19" s="1397"/>
      <c r="B19" s="1398"/>
      <c r="C19" s="1399"/>
      <c r="D19" s="325" t="s">
        <v>545</v>
      </c>
      <c r="E19" s="1409"/>
      <c r="F19" s="219">
        <v>7177</v>
      </c>
      <c r="G19" s="1570"/>
      <c r="H19" s="219">
        <v>7515</v>
      </c>
      <c r="I19" s="1570"/>
      <c r="J19" s="219">
        <v>9581</v>
      </c>
      <c r="K19" s="1570"/>
      <c r="L19" s="240">
        <v>8309</v>
      </c>
      <c r="M19" s="1570"/>
      <c r="N19" s="240">
        <v>7732</v>
      </c>
      <c r="O19" s="1570"/>
      <c r="P19" s="240">
        <v>9184</v>
      </c>
      <c r="Q19" s="1570"/>
      <c r="R19" s="240">
        <v>11376</v>
      </c>
      <c r="S19" s="1570"/>
      <c r="T19" s="240">
        <v>11175</v>
      </c>
      <c r="U19" s="1570"/>
      <c r="V19" s="240">
        <v>7836</v>
      </c>
      <c r="W19" s="1570"/>
      <c r="X19" s="240">
        <v>10736</v>
      </c>
      <c r="Y19" s="1570"/>
      <c r="Z19" s="240">
        <v>8224</v>
      </c>
      <c r="AA19" s="1570"/>
      <c r="AB19" s="240">
        <v>9318</v>
      </c>
      <c r="AC19" s="1570"/>
      <c r="AD19" s="240">
        <v>8300</v>
      </c>
      <c r="AE19" s="1400"/>
      <c r="AF19" s="1397"/>
    </row>
    <row r="20" spans="1:32" s="1325" customFormat="1" ht="12" customHeight="1">
      <c r="A20" s="1397"/>
      <c r="B20" s="1398"/>
      <c r="C20" s="1399"/>
      <c r="D20" s="325" t="s">
        <v>546</v>
      </c>
      <c r="E20" s="1409"/>
      <c r="F20" s="219">
        <v>5135</v>
      </c>
      <c r="G20" s="1570"/>
      <c r="H20" s="219">
        <v>5354</v>
      </c>
      <c r="I20" s="1570"/>
      <c r="J20" s="219">
        <v>4926</v>
      </c>
      <c r="K20" s="1570"/>
      <c r="L20" s="240">
        <v>4739</v>
      </c>
      <c r="M20" s="1570"/>
      <c r="N20" s="240">
        <v>4461</v>
      </c>
      <c r="O20" s="1570"/>
      <c r="P20" s="240">
        <v>5308</v>
      </c>
      <c r="Q20" s="1570"/>
      <c r="R20" s="240">
        <v>7348</v>
      </c>
      <c r="S20" s="1570"/>
      <c r="T20" s="240">
        <v>7364</v>
      </c>
      <c r="U20" s="1570"/>
      <c r="V20" s="240">
        <v>4761</v>
      </c>
      <c r="W20" s="1570"/>
      <c r="X20" s="240">
        <v>6799</v>
      </c>
      <c r="Y20" s="1570"/>
      <c r="Z20" s="240">
        <v>5669</v>
      </c>
      <c r="AA20" s="1570"/>
      <c r="AB20" s="240">
        <v>7337</v>
      </c>
      <c r="AC20" s="1570"/>
      <c r="AD20" s="240">
        <v>5775</v>
      </c>
      <c r="AE20" s="1400"/>
      <c r="AF20" s="1397"/>
    </row>
    <row r="21" spans="1:32" s="1325" customFormat="1" ht="12" customHeight="1">
      <c r="A21" s="1397"/>
      <c r="B21" s="1398"/>
      <c r="C21" s="1399"/>
      <c r="D21" s="325" t="s">
        <v>548</v>
      </c>
      <c r="E21" s="1409"/>
      <c r="F21" s="219">
        <v>4295</v>
      </c>
      <c r="G21" s="1570"/>
      <c r="H21" s="219">
        <v>4831</v>
      </c>
      <c r="I21" s="1570"/>
      <c r="J21" s="219">
        <v>4441</v>
      </c>
      <c r="K21" s="1570"/>
      <c r="L21" s="240">
        <v>4885</v>
      </c>
      <c r="M21" s="1570"/>
      <c r="N21" s="240">
        <v>4652</v>
      </c>
      <c r="O21" s="1570"/>
      <c r="P21" s="240">
        <v>5556</v>
      </c>
      <c r="Q21" s="1570"/>
      <c r="R21" s="240">
        <v>6330</v>
      </c>
      <c r="S21" s="1570"/>
      <c r="T21" s="240">
        <v>5607</v>
      </c>
      <c r="U21" s="1570"/>
      <c r="V21" s="240">
        <v>4531</v>
      </c>
      <c r="W21" s="1570"/>
      <c r="X21" s="240">
        <v>6513</v>
      </c>
      <c r="Y21" s="1570"/>
      <c r="Z21" s="240">
        <v>4472</v>
      </c>
      <c r="AA21" s="1570"/>
      <c r="AB21" s="240">
        <v>4680</v>
      </c>
      <c r="AC21" s="1570"/>
      <c r="AD21" s="240">
        <v>4869</v>
      </c>
      <c r="AE21" s="1400"/>
      <c r="AF21" s="1397"/>
    </row>
    <row r="22" spans="1:32" s="1325" customFormat="1" ht="12" customHeight="1">
      <c r="A22" s="1397"/>
      <c r="B22" s="1398"/>
      <c r="C22" s="1399"/>
      <c r="D22" s="325" t="s">
        <v>703</v>
      </c>
      <c r="E22" s="220"/>
      <c r="F22" s="219">
        <v>5402</v>
      </c>
      <c r="G22" s="1570"/>
      <c r="H22" s="219">
        <v>6170</v>
      </c>
      <c r="I22" s="1570"/>
      <c r="J22" s="219">
        <v>5090</v>
      </c>
      <c r="K22" s="1570"/>
      <c r="L22" s="240">
        <v>5403</v>
      </c>
      <c r="M22" s="1570"/>
      <c r="N22" s="240">
        <v>4885</v>
      </c>
      <c r="O22" s="1570"/>
      <c r="P22" s="240">
        <v>5313</v>
      </c>
      <c r="Q22" s="1570"/>
      <c r="R22" s="240">
        <v>6483</v>
      </c>
      <c r="S22" s="1570"/>
      <c r="T22" s="240">
        <v>6230</v>
      </c>
      <c r="U22" s="1570"/>
      <c r="V22" s="240">
        <v>5895</v>
      </c>
      <c r="W22" s="1570"/>
      <c r="X22" s="240">
        <v>7267</v>
      </c>
      <c r="Y22" s="1570"/>
      <c r="Z22" s="240">
        <v>5383</v>
      </c>
      <c r="AA22" s="1570"/>
      <c r="AB22" s="240">
        <v>5742</v>
      </c>
      <c r="AC22" s="1570"/>
      <c r="AD22" s="240">
        <v>4833</v>
      </c>
      <c r="AE22" s="1400"/>
      <c r="AF22" s="1397"/>
    </row>
    <row r="23" spans="1:32" s="1325" customFormat="1" ht="11.25" customHeight="1">
      <c r="A23" s="1397"/>
      <c r="B23" s="1398"/>
      <c r="C23" s="1399"/>
      <c r="D23" s="325" t="s">
        <v>704</v>
      </c>
      <c r="E23" s="1409"/>
      <c r="F23" s="219">
        <v>4680</v>
      </c>
      <c r="G23" s="1570"/>
      <c r="H23" s="219">
        <v>5209</v>
      </c>
      <c r="I23" s="1570"/>
      <c r="J23" s="219">
        <v>4369</v>
      </c>
      <c r="K23" s="1570"/>
      <c r="L23" s="240">
        <v>4375</v>
      </c>
      <c r="M23" s="1570"/>
      <c r="N23" s="240">
        <v>4169</v>
      </c>
      <c r="O23" s="1570"/>
      <c r="P23" s="240">
        <v>4749</v>
      </c>
      <c r="Q23" s="1570"/>
      <c r="R23" s="240">
        <v>5588</v>
      </c>
      <c r="S23" s="1570"/>
      <c r="T23" s="240">
        <v>5453</v>
      </c>
      <c r="U23" s="1570"/>
      <c r="V23" s="240">
        <v>4416</v>
      </c>
      <c r="W23" s="1570"/>
      <c r="X23" s="240">
        <v>5500</v>
      </c>
      <c r="Y23" s="1570"/>
      <c r="Z23" s="240">
        <v>4572</v>
      </c>
      <c r="AA23" s="1570"/>
      <c r="AB23" s="240">
        <v>5824</v>
      </c>
      <c r="AC23" s="1570"/>
      <c r="AD23" s="240">
        <v>4621</v>
      </c>
      <c r="AE23" s="1400"/>
      <c r="AF23" s="1397"/>
    </row>
    <row r="24" spans="1:32" s="1325" customFormat="1" ht="12" hidden="1" customHeight="1">
      <c r="A24" s="1397"/>
      <c r="B24" s="1398"/>
      <c r="C24" s="1399"/>
      <c r="D24" s="325" t="s">
        <v>576</v>
      </c>
      <c r="E24" s="1409"/>
      <c r="F24" s="219">
        <v>4251</v>
      </c>
      <c r="G24" s="1570"/>
      <c r="H24" s="219">
        <v>4481</v>
      </c>
      <c r="I24" s="1570"/>
      <c r="J24" s="219">
        <v>3907</v>
      </c>
      <c r="K24" s="1570"/>
      <c r="L24" s="240">
        <v>4242</v>
      </c>
      <c r="M24" s="1570"/>
      <c r="N24" s="240">
        <v>4273</v>
      </c>
      <c r="O24" s="1570"/>
      <c r="P24" s="240">
        <v>5221</v>
      </c>
      <c r="Q24" s="1570"/>
      <c r="R24" s="240">
        <v>5799</v>
      </c>
      <c r="S24" s="1570"/>
      <c r="T24" s="240">
        <v>5052</v>
      </c>
      <c r="U24" s="1570"/>
      <c r="V24" s="240">
        <v>3462</v>
      </c>
      <c r="W24" s="1570"/>
      <c r="X24" s="240">
        <v>5752</v>
      </c>
      <c r="Y24" s="1570"/>
      <c r="Z24" s="240">
        <v>4525</v>
      </c>
      <c r="AA24" s="1570"/>
      <c r="AB24" s="240">
        <v>4854</v>
      </c>
      <c r="AC24" s="1570"/>
      <c r="AD24" s="240">
        <v>4457</v>
      </c>
      <c r="AE24" s="1400"/>
      <c r="AF24" s="1397"/>
    </row>
    <row r="25" spans="1:32" s="1325" customFormat="1" ht="12" hidden="1" customHeight="1">
      <c r="A25" s="1397"/>
      <c r="B25" s="1398"/>
      <c r="C25" s="1399"/>
      <c r="D25" s="325" t="s">
        <v>549</v>
      </c>
      <c r="E25" s="220"/>
      <c r="F25" s="219">
        <v>2043</v>
      </c>
      <c r="G25" s="1570"/>
      <c r="H25" s="219">
        <v>2424</v>
      </c>
      <c r="I25" s="1570"/>
      <c r="J25" s="219">
        <v>1904</v>
      </c>
      <c r="K25" s="1570"/>
      <c r="L25" s="240">
        <v>1897</v>
      </c>
      <c r="M25" s="1570"/>
      <c r="N25" s="240">
        <v>2029</v>
      </c>
      <c r="O25" s="1570"/>
      <c r="P25" s="240">
        <v>2351</v>
      </c>
      <c r="Q25" s="1570"/>
      <c r="R25" s="240">
        <v>2469</v>
      </c>
      <c r="S25" s="1570"/>
      <c r="T25" s="240">
        <v>2242</v>
      </c>
      <c r="U25" s="1570"/>
      <c r="V25" s="240">
        <v>1786</v>
      </c>
      <c r="W25" s="1570"/>
      <c r="X25" s="240">
        <v>2358</v>
      </c>
      <c r="Y25" s="1570"/>
      <c r="Z25" s="240">
        <v>1936</v>
      </c>
      <c r="AA25" s="1570"/>
      <c r="AB25" s="240">
        <v>2369</v>
      </c>
      <c r="AC25" s="1570"/>
      <c r="AD25" s="240">
        <v>2138</v>
      </c>
      <c r="AE25" s="1400"/>
      <c r="AF25" s="1397"/>
    </row>
    <row r="26" spans="1:32" s="1325" customFormat="1" ht="12.75" hidden="1" customHeight="1">
      <c r="A26" s="1397"/>
      <c r="B26" s="1398"/>
      <c r="C26" s="1399"/>
      <c r="D26" s="325" t="s">
        <v>550</v>
      </c>
      <c r="E26" s="220"/>
      <c r="F26" s="219">
        <v>1351</v>
      </c>
      <c r="G26" s="1570"/>
      <c r="H26" s="219">
        <v>1272</v>
      </c>
      <c r="I26" s="1570"/>
      <c r="J26" s="219">
        <v>1347</v>
      </c>
      <c r="K26" s="1570"/>
      <c r="L26" s="240">
        <v>1820</v>
      </c>
      <c r="M26" s="1570"/>
      <c r="N26" s="240">
        <v>1321</v>
      </c>
      <c r="O26" s="1570"/>
      <c r="P26" s="240">
        <v>1379</v>
      </c>
      <c r="Q26" s="1570"/>
      <c r="R26" s="240">
        <v>2425</v>
      </c>
      <c r="S26" s="1570"/>
      <c r="T26" s="240">
        <v>1946</v>
      </c>
      <c r="U26" s="1570"/>
      <c r="V26" s="240">
        <v>1447</v>
      </c>
      <c r="W26" s="1570"/>
      <c r="X26" s="240">
        <v>1894</v>
      </c>
      <c r="Y26" s="1570"/>
      <c r="Z26" s="240">
        <v>1944</v>
      </c>
      <c r="AA26" s="1570"/>
      <c r="AB26" s="240">
        <v>2120</v>
      </c>
      <c r="AC26" s="1570"/>
      <c r="AD26" s="240">
        <v>1487</v>
      </c>
      <c r="AE26" s="1400"/>
      <c r="AF26" s="1397"/>
    </row>
    <row r="27" spans="1:32" s="1325" customFormat="1" ht="12" hidden="1" customHeight="1">
      <c r="A27" s="1397"/>
      <c r="B27" s="1398"/>
      <c r="C27" s="1399"/>
      <c r="D27" s="325" t="s">
        <v>551</v>
      </c>
      <c r="E27" s="220"/>
      <c r="F27" s="219">
        <v>629</v>
      </c>
      <c r="G27" s="1570"/>
      <c r="H27" s="219">
        <v>391</v>
      </c>
      <c r="I27" s="1570"/>
      <c r="J27" s="219">
        <v>1081</v>
      </c>
      <c r="K27" s="1570"/>
      <c r="L27" s="240">
        <v>3101</v>
      </c>
      <c r="M27" s="1570"/>
      <c r="N27" s="240">
        <v>3877</v>
      </c>
      <c r="O27" s="1570"/>
      <c r="P27" s="240">
        <v>9937</v>
      </c>
      <c r="Q27" s="1570"/>
      <c r="R27" s="240">
        <v>980</v>
      </c>
      <c r="S27" s="1570"/>
      <c r="T27" s="240">
        <v>783</v>
      </c>
      <c r="U27" s="1570"/>
      <c r="V27" s="240">
        <v>753</v>
      </c>
      <c r="W27" s="1570"/>
      <c r="X27" s="240">
        <v>1053</v>
      </c>
      <c r="Y27" s="1570"/>
      <c r="Z27" s="240">
        <v>549</v>
      </c>
      <c r="AA27" s="1570"/>
      <c r="AB27" s="240">
        <v>548</v>
      </c>
      <c r="AC27" s="1570"/>
      <c r="AD27" s="240">
        <v>748</v>
      </c>
      <c r="AE27" s="1400"/>
      <c r="AF27" s="1397"/>
    </row>
    <row r="28" spans="1:32" s="1325" customFormat="1" ht="4.5" customHeight="1">
      <c r="A28" s="1397"/>
      <c r="B28" s="1398"/>
      <c r="C28" s="143"/>
      <c r="D28" s="276"/>
      <c r="E28" s="1410"/>
      <c r="F28" s="219"/>
      <c r="G28" s="1570"/>
      <c r="H28" s="219"/>
      <c r="I28" s="1570"/>
      <c r="J28" s="219"/>
      <c r="K28" s="1570"/>
      <c r="L28" s="240"/>
      <c r="M28" s="1570"/>
      <c r="N28" s="240"/>
      <c r="O28" s="1570"/>
      <c r="P28" s="240"/>
      <c r="Q28" s="1570"/>
      <c r="R28" s="240"/>
      <c r="S28" s="1570"/>
      <c r="T28" s="240"/>
      <c r="U28" s="1570"/>
      <c r="V28" s="240"/>
      <c r="W28" s="1570"/>
      <c r="X28" s="240"/>
      <c r="Y28" s="1570"/>
      <c r="Z28" s="240"/>
      <c r="AA28" s="1570"/>
      <c r="AB28" s="240"/>
      <c r="AC28" s="1570"/>
      <c r="AD28" s="240"/>
      <c r="AE28" s="1400"/>
      <c r="AF28" s="1397"/>
    </row>
    <row r="29" spans="1:32" s="1325" customFormat="1" ht="12" customHeight="1">
      <c r="A29" s="1397"/>
      <c r="B29" s="1398"/>
      <c r="C29" s="1620" t="s">
        <v>266</v>
      </c>
      <c r="D29" s="1620"/>
      <c r="E29" s="1411"/>
      <c r="F29" s="1395">
        <v>4992</v>
      </c>
      <c r="G29" s="1395"/>
      <c r="H29" s="1395">
        <v>5413</v>
      </c>
      <c r="I29" s="1395"/>
      <c r="J29" s="1395">
        <v>5907</v>
      </c>
      <c r="K29" s="1395"/>
      <c r="L29" s="1396">
        <v>7686</v>
      </c>
      <c r="M29" s="1395"/>
      <c r="N29" s="1396">
        <v>9342</v>
      </c>
      <c r="O29" s="1395"/>
      <c r="P29" s="1396">
        <v>10593</v>
      </c>
      <c r="Q29" s="1395"/>
      <c r="R29" s="1396">
        <v>10371</v>
      </c>
      <c r="S29" s="1395"/>
      <c r="T29" s="1396">
        <v>8102</v>
      </c>
      <c r="U29" s="1395"/>
      <c r="V29" s="1396">
        <v>4832</v>
      </c>
      <c r="W29" s="1395"/>
      <c r="X29" s="1396">
        <v>7743</v>
      </c>
      <c r="Y29" s="1395"/>
      <c r="Z29" s="1396">
        <v>7088</v>
      </c>
      <c r="AA29" s="1395"/>
      <c r="AB29" s="1396">
        <v>8327</v>
      </c>
      <c r="AC29" s="1395"/>
      <c r="AD29" s="1396">
        <v>7029</v>
      </c>
      <c r="AE29" s="1400"/>
      <c r="AF29" s="1397"/>
    </row>
    <row r="30" spans="1:32" s="1408" customFormat="1" ht="12" customHeight="1">
      <c r="A30" s="1403"/>
      <c r="B30" s="1404"/>
      <c r="C30" s="1620" t="s">
        <v>464</v>
      </c>
      <c r="D30" s="1620"/>
      <c r="E30" s="1394">
        <f>SUM(E31:E34)</f>
        <v>0</v>
      </c>
      <c r="F30" s="1395">
        <v>47968</v>
      </c>
      <c r="G30" s="1395"/>
      <c r="H30" s="1395">
        <v>51422</v>
      </c>
      <c r="I30" s="1395"/>
      <c r="J30" s="1395">
        <v>50258</v>
      </c>
      <c r="K30" s="1395"/>
      <c r="L30" s="1396">
        <v>54481</v>
      </c>
      <c r="M30" s="1395"/>
      <c r="N30" s="1396">
        <v>51098</v>
      </c>
      <c r="O30" s="1395"/>
      <c r="P30" s="1396">
        <v>64195</v>
      </c>
      <c r="Q30" s="1395"/>
      <c r="R30" s="1396">
        <v>65371</v>
      </c>
      <c r="S30" s="1395"/>
      <c r="T30" s="1396">
        <v>61769</v>
      </c>
      <c r="U30" s="1395"/>
      <c r="V30" s="1396">
        <v>49364</v>
      </c>
      <c r="W30" s="1395"/>
      <c r="X30" s="1396">
        <v>66778</v>
      </c>
      <c r="Y30" s="1395"/>
      <c r="Z30" s="1396">
        <v>50024</v>
      </c>
      <c r="AA30" s="1395"/>
      <c r="AB30" s="1396">
        <v>55167</v>
      </c>
      <c r="AC30" s="1395"/>
      <c r="AD30" s="1396">
        <v>50963</v>
      </c>
      <c r="AE30" s="1412"/>
      <c r="AF30" s="1403"/>
    </row>
    <row r="31" spans="1:32" s="1325" customFormat="1" ht="12.75" customHeight="1">
      <c r="A31" s="1397"/>
      <c r="B31" s="1413"/>
      <c r="C31" s="1399"/>
      <c r="D31" s="1033" t="s">
        <v>705</v>
      </c>
      <c r="E31" s="1409"/>
      <c r="F31" s="219">
        <v>1693</v>
      </c>
      <c r="G31" s="1570"/>
      <c r="H31" s="219">
        <v>1511</v>
      </c>
      <c r="I31" s="1570"/>
      <c r="J31" s="219">
        <v>1707</v>
      </c>
      <c r="K31" s="1570"/>
      <c r="L31" s="240">
        <v>2513</v>
      </c>
      <c r="M31" s="1570"/>
      <c r="N31" s="240">
        <v>1751</v>
      </c>
      <c r="O31" s="1570"/>
      <c r="P31" s="240">
        <v>1903</v>
      </c>
      <c r="Q31" s="1570"/>
      <c r="R31" s="240">
        <v>3150</v>
      </c>
      <c r="S31" s="1570"/>
      <c r="T31" s="240">
        <v>2811</v>
      </c>
      <c r="U31" s="1570"/>
      <c r="V31" s="240">
        <v>1959</v>
      </c>
      <c r="W31" s="1570"/>
      <c r="X31" s="240">
        <v>2690</v>
      </c>
      <c r="Y31" s="1570"/>
      <c r="Z31" s="240">
        <v>2590</v>
      </c>
      <c r="AA31" s="1570"/>
      <c r="AB31" s="240">
        <v>2603</v>
      </c>
      <c r="AC31" s="1570"/>
      <c r="AD31" s="240">
        <v>1790</v>
      </c>
      <c r="AE31" s="1400"/>
      <c r="AF31" s="1397"/>
    </row>
    <row r="32" spans="1:32" s="1325" customFormat="1" ht="11.25" customHeight="1">
      <c r="A32" s="1397"/>
      <c r="B32" s="1413"/>
      <c r="C32" s="1399"/>
      <c r="D32" s="1033" t="s">
        <v>267</v>
      </c>
      <c r="E32" s="1409"/>
      <c r="F32" s="219">
        <v>14803</v>
      </c>
      <c r="G32" s="1570"/>
      <c r="H32" s="219">
        <v>16769</v>
      </c>
      <c r="I32" s="1570"/>
      <c r="J32" s="219">
        <v>14470</v>
      </c>
      <c r="K32" s="1570"/>
      <c r="L32" s="240">
        <v>14471</v>
      </c>
      <c r="M32" s="1570"/>
      <c r="N32" s="240">
        <v>13250</v>
      </c>
      <c r="O32" s="1570"/>
      <c r="P32" s="240">
        <v>15818</v>
      </c>
      <c r="Q32" s="1570"/>
      <c r="R32" s="240">
        <v>18499</v>
      </c>
      <c r="S32" s="1570"/>
      <c r="T32" s="240">
        <v>16938</v>
      </c>
      <c r="U32" s="1570"/>
      <c r="V32" s="240">
        <v>15034</v>
      </c>
      <c r="W32" s="1570"/>
      <c r="X32" s="240">
        <v>19557</v>
      </c>
      <c r="Y32" s="1570"/>
      <c r="Z32" s="240">
        <v>14685</v>
      </c>
      <c r="AA32" s="1570"/>
      <c r="AB32" s="240">
        <v>15826</v>
      </c>
      <c r="AC32" s="1570"/>
      <c r="AD32" s="240">
        <v>14301</v>
      </c>
      <c r="AE32" s="1400"/>
      <c r="AF32" s="1397"/>
    </row>
    <row r="33" spans="1:32" s="1325" customFormat="1" ht="11.25" customHeight="1">
      <c r="A33" s="1397"/>
      <c r="B33" s="1413"/>
      <c r="C33" s="1399"/>
      <c r="D33" s="1033" t="s">
        <v>208</v>
      </c>
      <c r="E33" s="1409"/>
      <c r="F33" s="219">
        <v>31442</v>
      </c>
      <c r="G33" s="1570"/>
      <c r="H33" s="219">
        <v>33095</v>
      </c>
      <c r="I33" s="1570"/>
      <c r="J33" s="219">
        <v>34044</v>
      </c>
      <c r="K33" s="1570"/>
      <c r="L33" s="240">
        <v>37459</v>
      </c>
      <c r="M33" s="1570"/>
      <c r="N33" s="240">
        <v>36063</v>
      </c>
      <c r="O33" s="1570"/>
      <c r="P33" s="240">
        <v>46417</v>
      </c>
      <c r="Q33" s="1570"/>
      <c r="R33" s="240">
        <v>43659</v>
      </c>
      <c r="S33" s="1570"/>
      <c r="T33" s="240">
        <v>41962</v>
      </c>
      <c r="U33" s="1570"/>
      <c r="V33" s="240">
        <v>32332</v>
      </c>
      <c r="W33" s="1570"/>
      <c r="X33" s="240">
        <v>44408</v>
      </c>
      <c r="Y33" s="1570"/>
      <c r="Z33" s="240">
        <v>32657</v>
      </c>
      <c r="AA33" s="1570"/>
      <c r="AB33" s="240">
        <v>36641</v>
      </c>
      <c r="AC33" s="1570"/>
      <c r="AD33" s="240">
        <v>34769</v>
      </c>
      <c r="AE33" s="1400"/>
      <c r="AF33" s="1397"/>
    </row>
    <row r="34" spans="1:32" s="1325" customFormat="1" ht="11.25" customHeight="1">
      <c r="A34" s="1397"/>
      <c r="B34" s="1413"/>
      <c r="C34" s="1399"/>
      <c r="D34" s="1033" t="s">
        <v>268</v>
      </c>
      <c r="E34" s="1409"/>
      <c r="F34" s="219">
        <v>30</v>
      </c>
      <c r="G34" s="1570"/>
      <c r="H34" s="219">
        <v>47</v>
      </c>
      <c r="I34" s="1570"/>
      <c r="J34" s="219">
        <v>37</v>
      </c>
      <c r="K34" s="1570"/>
      <c r="L34" s="240">
        <v>38</v>
      </c>
      <c r="M34" s="1570"/>
      <c r="N34" s="240">
        <v>34</v>
      </c>
      <c r="O34" s="1570"/>
      <c r="P34" s="240">
        <v>57</v>
      </c>
      <c r="Q34" s="1570"/>
      <c r="R34" s="240">
        <v>63</v>
      </c>
      <c r="S34" s="1570"/>
      <c r="T34" s="240">
        <v>58</v>
      </c>
      <c r="U34" s="1570"/>
      <c r="V34" s="240">
        <v>39</v>
      </c>
      <c r="W34" s="1570"/>
      <c r="X34" s="240">
        <v>103</v>
      </c>
      <c r="Y34" s="1570"/>
      <c r="Z34" s="240">
        <v>92</v>
      </c>
      <c r="AA34" s="1570"/>
      <c r="AB34" s="240">
        <v>97</v>
      </c>
      <c r="AC34" s="1570"/>
      <c r="AD34" s="240">
        <v>103</v>
      </c>
      <c r="AE34" s="1400"/>
      <c r="AF34" s="1397"/>
    </row>
    <row r="35" spans="1:32" ht="10.5" customHeight="1" thickBot="1">
      <c r="A35" s="4"/>
      <c r="B35" s="367"/>
      <c r="C35" s="1414"/>
      <c r="D35" s="18"/>
      <c r="E35" s="132"/>
      <c r="F35" s="1573"/>
      <c r="G35" s="1415"/>
      <c r="H35" s="1573"/>
      <c r="I35" s="1415"/>
      <c r="J35" s="1573"/>
      <c r="K35" s="1415"/>
      <c r="L35" s="1573"/>
      <c r="M35" s="1415"/>
      <c r="N35" s="1573"/>
      <c r="O35" s="1415"/>
      <c r="P35" s="1348"/>
      <c r="Q35" s="1415"/>
      <c r="R35" s="1348"/>
      <c r="S35" s="1415"/>
      <c r="T35" s="1348"/>
      <c r="U35" s="1415"/>
      <c r="V35" s="1348"/>
      <c r="W35" s="1415"/>
      <c r="X35" s="1348"/>
      <c r="Y35" s="1415"/>
      <c r="Z35" s="1348"/>
      <c r="AA35" s="1415"/>
      <c r="AB35" s="1348"/>
      <c r="AC35" s="1415"/>
      <c r="AD35" s="1348"/>
      <c r="AE35" s="1576"/>
      <c r="AF35" s="4"/>
    </row>
    <row r="36" spans="1:32" ht="13.5" customHeight="1" thickBot="1">
      <c r="A36" s="4"/>
      <c r="B36" s="367"/>
      <c r="C36" s="659" t="s">
        <v>269</v>
      </c>
      <c r="D36" s="1389"/>
      <c r="E36" s="1389"/>
      <c r="F36" s="1416"/>
      <c r="G36" s="1416"/>
      <c r="H36" s="1416"/>
      <c r="I36" s="1416"/>
      <c r="J36" s="1416"/>
      <c r="K36" s="1416"/>
      <c r="L36" s="1416"/>
      <c r="M36" s="1416"/>
      <c r="N36" s="1416"/>
      <c r="O36" s="1416"/>
      <c r="P36" s="1416"/>
      <c r="Q36" s="1416"/>
      <c r="R36" s="1416"/>
      <c r="S36" s="1416"/>
      <c r="T36" s="1416"/>
      <c r="U36" s="1416"/>
      <c r="V36" s="1416"/>
      <c r="W36" s="1416"/>
      <c r="X36" s="1416"/>
      <c r="Y36" s="1416"/>
      <c r="Z36" s="1416"/>
      <c r="AA36" s="1416"/>
      <c r="AB36" s="1416"/>
      <c r="AC36" s="1416"/>
      <c r="AD36" s="1417"/>
      <c r="AE36" s="1576"/>
      <c r="AF36" s="4"/>
    </row>
    <row r="37" spans="1:32" ht="9.75" customHeight="1">
      <c r="A37" s="4"/>
      <c r="B37" s="367"/>
      <c r="C37" s="1418" t="s">
        <v>87</v>
      </c>
      <c r="D37" s="18"/>
      <c r="E37" s="1419"/>
      <c r="F37" s="1415"/>
      <c r="G37" s="1415"/>
      <c r="H37" s="1415"/>
      <c r="I37" s="1415"/>
      <c r="J37" s="1415"/>
      <c r="K37" s="1415"/>
      <c r="L37" s="1415"/>
      <c r="M37" s="1415"/>
      <c r="N37" s="1415"/>
      <c r="O37" s="1415"/>
      <c r="P37" s="1415"/>
      <c r="Q37" s="1415"/>
      <c r="R37" s="1415"/>
      <c r="S37" s="1415"/>
      <c r="T37" s="1415"/>
      <c r="U37" s="1415"/>
      <c r="V37" s="1415"/>
      <c r="W37" s="1415"/>
      <c r="X37" s="1415"/>
      <c r="Y37" s="1415"/>
      <c r="Z37" s="1415"/>
      <c r="AA37" s="1415"/>
      <c r="AB37" s="1415"/>
      <c r="AC37" s="1415"/>
      <c r="AD37" s="1415"/>
      <c r="AE37" s="1576"/>
      <c r="AF37" s="4"/>
    </row>
    <row r="38" spans="1:32" ht="12" customHeight="1">
      <c r="A38" s="4"/>
      <c r="B38" s="367"/>
      <c r="C38" s="1620" t="s">
        <v>77</v>
      </c>
      <c r="D38" s="1620"/>
      <c r="E38" s="1394">
        <f>SUM(E39:E45)</f>
        <v>0</v>
      </c>
      <c r="F38" s="1395">
        <v>7154</v>
      </c>
      <c r="G38" s="1395">
        <v>0</v>
      </c>
      <c r="H38" s="1395">
        <v>8550</v>
      </c>
      <c r="I38" s="1395">
        <v>0</v>
      </c>
      <c r="J38" s="1395">
        <v>8386</v>
      </c>
      <c r="K38" s="1395">
        <f>SUM(K39:K45)</f>
        <v>0</v>
      </c>
      <c r="L38" s="1396">
        <v>8606</v>
      </c>
      <c r="M38" s="1395">
        <v>0</v>
      </c>
      <c r="N38" s="1396">
        <v>8686</v>
      </c>
      <c r="O38" s="1395">
        <v>0</v>
      </c>
      <c r="P38" s="1396">
        <v>9236</v>
      </c>
      <c r="Q38" s="1395">
        <v>0</v>
      </c>
      <c r="R38" s="1396">
        <v>9234</v>
      </c>
      <c r="S38" s="1395">
        <v>0</v>
      </c>
      <c r="T38" s="1396">
        <v>8209</v>
      </c>
      <c r="U38" s="1395">
        <v>0</v>
      </c>
      <c r="V38" s="1396">
        <v>5875</v>
      </c>
      <c r="W38" s="1395">
        <v>0</v>
      </c>
      <c r="X38" s="1396">
        <v>8582</v>
      </c>
      <c r="Y38" s="1395">
        <v>0</v>
      </c>
      <c r="Z38" s="1396">
        <v>7656</v>
      </c>
      <c r="AA38" s="1395">
        <v>0</v>
      </c>
      <c r="AB38" s="1396">
        <v>9650</v>
      </c>
      <c r="AC38" s="1395">
        <v>0</v>
      </c>
      <c r="AD38" s="1396">
        <v>11620</v>
      </c>
      <c r="AE38" s="1576"/>
      <c r="AF38" s="4"/>
    </row>
    <row r="39" spans="1:32" ht="12" customHeight="1">
      <c r="A39" s="4"/>
      <c r="B39" s="367"/>
      <c r="C39" s="1039"/>
      <c r="D39" s="1024" t="s">
        <v>236</v>
      </c>
      <c r="E39" s="218"/>
      <c r="F39" s="219">
        <v>2543</v>
      </c>
      <c r="G39" s="1415"/>
      <c r="H39" s="219">
        <v>2781</v>
      </c>
      <c r="I39" s="1415"/>
      <c r="J39" s="219">
        <v>2891</v>
      </c>
      <c r="K39" s="1415"/>
      <c r="L39" s="240">
        <v>3139</v>
      </c>
      <c r="M39" s="1415"/>
      <c r="N39" s="240">
        <v>2858</v>
      </c>
      <c r="O39" s="1415"/>
      <c r="P39" s="240">
        <v>3505</v>
      </c>
      <c r="Q39" s="1415"/>
      <c r="R39" s="240">
        <v>3899</v>
      </c>
      <c r="S39" s="1415"/>
      <c r="T39" s="240">
        <v>3622</v>
      </c>
      <c r="U39" s="1415"/>
      <c r="V39" s="240">
        <v>2457</v>
      </c>
      <c r="W39" s="1415"/>
      <c r="X39" s="240">
        <v>3480</v>
      </c>
      <c r="Y39" s="1415"/>
      <c r="Z39" s="240">
        <v>2984</v>
      </c>
      <c r="AA39" s="1415"/>
      <c r="AB39" s="240">
        <v>3621</v>
      </c>
      <c r="AC39" s="1415"/>
      <c r="AD39" s="240">
        <v>3989</v>
      </c>
      <c r="AE39" s="1576"/>
      <c r="AF39" s="4"/>
    </row>
    <row r="40" spans="1:32" ht="12" customHeight="1">
      <c r="A40" s="4"/>
      <c r="B40" s="367"/>
      <c r="C40" s="1039"/>
      <c r="D40" s="1024" t="s">
        <v>237</v>
      </c>
      <c r="E40" s="218"/>
      <c r="F40" s="219">
        <v>1960</v>
      </c>
      <c r="G40" s="1415"/>
      <c r="H40" s="219">
        <v>2617</v>
      </c>
      <c r="I40" s="1415"/>
      <c r="J40" s="219">
        <v>2593</v>
      </c>
      <c r="K40" s="1415"/>
      <c r="L40" s="240">
        <v>2714</v>
      </c>
      <c r="M40" s="1415"/>
      <c r="N40" s="240">
        <v>2962</v>
      </c>
      <c r="O40" s="1415"/>
      <c r="P40" s="240">
        <v>3297</v>
      </c>
      <c r="Q40" s="1415"/>
      <c r="R40" s="240">
        <v>2934</v>
      </c>
      <c r="S40" s="1415"/>
      <c r="T40" s="240">
        <v>2078</v>
      </c>
      <c r="U40" s="1415"/>
      <c r="V40" s="240">
        <v>1901</v>
      </c>
      <c r="W40" s="1415"/>
      <c r="X40" s="240">
        <v>2775</v>
      </c>
      <c r="Y40" s="1415"/>
      <c r="Z40" s="240">
        <v>2412</v>
      </c>
      <c r="AA40" s="1415"/>
      <c r="AB40" s="240">
        <v>3163</v>
      </c>
      <c r="AC40" s="1415"/>
      <c r="AD40" s="240">
        <v>3513</v>
      </c>
      <c r="AE40" s="1576"/>
      <c r="AF40" s="4"/>
    </row>
    <row r="41" spans="1:32" ht="12" customHeight="1">
      <c r="A41" s="4"/>
      <c r="B41" s="367"/>
      <c r="C41" s="1039"/>
      <c r="D41" s="1024" t="s">
        <v>68</v>
      </c>
      <c r="E41" s="218"/>
      <c r="F41" s="219">
        <v>871</v>
      </c>
      <c r="G41" s="1415"/>
      <c r="H41" s="219">
        <v>1081</v>
      </c>
      <c r="I41" s="1415"/>
      <c r="J41" s="219">
        <v>942</v>
      </c>
      <c r="K41" s="1415"/>
      <c r="L41" s="240">
        <v>906</v>
      </c>
      <c r="M41" s="1415"/>
      <c r="N41" s="240">
        <v>1146</v>
      </c>
      <c r="O41" s="1415"/>
      <c r="P41" s="240">
        <v>996</v>
      </c>
      <c r="Q41" s="1415"/>
      <c r="R41" s="240">
        <v>933</v>
      </c>
      <c r="S41" s="1415"/>
      <c r="T41" s="240">
        <v>818</v>
      </c>
      <c r="U41" s="1415"/>
      <c r="V41" s="240">
        <v>592</v>
      </c>
      <c r="W41" s="1415"/>
      <c r="X41" s="240">
        <v>897</v>
      </c>
      <c r="Y41" s="1415"/>
      <c r="Z41" s="240">
        <v>931</v>
      </c>
      <c r="AA41" s="1415"/>
      <c r="AB41" s="240">
        <v>1045</v>
      </c>
      <c r="AC41" s="1415"/>
      <c r="AD41" s="240">
        <v>1425</v>
      </c>
      <c r="AE41" s="1576"/>
      <c r="AF41" s="4"/>
    </row>
    <row r="42" spans="1:32" ht="12" customHeight="1">
      <c r="A42" s="4"/>
      <c r="B42" s="367"/>
      <c r="C42" s="1039"/>
      <c r="D42" s="1024" t="s">
        <v>239</v>
      </c>
      <c r="E42" s="218"/>
      <c r="F42" s="219">
        <v>859</v>
      </c>
      <c r="G42" s="1415"/>
      <c r="H42" s="219">
        <v>1210</v>
      </c>
      <c r="I42" s="1415"/>
      <c r="J42" s="219">
        <v>1017</v>
      </c>
      <c r="K42" s="1415"/>
      <c r="L42" s="240">
        <v>986</v>
      </c>
      <c r="M42" s="1415"/>
      <c r="N42" s="240">
        <v>1114</v>
      </c>
      <c r="O42" s="1415"/>
      <c r="P42" s="240">
        <v>992</v>
      </c>
      <c r="Q42" s="1415"/>
      <c r="R42" s="240">
        <v>878</v>
      </c>
      <c r="S42" s="1415"/>
      <c r="T42" s="240">
        <v>1322</v>
      </c>
      <c r="U42" s="1415"/>
      <c r="V42" s="240">
        <v>700</v>
      </c>
      <c r="W42" s="1415"/>
      <c r="X42" s="240">
        <v>1019</v>
      </c>
      <c r="Y42" s="1415"/>
      <c r="Z42" s="240">
        <v>698</v>
      </c>
      <c r="AA42" s="1415"/>
      <c r="AB42" s="240">
        <v>869</v>
      </c>
      <c r="AC42" s="1415"/>
      <c r="AD42" s="240">
        <v>1049</v>
      </c>
      <c r="AE42" s="1576"/>
      <c r="AF42" s="4"/>
    </row>
    <row r="43" spans="1:32" ht="12" customHeight="1">
      <c r="A43" s="4"/>
      <c r="B43" s="367"/>
      <c r="C43" s="1039"/>
      <c r="D43" s="1024" t="s">
        <v>240</v>
      </c>
      <c r="E43" s="218"/>
      <c r="F43" s="219">
        <v>725</v>
      </c>
      <c r="G43" s="1415"/>
      <c r="H43" s="219">
        <v>684</v>
      </c>
      <c r="I43" s="1415"/>
      <c r="J43" s="219">
        <v>693</v>
      </c>
      <c r="K43" s="1415"/>
      <c r="L43" s="240">
        <v>623</v>
      </c>
      <c r="M43" s="1415"/>
      <c r="N43" s="240">
        <v>350</v>
      </c>
      <c r="O43" s="1415"/>
      <c r="P43" s="240">
        <v>285</v>
      </c>
      <c r="Q43" s="1415"/>
      <c r="R43" s="240">
        <v>416</v>
      </c>
      <c r="S43" s="1415"/>
      <c r="T43" s="240">
        <v>203</v>
      </c>
      <c r="U43" s="1415"/>
      <c r="V43" s="240">
        <v>141</v>
      </c>
      <c r="W43" s="1415"/>
      <c r="X43" s="240">
        <v>234</v>
      </c>
      <c r="Y43" s="1415"/>
      <c r="Z43" s="240">
        <v>497</v>
      </c>
      <c r="AA43" s="1415"/>
      <c r="AB43" s="240">
        <v>718</v>
      </c>
      <c r="AC43" s="1415"/>
      <c r="AD43" s="240">
        <v>1396</v>
      </c>
      <c r="AE43" s="1576"/>
      <c r="AF43" s="4"/>
    </row>
    <row r="44" spans="1:32" ht="12" customHeight="1">
      <c r="A44" s="4"/>
      <c r="B44" s="367"/>
      <c r="C44" s="1039"/>
      <c r="D44" s="1024" t="s">
        <v>166</v>
      </c>
      <c r="E44" s="218"/>
      <c r="F44" s="219">
        <v>64</v>
      </c>
      <c r="G44" s="1415"/>
      <c r="H44" s="219">
        <v>62</v>
      </c>
      <c r="I44" s="1415"/>
      <c r="J44" s="219">
        <v>76</v>
      </c>
      <c r="K44" s="1415"/>
      <c r="L44" s="240">
        <v>90</v>
      </c>
      <c r="M44" s="1415"/>
      <c r="N44" s="240">
        <v>86</v>
      </c>
      <c r="O44" s="1415"/>
      <c r="P44" s="240">
        <v>52</v>
      </c>
      <c r="Q44" s="1415"/>
      <c r="R44" s="240">
        <v>41</v>
      </c>
      <c r="S44" s="1415"/>
      <c r="T44" s="240">
        <v>47</v>
      </c>
      <c r="U44" s="1415"/>
      <c r="V44" s="240">
        <v>23</v>
      </c>
      <c r="W44" s="1415"/>
      <c r="X44" s="240">
        <v>46</v>
      </c>
      <c r="Y44" s="1415"/>
      <c r="Z44" s="240">
        <v>21</v>
      </c>
      <c r="AA44" s="1415"/>
      <c r="AB44" s="240">
        <v>79</v>
      </c>
      <c r="AC44" s="1415"/>
      <c r="AD44" s="240">
        <v>105</v>
      </c>
      <c r="AE44" s="1576"/>
      <c r="AF44" s="4"/>
    </row>
    <row r="45" spans="1:32" ht="12" customHeight="1">
      <c r="A45" s="4"/>
      <c r="B45" s="367"/>
      <c r="C45" s="1039"/>
      <c r="D45" s="1024" t="s">
        <v>167</v>
      </c>
      <c r="E45" s="218"/>
      <c r="F45" s="219">
        <v>132</v>
      </c>
      <c r="G45" s="1415"/>
      <c r="H45" s="219">
        <v>115</v>
      </c>
      <c r="I45" s="1415"/>
      <c r="J45" s="219">
        <v>174</v>
      </c>
      <c r="K45" s="1415"/>
      <c r="L45" s="240">
        <v>148</v>
      </c>
      <c r="M45" s="1415"/>
      <c r="N45" s="240">
        <v>170</v>
      </c>
      <c r="O45" s="1415"/>
      <c r="P45" s="240">
        <v>109</v>
      </c>
      <c r="Q45" s="1415"/>
      <c r="R45" s="240">
        <v>133</v>
      </c>
      <c r="S45" s="1415"/>
      <c r="T45" s="240">
        <v>119</v>
      </c>
      <c r="U45" s="1415"/>
      <c r="V45" s="240">
        <v>61</v>
      </c>
      <c r="W45" s="1415"/>
      <c r="X45" s="240">
        <v>131</v>
      </c>
      <c r="Y45" s="1415"/>
      <c r="Z45" s="240">
        <v>113</v>
      </c>
      <c r="AA45" s="1415"/>
      <c r="AB45" s="240">
        <v>155</v>
      </c>
      <c r="AC45" s="1415"/>
      <c r="AD45" s="240">
        <v>143</v>
      </c>
      <c r="AE45" s="1576"/>
      <c r="AF45" s="4"/>
    </row>
    <row r="46" spans="1:32" ht="4.5" customHeight="1">
      <c r="A46" s="4"/>
      <c r="B46" s="367"/>
      <c r="C46" s="1039"/>
      <c r="D46" s="1420"/>
      <c r="E46" s="220"/>
      <c r="F46" s="1415"/>
      <c r="G46" s="1415"/>
      <c r="H46" s="1415"/>
      <c r="I46" s="1415"/>
      <c r="J46" s="1415"/>
      <c r="K46" s="1415"/>
      <c r="L46" s="1421"/>
      <c r="M46" s="1415"/>
      <c r="N46" s="1421"/>
      <c r="O46" s="1415"/>
      <c r="P46" s="1421"/>
      <c r="Q46" s="1415"/>
      <c r="R46" s="1421"/>
      <c r="S46" s="1415"/>
      <c r="T46" s="1421"/>
      <c r="U46" s="1415"/>
      <c r="V46" s="1421"/>
      <c r="W46" s="1415"/>
      <c r="X46" s="1421"/>
      <c r="Y46" s="1415"/>
      <c r="Z46" s="1421"/>
      <c r="AA46" s="1415"/>
      <c r="AB46" s="1421"/>
      <c r="AC46" s="1415"/>
      <c r="AD46" s="1421"/>
      <c r="AE46" s="1576"/>
      <c r="AF46" s="4"/>
    </row>
    <row r="47" spans="1:32" ht="12" customHeight="1">
      <c r="A47" s="4"/>
      <c r="B47" s="367"/>
      <c r="C47" s="1039"/>
      <c r="D47" s="1033" t="s">
        <v>705</v>
      </c>
      <c r="E47" s="218"/>
      <c r="F47" s="219">
        <v>401</v>
      </c>
      <c r="G47" s="1415"/>
      <c r="H47" s="219">
        <v>597</v>
      </c>
      <c r="I47" s="1415"/>
      <c r="J47" s="219">
        <v>324</v>
      </c>
      <c r="K47" s="1415"/>
      <c r="L47" s="240">
        <v>395</v>
      </c>
      <c r="M47" s="1415"/>
      <c r="N47" s="240">
        <v>527</v>
      </c>
      <c r="O47" s="1415"/>
      <c r="P47" s="240">
        <v>392</v>
      </c>
      <c r="Q47" s="1415"/>
      <c r="R47" s="240">
        <v>894</v>
      </c>
      <c r="S47" s="1415"/>
      <c r="T47" s="240">
        <v>948</v>
      </c>
      <c r="U47" s="1415"/>
      <c r="V47" s="240">
        <v>402</v>
      </c>
      <c r="W47" s="1415"/>
      <c r="X47" s="240">
        <v>579</v>
      </c>
      <c r="Y47" s="1415"/>
      <c r="Z47" s="240">
        <v>345</v>
      </c>
      <c r="AA47" s="1415"/>
      <c r="AB47" s="240">
        <v>767</v>
      </c>
      <c r="AC47" s="1415"/>
      <c r="AD47" s="240">
        <v>755</v>
      </c>
      <c r="AE47" s="1576"/>
      <c r="AF47" s="4"/>
    </row>
    <row r="48" spans="1:32" ht="12" customHeight="1">
      <c r="A48" s="4"/>
      <c r="B48" s="367"/>
      <c r="C48" s="1039"/>
      <c r="D48" s="1033" t="s">
        <v>267</v>
      </c>
      <c r="E48" s="218"/>
      <c r="F48" s="219">
        <v>1698</v>
      </c>
      <c r="G48" s="1415"/>
      <c r="H48" s="219">
        <v>2245</v>
      </c>
      <c r="I48" s="1415"/>
      <c r="J48" s="219">
        <v>2349</v>
      </c>
      <c r="K48" s="1415"/>
      <c r="L48" s="240">
        <v>2282</v>
      </c>
      <c r="M48" s="1415"/>
      <c r="N48" s="240">
        <v>1849</v>
      </c>
      <c r="O48" s="1415"/>
      <c r="P48" s="240">
        <v>2444</v>
      </c>
      <c r="Q48" s="1415"/>
      <c r="R48" s="240">
        <v>2593</v>
      </c>
      <c r="S48" s="1415"/>
      <c r="T48" s="240">
        <v>2409</v>
      </c>
      <c r="U48" s="1415"/>
      <c r="V48" s="240">
        <v>1488</v>
      </c>
      <c r="W48" s="1415"/>
      <c r="X48" s="240">
        <v>2275</v>
      </c>
      <c r="Y48" s="1415"/>
      <c r="Z48" s="240">
        <v>2500</v>
      </c>
      <c r="AA48" s="1415"/>
      <c r="AB48" s="240">
        <v>2843</v>
      </c>
      <c r="AC48" s="1415"/>
      <c r="AD48" s="240">
        <v>3082</v>
      </c>
      <c r="AE48" s="1576"/>
      <c r="AF48" s="4"/>
    </row>
    <row r="49" spans="1:32" ht="12" customHeight="1">
      <c r="A49" s="4"/>
      <c r="B49" s="367"/>
      <c r="C49" s="1039"/>
      <c r="D49" s="1033" t="s">
        <v>208</v>
      </c>
      <c r="E49" s="218"/>
      <c r="F49" s="219">
        <v>5055</v>
      </c>
      <c r="G49" s="1415"/>
      <c r="H49" s="219">
        <v>5708</v>
      </c>
      <c r="I49" s="1415"/>
      <c r="J49" s="219">
        <v>5711</v>
      </c>
      <c r="K49" s="1415"/>
      <c r="L49" s="240">
        <v>5929</v>
      </c>
      <c r="M49" s="1415"/>
      <c r="N49" s="240">
        <v>6309</v>
      </c>
      <c r="O49" s="1415"/>
      <c r="P49" s="240">
        <v>6400</v>
      </c>
      <c r="Q49" s="1415"/>
      <c r="R49" s="240">
        <v>5728</v>
      </c>
      <c r="S49" s="1415"/>
      <c r="T49" s="240">
        <v>4833</v>
      </c>
      <c r="U49" s="1415"/>
      <c r="V49" s="240">
        <v>3985</v>
      </c>
      <c r="W49" s="1415"/>
      <c r="X49" s="240">
        <v>5728</v>
      </c>
      <c r="Y49" s="1415"/>
      <c r="Z49" s="240">
        <v>4811</v>
      </c>
      <c r="AA49" s="1415"/>
      <c r="AB49" s="240">
        <v>6039</v>
      </c>
      <c r="AC49" s="1415"/>
      <c r="AD49" s="240">
        <v>7783</v>
      </c>
      <c r="AE49" s="1576"/>
      <c r="AF49" s="4"/>
    </row>
    <row r="50" spans="1:32" ht="11.25" customHeight="1">
      <c r="A50" s="4"/>
      <c r="B50" s="367"/>
      <c r="C50" s="1039"/>
      <c r="D50" s="1033" t="s">
        <v>268</v>
      </c>
      <c r="E50" s="218"/>
      <c r="F50" s="240" t="s">
        <v>9</v>
      </c>
      <c r="G50" s="1415"/>
      <c r="H50" s="240" t="s">
        <v>9</v>
      </c>
      <c r="I50" s="1415"/>
      <c r="J50" s="240">
        <v>2</v>
      </c>
      <c r="K50" s="1415"/>
      <c r="L50" s="240" t="s">
        <v>9</v>
      </c>
      <c r="M50" s="1415"/>
      <c r="N50" s="240">
        <v>1</v>
      </c>
      <c r="O50" s="1415"/>
      <c r="P50" s="240" t="s">
        <v>9</v>
      </c>
      <c r="Q50" s="1415"/>
      <c r="R50" s="240">
        <v>19</v>
      </c>
      <c r="S50" s="1415"/>
      <c r="T50" s="240">
        <v>19</v>
      </c>
      <c r="U50" s="1415"/>
      <c r="V50" s="240" t="s">
        <v>9</v>
      </c>
      <c r="W50" s="1415"/>
      <c r="X50" s="240" t="s">
        <v>9</v>
      </c>
      <c r="Y50" s="1415"/>
      <c r="Z50" s="240" t="s">
        <v>9</v>
      </c>
      <c r="AA50" s="1415"/>
      <c r="AB50" s="240">
        <v>1</v>
      </c>
      <c r="AC50" s="1415"/>
      <c r="AD50" s="240" t="s">
        <v>9</v>
      </c>
      <c r="AE50" s="1576"/>
      <c r="AF50" s="4"/>
    </row>
    <row r="51" spans="1:32" ht="3.75" customHeight="1">
      <c r="A51" s="4"/>
      <c r="B51" s="367"/>
      <c r="C51" s="349"/>
      <c r="D51" s="349"/>
      <c r="E51" s="220"/>
      <c r="F51" s="219"/>
      <c r="G51" s="1415"/>
      <c r="H51" s="219"/>
      <c r="I51" s="1415"/>
      <c r="J51" s="219"/>
      <c r="K51" s="1415"/>
      <c r="L51" s="240"/>
      <c r="M51" s="1415"/>
      <c r="N51" s="240"/>
      <c r="O51" s="1415"/>
      <c r="P51" s="240"/>
      <c r="Q51" s="1415"/>
      <c r="R51" s="240"/>
      <c r="S51" s="1415"/>
      <c r="T51" s="240"/>
      <c r="U51" s="1415"/>
      <c r="V51" s="240"/>
      <c r="W51" s="1415"/>
      <c r="X51" s="240"/>
      <c r="Y51" s="1415"/>
      <c r="Z51" s="240"/>
      <c r="AA51" s="1415"/>
      <c r="AB51" s="240"/>
      <c r="AC51" s="1415"/>
      <c r="AD51" s="240"/>
      <c r="AE51" s="1576"/>
      <c r="AF51" s="4"/>
    </row>
    <row r="52" spans="1:32" ht="12" customHeight="1">
      <c r="A52" s="4"/>
      <c r="B52" s="367"/>
      <c r="C52" s="1571" t="s">
        <v>465</v>
      </c>
      <c r="D52" s="1571"/>
      <c r="E52" s="1422"/>
      <c r="F52" s="219"/>
      <c r="G52" s="1415"/>
      <c r="H52" s="219"/>
      <c r="I52" s="1415"/>
      <c r="J52" s="219"/>
      <c r="K52" s="1415"/>
      <c r="L52" s="240"/>
      <c r="M52" s="1415"/>
      <c r="N52" s="240"/>
      <c r="O52" s="1415"/>
      <c r="P52" s="240"/>
      <c r="Q52" s="1415"/>
      <c r="R52" s="240"/>
      <c r="S52" s="1415"/>
      <c r="T52" s="240"/>
      <c r="U52" s="1415"/>
      <c r="V52" s="240"/>
      <c r="W52" s="1415"/>
      <c r="X52" s="240"/>
      <c r="Y52" s="1415"/>
      <c r="Z52" s="240"/>
      <c r="AA52" s="1415"/>
      <c r="AB52" s="240"/>
      <c r="AC52" s="1415"/>
      <c r="AD52" s="240"/>
      <c r="AE52" s="1576"/>
      <c r="AF52" s="4"/>
    </row>
    <row r="53" spans="1:32" ht="12" customHeight="1">
      <c r="A53" s="4"/>
      <c r="B53" s="367"/>
      <c r="C53" s="1039"/>
      <c r="D53" s="891" t="s">
        <v>545</v>
      </c>
      <c r="E53" s="218"/>
      <c r="F53" s="219">
        <v>1418</v>
      </c>
      <c r="G53" s="1577"/>
      <c r="H53" s="219">
        <v>1799</v>
      </c>
      <c r="I53" s="1577"/>
      <c r="J53" s="219">
        <v>1594</v>
      </c>
      <c r="K53" s="1577"/>
      <c r="L53" s="240">
        <v>1568</v>
      </c>
      <c r="M53" s="1577"/>
      <c r="N53" s="240">
        <v>1380</v>
      </c>
      <c r="O53" s="1577"/>
      <c r="P53" s="240">
        <v>2359</v>
      </c>
      <c r="Q53" s="1577"/>
      <c r="R53" s="240">
        <v>1423</v>
      </c>
      <c r="S53" s="1577"/>
      <c r="T53" s="240">
        <v>1031</v>
      </c>
      <c r="U53" s="1577"/>
      <c r="V53" s="240">
        <v>952</v>
      </c>
      <c r="W53" s="1577"/>
      <c r="X53" s="240">
        <v>1398</v>
      </c>
      <c r="Y53" s="1577"/>
      <c r="Z53" s="240">
        <v>1128</v>
      </c>
      <c r="AA53" s="1577"/>
      <c r="AB53" s="240">
        <v>1519</v>
      </c>
      <c r="AC53" s="1577"/>
      <c r="AD53" s="240">
        <v>2368</v>
      </c>
      <c r="AE53" s="1576"/>
      <c r="AF53" s="4"/>
    </row>
    <row r="54" spans="1:32" ht="12" customHeight="1">
      <c r="A54" s="4"/>
      <c r="B54" s="367"/>
      <c r="C54" s="1039"/>
      <c r="D54" s="891" t="s">
        <v>546</v>
      </c>
      <c r="E54" s="218"/>
      <c r="F54" s="219">
        <v>788</v>
      </c>
      <c r="G54" s="1577"/>
      <c r="H54" s="219">
        <v>815</v>
      </c>
      <c r="I54" s="1577"/>
      <c r="J54" s="219">
        <v>830</v>
      </c>
      <c r="K54" s="1577"/>
      <c r="L54" s="240">
        <v>815</v>
      </c>
      <c r="M54" s="1577"/>
      <c r="N54" s="240">
        <v>789</v>
      </c>
      <c r="O54" s="1577"/>
      <c r="P54" s="240">
        <v>612</v>
      </c>
      <c r="Q54" s="1577"/>
      <c r="R54" s="240">
        <v>580</v>
      </c>
      <c r="S54" s="1577"/>
      <c r="T54" s="240">
        <v>446</v>
      </c>
      <c r="U54" s="1577"/>
      <c r="V54" s="240">
        <v>382</v>
      </c>
      <c r="W54" s="1577"/>
      <c r="X54" s="240">
        <v>451</v>
      </c>
      <c r="Y54" s="1577"/>
      <c r="Z54" s="240">
        <v>616</v>
      </c>
      <c r="AA54" s="1577"/>
      <c r="AB54" s="240">
        <v>796</v>
      </c>
      <c r="AC54" s="1577"/>
      <c r="AD54" s="240">
        <v>1218</v>
      </c>
      <c r="AE54" s="1576"/>
      <c r="AF54" s="4"/>
    </row>
    <row r="55" spans="1:32" ht="12" customHeight="1">
      <c r="A55" s="4"/>
      <c r="B55" s="367"/>
      <c r="C55" s="1039"/>
      <c r="D55" s="891" t="s">
        <v>704</v>
      </c>
      <c r="E55" s="218"/>
      <c r="F55" s="219">
        <v>622</v>
      </c>
      <c r="G55" s="1577"/>
      <c r="H55" s="219">
        <v>725</v>
      </c>
      <c r="I55" s="1577"/>
      <c r="J55" s="219">
        <v>1019</v>
      </c>
      <c r="K55" s="1577"/>
      <c r="L55" s="240">
        <v>856</v>
      </c>
      <c r="M55" s="1577"/>
      <c r="N55" s="240">
        <v>1411</v>
      </c>
      <c r="O55" s="1577"/>
      <c r="P55" s="240">
        <v>923</v>
      </c>
      <c r="Q55" s="1577"/>
      <c r="R55" s="240">
        <v>909</v>
      </c>
      <c r="S55" s="1577"/>
      <c r="T55" s="240">
        <v>796</v>
      </c>
      <c r="U55" s="1577"/>
      <c r="V55" s="240">
        <v>710</v>
      </c>
      <c r="W55" s="1577"/>
      <c r="X55" s="240">
        <v>965</v>
      </c>
      <c r="Y55" s="1577"/>
      <c r="Z55" s="240">
        <v>876</v>
      </c>
      <c r="AA55" s="1577"/>
      <c r="AB55" s="240">
        <v>1050</v>
      </c>
      <c r="AC55" s="1577"/>
      <c r="AD55" s="240">
        <v>1042</v>
      </c>
      <c r="AE55" s="1576"/>
      <c r="AF55" s="4"/>
    </row>
    <row r="56" spans="1:32" ht="12" customHeight="1">
      <c r="A56" s="4"/>
      <c r="B56" s="367"/>
      <c r="C56" s="1039"/>
      <c r="D56" s="891" t="s">
        <v>552</v>
      </c>
      <c r="E56" s="218"/>
      <c r="F56" s="219">
        <v>605</v>
      </c>
      <c r="G56" s="1577"/>
      <c r="H56" s="219">
        <v>855</v>
      </c>
      <c r="I56" s="1577"/>
      <c r="J56" s="219">
        <v>774</v>
      </c>
      <c r="K56" s="1577"/>
      <c r="L56" s="240">
        <v>772</v>
      </c>
      <c r="M56" s="1577"/>
      <c r="N56" s="240">
        <v>609</v>
      </c>
      <c r="O56" s="1577"/>
      <c r="P56" s="240">
        <v>1013</v>
      </c>
      <c r="Q56" s="1577"/>
      <c r="R56" s="240">
        <v>831</v>
      </c>
      <c r="S56" s="1577"/>
      <c r="T56" s="240">
        <v>872</v>
      </c>
      <c r="U56" s="1577"/>
      <c r="V56" s="240">
        <v>618</v>
      </c>
      <c r="W56" s="1577"/>
      <c r="X56" s="240">
        <v>1076</v>
      </c>
      <c r="Y56" s="1577"/>
      <c r="Z56" s="240">
        <v>740</v>
      </c>
      <c r="AA56" s="1577"/>
      <c r="AB56" s="240">
        <v>1102</v>
      </c>
      <c r="AC56" s="1577"/>
      <c r="AD56" s="240">
        <v>1002</v>
      </c>
      <c r="AE56" s="1576"/>
      <c r="AF56" s="4"/>
    </row>
    <row r="57" spans="1:32" ht="12" customHeight="1">
      <c r="A57" s="4"/>
      <c r="B57" s="367"/>
      <c r="C57" s="1039"/>
      <c r="D57" s="891" t="s">
        <v>548</v>
      </c>
      <c r="E57" s="218"/>
      <c r="F57" s="219">
        <v>483</v>
      </c>
      <c r="G57" s="1577"/>
      <c r="H57" s="219">
        <v>439</v>
      </c>
      <c r="I57" s="1577"/>
      <c r="J57" s="219">
        <v>392</v>
      </c>
      <c r="K57" s="1577"/>
      <c r="L57" s="240">
        <v>389</v>
      </c>
      <c r="M57" s="1577"/>
      <c r="N57" s="240">
        <v>342</v>
      </c>
      <c r="O57" s="1577"/>
      <c r="P57" s="240">
        <v>400</v>
      </c>
      <c r="Q57" s="1577"/>
      <c r="R57" s="240">
        <v>486</v>
      </c>
      <c r="S57" s="1577"/>
      <c r="T57" s="240">
        <v>407</v>
      </c>
      <c r="U57" s="1577"/>
      <c r="V57" s="240">
        <v>368</v>
      </c>
      <c r="W57" s="1577"/>
      <c r="X57" s="240">
        <v>429</v>
      </c>
      <c r="Y57" s="1577"/>
      <c r="Z57" s="240">
        <v>498</v>
      </c>
      <c r="AA57" s="1577"/>
      <c r="AB57" s="240">
        <v>593</v>
      </c>
      <c r="AC57" s="1577"/>
      <c r="AD57" s="240">
        <v>644</v>
      </c>
      <c r="AE57" s="1576"/>
      <c r="AF57" s="4"/>
    </row>
    <row r="58" spans="1:32" ht="13.5" hidden="1" customHeight="1">
      <c r="A58" s="4"/>
      <c r="B58" s="367"/>
      <c r="C58" s="1039"/>
      <c r="D58" s="891" t="s">
        <v>554</v>
      </c>
      <c r="E58" s="218"/>
      <c r="F58" s="219">
        <v>428</v>
      </c>
      <c r="G58" s="1577"/>
      <c r="H58" s="219">
        <v>588</v>
      </c>
      <c r="I58" s="1577"/>
      <c r="J58" s="219">
        <v>378</v>
      </c>
      <c r="K58" s="1577"/>
      <c r="L58" s="240">
        <v>391</v>
      </c>
      <c r="M58" s="1577"/>
      <c r="N58" s="240">
        <v>522</v>
      </c>
      <c r="O58" s="1577"/>
      <c r="P58" s="240">
        <v>491</v>
      </c>
      <c r="Q58" s="1577"/>
      <c r="R58" s="240">
        <v>674</v>
      </c>
      <c r="S58" s="1577"/>
      <c r="T58" s="240">
        <v>840</v>
      </c>
      <c r="U58" s="1577"/>
      <c r="V58" s="240">
        <v>461</v>
      </c>
      <c r="W58" s="1577"/>
      <c r="X58" s="240">
        <v>480</v>
      </c>
      <c r="Y58" s="1577"/>
      <c r="Z58" s="240">
        <v>310</v>
      </c>
      <c r="AA58" s="1577"/>
      <c r="AB58" s="240">
        <v>665</v>
      </c>
      <c r="AC58" s="1577"/>
      <c r="AD58" s="240">
        <v>628</v>
      </c>
      <c r="AE58" s="1576"/>
      <c r="AF58" s="4"/>
    </row>
    <row r="59" spans="1:32" ht="12" hidden="1" customHeight="1">
      <c r="A59" s="4"/>
      <c r="B59" s="367"/>
      <c r="C59" s="1039"/>
      <c r="D59" s="891" t="s">
        <v>553</v>
      </c>
      <c r="E59" s="218"/>
      <c r="F59" s="219">
        <v>330</v>
      </c>
      <c r="G59" s="1577"/>
      <c r="H59" s="219">
        <v>334</v>
      </c>
      <c r="I59" s="1577"/>
      <c r="J59" s="219">
        <v>373</v>
      </c>
      <c r="K59" s="1577"/>
      <c r="L59" s="240">
        <v>496</v>
      </c>
      <c r="M59" s="1577"/>
      <c r="N59" s="240">
        <v>372</v>
      </c>
      <c r="O59" s="1577"/>
      <c r="P59" s="240">
        <v>426</v>
      </c>
      <c r="Q59" s="1577"/>
      <c r="R59" s="240">
        <v>417</v>
      </c>
      <c r="S59" s="1577"/>
      <c r="T59" s="240">
        <v>493</v>
      </c>
      <c r="U59" s="1577"/>
      <c r="V59" s="240">
        <v>254</v>
      </c>
      <c r="W59" s="1577"/>
      <c r="X59" s="240">
        <v>405</v>
      </c>
      <c r="Y59" s="1577"/>
      <c r="Z59" s="240">
        <v>348</v>
      </c>
      <c r="AA59" s="1577"/>
      <c r="AB59" s="240">
        <v>429</v>
      </c>
      <c r="AC59" s="1577"/>
      <c r="AD59" s="240">
        <v>492</v>
      </c>
      <c r="AE59" s="1576"/>
      <c r="AF59" s="4"/>
    </row>
    <row r="60" spans="1:32" ht="12" hidden="1" customHeight="1">
      <c r="A60" s="4"/>
      <c r="B60" s="367"/>
      <c r="C60" s="1039"/>
      <c r="D60" s="891" t="s">
        <v>547</v>
      </c>
      <c r="E60" s="218"/>
      <c r="F60" s="219">
        <v>333</v>
      </c>
      <c r="G60" s="1577"/>
      <c r="H60" s="219">
        <v>401</v>
      </c>
      <c r="I60" s="1577"/>
      <c r="J60" s="219">
        <v>520</v>
      </c>
      <c r="K60" s="1577"/>
      <c r="L60" s="240">
        <v>453</v>
      </c>
      <c r="M60" s="1577"/>
      <c r="N60" s="240">
        <v>511</v>
      </c>
      <c r="O60" s="1577"/>
      <c r="P60" s="240">
        <v>307</v>
      </c>
      <c r="Q60" s="1577"/>
      <c r="R60" s="240">
        <v>437</v>
      </c>
      <c r="S60" s="1577"/>
      <c r="T60" s="240">
        <v>481</v>
      </c>
      <c r="U60" s="1577"/>
      <c r="V60" s="240">
        <v>186</v>
      </c>
      <c r="W60" s="1577"/>
      <c r="X60" s="240">
        <v>284</v>
      </c>
      <c r="Y60" s="1577"/>
      <c r="Z60" s="240">
        <v>241</v>
      </c>
      <c r="AA60" s="1577"/>
      <c r="AB60" s="240">
        <v>274</v>
      </c>
      <c r="AC60" s="1577"/>
      <c r="AD60" s="240">
        <v>315</v>
      </c>
      <c r="AE60" s="1576"/>
      <c r="AF60" s="4"/>
    </row>
    <row r="61" spans="1:32" ht="4.5" customHeight="1">
      <c r="A61" s="4"/>
      <c r="B61" s="367"/>
      <c r="C61" s="222"/>
      <c r="D61" s="18"/>
      <c r="E61" s="218"/>
      <c r="F61" s="219"/>
      <c r="G61" s="1415"/>
      <c r="H61" s="219"/>
      <c r="I61" s="1415"/>
      <c r="J61" s="219"/>
      <c r="K61" s="1415"/>
      <c r="L61" s="240"/>
      <c r="M61" s="1415"/>
      <c r="N61" s="240"/>
      <c r="O61" s="1415"/>
      <c r="P61" s="240"/>
      <c r="Q61" s="1415"/>
      <c r="R61" s="240"/>
      <c r="S61" s="1415"/>
      <c r="T61" s="240"/>
      <c r="U61" s="1415"/>
      <c r="V61" s="240"/>
      <c r="W61" s="1415"/>
      <c r="X61" s="240"/>
      <c r="Y61" s="1415"/>
      <c r="Z61" s="240"/>
      <c r="AA61" s="1415"/>
      <c r="AB61" s="240"/>
      <c r="AC61" s="1415"/>
      <c r="AD61" s="240"/>
      <c r="AE61" s="1576"/>
      <c r="AF61" s="4"/>
    </row>
    <row r="62" spans="1:32" ht="12" customHeight="1">
      <c r="A62" s="4"/>
      <c r="B62" s="367"/>
      <c r="C62" s="1620" t="s">
        <v>270</v>
      </c>
      <c r="D62" s="1620"/>
      <c r="E62" s="386"/>
      <c r="F62" s="1036">
        <v>12.6</v>
      </c>
      <c r="G62" s="1036"/>
      <c r="H62" s="1036">
        <v>15.2</v>
      </c>
      <c r="I62" s="1036"/>
      <c r="J62" s="1036">
        <v>14.9</v>
      </c>
      <c r="K62" s="1036"/>
      <c r="L62" s="1037">
        <f>+L38/L9*100</f>
        <v>13.8</v>
      </c>
      <c r="M62" s="1036"/>
      <c r="N62" s="1037">
        <f>+N38/N9*100</f>
        <v>14.4</v>
      </c>
      <c r="O62" s="1036"/>
      <c r="P62" s="1037">
        <f>+P38/P9*100</f>
        <v>12.3</v>
      </c>
      <c r="Q62" s="1036"/>
      <c r="R62" s="1037">
        <f>+R38/R9*100</f>
        <v>12.2</v>
      </c>
      <c r="S62" s="1036"/>
      <c r="T62" s="1037">
        <f>+T38/T9*100</f>
        <v>11.7</v>
      </c>
      <c r="U62" s="1036"/>
      <c r="V62" s="1037">
        <f>+V38/V9*100</f>
        <v>10.8</v>
      </c>
      <c r="W62" s="1036"/>
      <c r="X62" s="1037">
        <f>+X38/X9*100</f>
        <v>11.5</v>
      </c>
      <c r="Y62" s="1036"/>
      <c r="Z62" s="1037">
        <f>+Z38/Z9*100</f>
        <v>13.4</v>
      </c>
      <c r="AA62" s="1036"/>
      <c r="AB62" s="1037">
        <f>+AB38/AB9*100</f>
        <v>15.2</v>
      </c>
      <c r="AC62" s="1036"/>
      <c r="AD62" s="1037">
        <f>+AD38/AD9*100</f>
        <v>20</v>
      </c>
      <c r="AE62" s="1576"/>
      <c r="AF62" s="4"/>
    </row>
    <row r="63" spans="1:32" ht="11.25" customHeight="1" thickBot="1">
      <c r="A63" s="4"/>
      <c r="B63" s="367"/>
      <c r="C63" s="1423"/>
      <c r="D63" s="1576"/>
      <c r="E63" s="1576"/>
      <c r="F63" s="1573"/>
      <c r="G63" s="1415"/>
      <c r="H63" s="1573"/>
      <c r="I63" s="1415"/>
      <c r="J63" s="1573"/>
      <c r="K63" s="1415"/>
      <c r="L63" s="1573"/>
      <c r="M63" s="1415"/>
      <c r="N63" s="1573"/>
      <c r="O63" s="1415"/>
      <c r="P63" s="1573"/>
      <c r="Q63" s="1415"/>
      <c r="R63" s="1573"/>
      <c r="S63" s="1415"/>
      <c r="T63" s="1573"/>
      <c r="U63" s="1415"/>
      <c r="V63" s="1573"/>
      <c r="W63" s="1415"/>
      <c r="X63" s="1573"/>
      <c r="Y63" s="1415"/>
      <c r="Z63" s="1573"/>
      <c r="AA63" s="1415"/>
      <c r="AB63" s="1573"/>
      <c r="AC63" s="1415"/>
      <c r="AD63" s="1573"/>
      <c r="AE63" s="1576"/>
      <c r="AF63" s="4"/>
    </row>
    <row r="64" spans="1:32" s="12" customFormat="1" ht="13.5" customHeight="1" thickBot="1">
      <c r="A64" s="11"/>
      <c r="B64" s="366"/>
      <c r="C64" s="659" t="s">
        <v>271</v>
      </c>
      <c r="D64" s="1389"/>
      <c r="E64" s="1389"/>
      <c r="F64" s="1416"/>
      <c r="G64" s="1416"/>
      <c r="H64" s="1416"/>
      <c r="I64" s="1416"/>
      <c r="J64" s="1416"/>
      <c r="K64" s="1416"/>
      <c r="L64" s="1416"/>
      <c r="M64" s="1416"/>
      <c r="N64" s="1416"/>
      <c r="O64" s="1416"/>
      <c r="P64" s="1416"/>
      <c r="Q64" s="1416"/>
      <c r="R64" s="1416"/>
      <c r="S64" s="1416"/>
      <c r="T64" s="1416"/>
      <c r="U64" s="1416"/>
      <c r="V64" s="1416"/>
      <c r="W64" s="1416"/>
      <c r="X64" s="1416"/>
      <c r="Y64" s="1416"/>
      <c r="Z64" s="1416"/>
      <c r="AA64" s="1416"/>
      <c r="AB64" s="1416"/>
      <c r="AC64" s="1416"/>
      <c r="AD64" s="1417"/>
      <c r="AE64" s="1576"/>
      <c r="AF64" s="11"/>
    </row>
    <row r="65" spans="1:32" ht="9.75" customHeight="1">
      <c r="A65" s="4"/>
      <c r="B65" s="367"/>
      <c r="C65" s="1418" t="s">
        <v>87</v>
      </c>
      <c r="D65" s="1424"/>
      <c r="E65" s="1579"/>
      <c r="F65" s="1415"/>
      <c r="G65" s="1415"/>
      <c r="H65" s="1415"/>
      <c r="I65" s="1415"/>
      <c r="J65" s="1415"/>
      <c r="K65" s="1415"/>
      <c r="L65" s="1415"/>
      <c r="M65" s="1415"/>
      <c r="N65" s="1415"/>
      <c r="O65" s="1415"/>
      <c r="P65" s="1415"/>
      <c r="Q65" s="1415"/>
      <c r="R65" s="1415"/>
      <c r="S65" s="1415"/>
      <c r="T65" s="1415"/>
      <c r="U65" s="1415"/>
      <c r="V65" s="1415"/>
      <c r="W65" s="1415"/>
      <c r="X65" s="1415"/>
      <c r="Y65" s="1415"/>
      <c r="Z65" s="1415"/>
      <c r="AA65" s="1415"/>
      <c r="AB65" s="1415"/>
      <c r="AC65" s="1415"/>
      <c r="AD65" s="1415"/>
      <c r="AE65" s="1576"/>
      <c r="AF65" s="4"/>
    </row>
    <row r="66" spans="1:32" ht="12" customHeight="1">
      <c r="A66" s="4"/>
      <c r="B66" s="367"/>
      <c r="C66" s="1620" t="s">
        <v>77</v>
      </c>
      <c r="D66" s="1620"/>
      <c r="E66" s="1394">
        <f>SUM(E72:E78)</f>
        <v>0</v>
      </c>
      <c r="F66" s="1395">
        <v>4864</v>
      </c>
      <c r="G66" s="1425"/>
      <c r="H66" s="1395">
        <v>5679</v>
      </c>
      <c r="I66" s="1425"/>
      <c r="J66" s="1395">
        <v>5554</v>
      </c>
      <c r="K66" s="1425"/>
      <c r="L66" s="1396">
        <v>5422</v>
      </c>
      <c r="M66" s="1425"/>
      <c r="N66" s="1396">
        <v>5527</v>
      </c>
      <c r="O66" s="1425"/>
      <c r="P66" s="1396">
        <v>6201</v>
      </c>
      <c r="Q66" s="1425"/>
      <c r="R66" s="1396">
        <v>5503</v>
      </c>
      <c r="S66" s="1425"/>
      <c r="T66" s="1396">
        <v>4957</v>
      </c>
      <c r="U66" s="1425"/>
      <c r="V66" s="1396">
        <v>3327</v>
      </c>
      <c r="W66" s="1425"/>
      <c r="X66" s="1396">
        <v>5164</v>
      </c>
      <c r="Y66" s="1425"/>
      <c r="Z66" s="1396">
        <v>4761</v>
      </c>
      <c r="AA66" s="1425"/>
      <c r="AB66" s="1396">
        <v>6029</v>
      </c>
      <c r="AC66" s="1425"/>
      <c r="AD66" s="1396">
        <v>7463</v>
      </c>
      <c r="AE66" s="1576"/>
      <c r="AF66" s="4"/>
    </row>
    <row r="67" spans="1:32" ht="11.25" customHeight="1">
      <c r="A67" s="4"/>
      <c r="B67" s="367"/>
      <c r="C67" s="1039"/>
      <c r="D67" s="135" t="s">
        <v>705</v>
      </c>
      <c r="E67" s="218"/>
      <c r="F67" s="221">
        <v>399</v>
      </c>
      <c r="G67" s="1415"/>
      <c r="H67" s="221">
        <v>411</v>
      </c>
      <c r="I67" s="1415"/>
      <c r="J67" s="221">
        <v>394</v>
      </c>
      <c r="K67" s="1415"/>
      <c r="L67" s="270">
        <v>194</v>
      </c>
      <c r="M67" s="1415"/>
      <c r="N67" s="270">
        <v>389</v>
      </c>
      <c r="O67" s="1415"/>
      <c r="P67" s="270">
        <v>339</v>
      </c>
      <c r="Q67" s="1415"/>
      <c r="R67" s="240">
        <v>288</v>
      </c>
      <c r="S67" s="1415"/>
      <c r="T67" s="240">
        <v>460</v>
      </c>
      <c r="U67" s="1415"/>
      <c r="V67" s="240">
        <v>138</v>
      </c>
      <c r="W67" s="1415"/>
      <c r="X67" s="240">
        <v>222</v>
      </c>
      <c r="Y67" s="1415"/>
      <c r="Z67" s="240">
        <v>196</v>
      </c>
      <c r="AA67" s="1415"/>
      <c r="AB67" s="240">
        <v>417</v>
      </c>
      <c r="AC67" s="1415"/>
      <c r="AD67" s="240">
        <v>785</v>
      </c>
      <c r="AE67" s="1576"/>
      <c r="AF67" s="4"/>
    </row>
    <row r="68" spans="1:32" ht="11.25" customHeight="1">
      <c r="A68" s="4"/>
      <c r="B68" s="367"/>
      <c r="C68" s="1039"/>
      <c r="D68" s="135" t="s">
        <v>267</v>
      </c>
      <c r="E68" s="218"/>
      <c r="F68" s="221">
        <v>1137</v>
      </c>
      <c r="G68" s="1415"/>
      <c r="H68" s="221">
        <v>1400</v>
      </c>
      <c r="I68" s="1415"/>
      <c r="J68" s="221">
        <v>1337</v>
      </c>
      <c r="K68" s="1415"/>
      <c r="L68" s="270">
        <v>1403</v>
      </c>
      <c r="M68" s="1415"/>
      <c r="N68" s="270">
        <v>1170</v>
      </c>
      <c r="O68" s="1415"/>
      <c r="P68" s="270">
        <v>1377</v>
      </c>
      <c r="Q68" s="1415"/>
      <c r="R68" s="240">
        <v>1554</v>
      </c>
      <c r="S68" s="1415"/>
      <c r="T68" s="240">
        <v>1464</v>
      </c>
      <c r="U68" s="1415"/>
      <c r="V68" s="240">
        <v>904</v>
      </c>
      <c r="W68" s="1415"/>
      <c r="X68" s="240">
        <v>1254</v>
      </c>
      <c r="Y68" s="1415"/>
      <c r="Z68" s="240">
        <v>1548</v>
      </c>
      <c r="AA68" s="1415"/>
      <c r="AB68" s="240">
        <v>1701</v>
      </c>
      <c r="AC68" s="1415"/>
      <c r="AD68" s="240">
        <v>1689</v>
      </c>
      <c r="AE68" s="1576"/>
      <c r="AF68" s="4"/>
    </row>
    <row r="69" spans="1:32" ht="11.25" customHeight="1">
      <c r="A69" s="4"/>
      <c r="B69" s="367"/>
      <c r="C69" s="1039"/>
      <c r="D69" s="135" t="s">
        <v>208</v>
      </c>
      <c r="E69" s="218"/>
      <c r="F69" s="221">
        <v>3328</v>
      </c>
      <c r="G69" s="1415"/>
      <c r="H69" s="221">
        <v>3868</v>
      </c>
      <c r="I69" s="1415"/>
      <c r="J69" s="221">
        <v>3823</v>
      </c>
      <c r="K69" s="1415"/>
      <c r="L69" s="270">
        <v>3823</v>
      </c>
      <c r="M69" s="1415"/>
      <c r="N69" s="270">
        <v>3968</v>
      </c>
      <c r="O69" s="1415"/>
      <c r="P69" s="270">
        <v>4485</v>
      </c>
      <c r="Q69" s="1415"/>
      <c r="R69" s="240">
        <v>3643</v>
      </c>
      <c r="S69" s="1415"/>
      <c r="T69" s="240">
        <v>3018</v>
      </c>
      <c r="U69" s="1415"/>
      <c r="V69" s="240">
        <v>2285</v>
      </c>
      <c r="W69" s="1415"/>
      <c r="X69" s="240">
        <v>3688</v>
      </c>
      <c r="Y69" s="1415"/>
      <c r="Z69" s="240">
        <v>3017</v>
      </c>
      <c r="AA69" s="1415"/>
      <c r="AB69" s="240">
        <v>3910</v>
      </c>
      <c r="AC69" s="1415"/>
      <c r="AD69" s="240">
        <v>4989</v>
      </c>
      <c r="AE69" s="1576"/>
      <c r="AF69" s="4"/>
    </row>
    <row r="70" spans="1:32" ht="11.25" customHeight="1">
      <c r="A70" s="4"/>
      <c r="B70" s="367"/>
      <c r="C70" s="1039"/>
      <c r="D70" s="135" t="s">
        <v>268</v>
      </c>
      <c r="E70" s="218"/>
      <c r="F70" s="219" t="s">
        <v>9</v>
      </c>
      <c r="G70" s="1415"/>
      <c r="H70" s="219" t="s">
        <v>9</v>
      </c>
      <c r="I70" s="1415"/>
      <c r="J70" s="219" t="s">
        <v>9</v>
      </c>
      <c r="K70" s="1415"/>
      <c r="L70" s="240">
        <v>2</v>
      </c>
      <c r="M70" s="1415"/>
      <c r="N70" s="240" t="s">
        <v>9</v>
      </c>
      <c r="O70" s="1415"/>
      <c r="P70" s="240" t="s">
        <v>9</v>
      </c>
      <c r="Q70" s="1415"/>
      <c r="R70" s="240">
        <v>18</v>
      </c>
      <c r="S70" s="1415"/>
      <c r="T70" s="240">
        <v>15</v>
      </c>
      <c r="U70" s="1415"/>
      <c r="V70" s="240" t="s">
        <v>9</v>
      </c>
      <c r="W70" s="1415"/>
      <c r="X70" s="240" t="s">
        <v>9</v>
      </c>
      <c r="Y70" s="1415"/>
      <c r="Z70" s="240" t="s">
        <v>9</v>
      </c>
      <c r="AA70" s="1415"/>
      <c r="AB70" s="240">
        <v>1</v>
      </c>
      <c r="AC70" s="1415"/>
      <c r="AD70" s="240" t="s">
        <v>9</v>
      </c>
      <c r="AE70" s="1576"/>
      <c r="AF70" s="4"/>
    </row>
    <row r="71" spans="1:32" ht="3.75" customHeight="1">
      <c r="A71" s="4"/>
      <c r="B71" s="367"/>
      <c r="C71" s="1039"/>
      <c r="D71" s="32"/>
      <c r="E71" s="1426"/>
      <c r="F71" s="219"/>
      <c r="G71" s="1415"/>
      <c r="H71" s="219"/>
      <c r="I71" s="1415"/>
      <c r="J71" s="219"/>
      <c r="K71" s="1415"/>
      <c r="L71" s="240"/>
      <c r="M71" s="1415"/>
      <c r="N71" s="240"/>
      <c r="O71" s="1415"/>
      <c r="P71" s="240"/>
      <c r="Q71" s="1415"/>
      <c r="R71" s="240"/>
      <c r="S71" s="1415"/>
      <c r="T71" s="240"/>
      <c r="U71" s="1415"/>
      <c r="V71" s="240"/>
      <c r="W71" s="1415"/>
      <c r="X71" s="240"/>
      <c r="Y71" s="1415"/>
      <c r="Z71" s="240"/>
      <c r="AA71" s="1415"/>
      <c r="AB71" s="240"/>
      <c r="AC71" s="1415"/>
      <c r="AD71" s="240"/>
      <c r="AE71" s="1576"/>
      <c r="AF71" s="4"/>
    </row>
    <row r="72" spans="1:32" ht="12.75" hidden="1" customHeight="1">
      <c r="A72" s="4"/>
      <c r="B72" s="367"/>
      <c r="C72" s="1039"/>
      <c r="D72" s="325" t="s">
        <v>236</v>
      </c>
      <c r="E72" s="220"/>
      <c r="F72" s="219">
        <v>1597</v>
      </c>
      <c r="G72" s="1415"/>
      <c r="H72" s="219">
        <v>1757</v>
      </c>
      <c r="I72" s="1415"/>
      <c r="J72" s="219">
        <v>1539</v>
      </c>
      <c r="K72" s="1415"/>
      <c r="L72" s="240">
        <v>1671</v>
      </c>
      <c r="M72" s="1415"/>
      <c r="N72" s="240">
        <v>1389</v>
      </c>
      <c r="O72" s="1415"/>
      <c r="P72" s="240">
        <v>2168</v>
      </c>
      <c r="Q72" s="1415"/>
      <c r="R72" s="240">
        <v>2106</v>
      </c>
      <c r="S72" s="1415"/>
      <c r="T72" s="240">
        <v>1829</v>
      </c>
      <c r="U72" s="1415"/>
      <c r="V72" s="240">
        <v>1206</v>
      </c>
      <c r="W72" s="1415"/>
      <c r="X72" s="240">
        <v>1897</v>
      </c>
      <c r="Y72" s="1415"/>
      <c r="Z72" s="240">
        <v>1577</v>
      </c>
      <c r="AA72" s="1415"/>
      <c r="AB72" s="240">
        <v>1855</v>
      </c>
      <c r="AC72" s="1415"/>
      <c r="AD72" s="240">
        <v>2334</v>
      </c>
      <c r="AE72" s="1576"/>
      <c r="AF72" s="4"/>
    </row>
    <row r="73" spans="1:32" ht="12.75" hidden="1" customHeight="1">
      <c r="A73" s="4"/>
      <c r="B73" s="367"/>
      <c r="C73" s="1039"/>
      <c r="D73" s="325" t="s">
        <v>237</v>
      </c>
      <c r="E73" s="220"/>
      <c r="F73" s="219">
        <v>1508</v>
      </c>
      <c r="G73" s="1415"/>
      <c r="H73" s="219">
        <v>1973</v>
      </c>
      <c r="I73" s="1415"/>
      <c r="J73" s="219">
        <v>1971</v>
      </c>
      <c r="K73" s="1415"/>
      <c r="L73" s="240">
        <v>1953</v>
      </c>
      <c r="M73" s="1415"/>
      <c r="N73" s="240">
        <v>2393</v>
      </c>
      <c r="O73" s="1415"/>
      <c r="P73" s="240">
        <v>2543</v>
      </c>
      <c r="Q73" s="1415"/>
      <c r="R73" s="240">
        <v>1961</v>
      </c>
      <c r="S73" s="1415"/>
      <c r="T73" s="240">
        <v>1411</v>
      </c>
      <c r="U73" s="1415"/>
      <c r="V73" s="240">
        <v>1139</v>
      </c>
      <c r="W73" s="1415"/>
      <c r="X73" s="240">
        <v>2094</v>
      </c>
      <c r="Y73" s="1415"/>
      <c r="Z73" s="240">
        <v>1902</v>
      </c>
      <c r="AA73" s="1415"/>
      <c r="AB73" s="240">
        <v>2313</v>
      </c>
      <c r="AC73" s="1415"/>
      <c r="AD73" s="240">
        <v>2367</v>
      </c>
      <c r="AE73" s="1576"/>
      <c r="AF73" s="4"/>
    </row>
    <row r="74" spans="1:32" ht="12.75" hidden="1" customHeight="1">
      <c r="A74" s="4"/>
      <c r="B74" s="367"/>
      <c r="C74" s="1039"/>
      <c r="D74" s="325" t="s">
        <v>68</v>
      </c>
      <c r="E74" s="220"/>
      <c r="F74" s="219">
        <v>462</v>
      </c>
      <c r="G74" s="1415"/>
      <c r="H74" s="219">
        <v>527</v>
      </c>
      <c r="I74" s="1415"/>
      <c r="J74" s="219">
        <v>498</v>
      </c>
      <c r="K74" s="1415"/>
      <c r="L74" s="240">
        <v>445</v>
      </c>
      <c r="M74" s="1415"/>
      <c r="N74" s="240">
        <v>434</v>
      </c>
      <c r="O74" s="1415"/>
      <c r="P74" s="240">
        <v>433</v>
      </c>
      <c r="Q74" s="1415"/>
      <c r="R74" s="240">
        <v>522</v>
      </c>
      <c r="S74" s="1415"/>
      <c r="T74" s="240">
        <v>563</v>
      </c>
      <c r="U74" s="1415"/>
      <c r="V74" s="240">
        <v>363</v>
      </c>
      <c r="W74" s="1415"/>
      <c r="X74" s="240">
        <v>404</v>
      </c>
      <c r="Y74" s="1415"/>
      <c r="Z74" s="240">
        <v>432</v>
      </c>
      <c r="AA74" s="1415"/>
      <c r="AB74" s="240">
        <v>552</v>
      </c>
      <c r="AC74" s="1415"/>
      <c r="AD74" s="240">
        <v>807</v>
      </c>
      <c r="AE74" s="1576"/>
      <c r="AF74" s="4"/>
    </row>
    <row r="75" spans="1:32" ht="12.75" hidden="1" customHeight="1">
      <c r="A75" s="4"/>
      <c r="B75" s="367"/>
      <c r="C75" s="1039"/>
      <c r="D75" s="325" t="s">
        <v>239</v>
      </c>
      <c r="E75" s="220"/>
      <c r="F75" s="219">
        <v>592</v>
      </c>
      <c r="G75" s="1415"/>
      <c r="H75" s="219">
        <v>778</v>
      </c>
      <c r="I75" s="1415"/>
      <c r="J75" s="219">
        <v>812</v>
      </c>
      <c r="K75" s="1415"/>
      <c r="L75" s="240">
        <v>621</v>
      </c>
      <c r="M75" s="1415"/>
      <c r="N75" s="240">
        <v>848</v>
      </c>
      <c r="O75" s="1415"/>
      <c r="P75" s="240">
        <v>700</v>
      </c>
      <c r="Q75" s="1415"/>
      <c r="R75" s="240">
        <v>633</v>
      </c>
      <c r="S75" s="1415"/>
      <c r="T75" s="240">
        <v>852</v>
      </c>
      <c r="U75" s="1415"/>
      <c r="V75" s="240">
        <v>417</v>
      </c>
      <c r="W75" s="1415"/>
      <c r="X75" s="240">
        <v>538</v>
      </c>
      <c r="Y75" s="1415"/>
      <c r="Z75" s="240">
        <v>449</v>
      </c>
      <c r="AA75" s="1415"/>
      <c r="AB75" s="240">
        <v>599</v>
      </c>
      <c r="AC75" s="1415"/>
      <c r="AD75" s="240">
        <v>854</v>
      </c>
      <c r="AE75" s="1576"/>
      <c r="AF75" s="4"/>
    </row>
    <row r="76" spans="1:32" ht="12.75" hidden="1" customHeight="1">
      <c r="A76" s="4"/>
      <c r="B76" s="367"/>
      <c r="C76" s="1039"/>
      <c r="D76" s="325" t="s">
        <v>240</v>
      </c>
      <c r="E76" s="220"/>
      <c r="F76" s="219">
        <v>545</v>
      </c>
      <c r="G76" s="1415"/>
      <c r="H76" s="219">
        <v>504</v>
      </c>
      <c r="I76" s="1415"/>
      <c r="J76" s="219">
        <v>546</v>
      </c>
      <c r="K76" s="1415"/>
      <c r="L76" s="240">
        <v>546</v>
      </c>
      <c r="M76" s="1415"/>
      <c r="N76" s="240">
        <v>274</v>
      </c>
      <c r="O76" s="1415"/>
      <c r="P76" s="240">
        <v>225</v>
      </c>
      <c r="Q76" s="1415"/>
      <c r="R76" s="240">
        <v>134</v>
      </c>
      <c r="S76" s="1415"/>
      <c r="T76" s="240">
        <v>166</v>
      </c>
      <c r="U76" s="1415"/>
      <c r="V76" s="240">
        <v>103</v>
      </c>
      <c r="W76" s="1415"/>
      <c r="X76" s="240">
        <v>133</v>
      </c>
      <c r="Y76" s="1415"/>
      <c r="Z76" s="240">
        <v>294</v>
      </c>
      <c r="AA76" s="1415"/>
      <c r="AB76" s="240">
        <v>589</v>
      </c>
      <c r="AC76" s="1415"/>
      <c r="AD76" s="240">
        <v>906</v>
      </c>
      <c r="AE76" s="1576"/>
      <c r="AF76" s="4"/>
    </row>
    <row r="77" spans="1:32" ht="12.75" hidden="1" customHeight="1">
      <c r="A77" s="4"/>
      <c r="B77" s="367"/>
      <c r="C77" s="1039"/>
      <c r="D77" s="325" t="s">
        <v>166</v>
      </c>
      <c r="E77" s="220"/>
      <c r="F77" s="219">
        <v>73</v>
      </c>
      <c r="G77" s="1415"/>
      <c r="H77" s="219">
        <v>50</v>
      </c>
      <c r="I77" s="1415"/>
      <c r="J77" s="219">
        <v>56</v>
      </c>
      <c r="K77" s="1415"/>
      <c r="L77" s="240">
        <v>84</v>
      </c>
      <c r="M77" s="1415"/>
      <c r="N77" s="240">
        <v>57</v>
      </c>
      <c r="O77" s="1415"/>
      <c r="P77" s="240">
        <v>45</v>
      </c>
      <c r="Q77" s="1415"/>
      <c r="R77" s="240">
        <v>29</v>
      </c>
      <c r="S77" s="1415"/>
      <c r="T77" s="240">
        <v>28</v>
      </c>
      <c r="U77" s="1415"/>
      <c r="V77" s="240">
        <v>24</v>
      </c>
      <c r="W77" s="1415"/>
      <c r="X77" s="240">
        <v>17</v>
      </c>
      <c r="Y77" s="1415"/>
      <c r="Z77" s="240">
        <v>14</v>
      </c>
      <c r="AA77" s="1415"/>
      <c r="AB77" s="240">
        <v>46</v>
      </c>
      <c r="AC77" s="1415"/>
      <c r="AD77" s="240">
        <v>73</v>
      </c>
      <c r="AE77" s="1576"/>
      <c r="AF77" s="4"/>
    </row>
    <row r="78" spans="1:32" ht="12.75" hidden="1" customHeight="1">
      <c r="A78" s="4"/>
      <c r="B78" s="367"/>
      <c r="C78" s="1039"/>
      <c r="D78" s="325" t="s">
        <v>167</v>
      </c>
      <c r="E78" s="220"/>
      <c r="F78" s="219">
        <v>87</v>
      </c>
      <c r="G78" s="1415"/>
      <c r="H78" s="219">
        <v>90</v>
      </c>
      <c r="I78" s="1415"/>
      <c r="J78" s="219">
        <v>132</v>
      </c>
      <c r="K78" s="1415"/>
      <c r="L78" s="240">
        <v>102</v>
      </c>
      <c r="M78" s="1415"/>
      <c r="N78" s="240">
        <v>132</v>
      </c>
      <c r="O78" s="1415"/>
      <c r="P78" s="240">
        <v>87</v>
      </c>
      <c r="Q78" s="1415"/>
      <c r="R78" s="240">
        <v>118</v>
      </c>
      <c r="S78" s="1415"/>
      <c r="T78" s="240">
        <v>108</v>
      </c>
      <c r="U78" s="1415"/>
      <c r="V78" s="240">
        <v>75</v>
      </c>
      <c r="W78" s="1415"/>
      <c r="X78" s="240">
        <v>81</v>
      </c>
      <c r="Y78" s="1415"/>
      <c r="Z78" s="240">
        <v>93</v>
      </c>
      <c r="AA78" s="1415"/>
      <c r="AB78" s="240">
        <v>75</v>
      </c>
      <c r="AC78" s="1415"/>
      <c r="AD78" s="240">
        <v>122</v>
      </c>
      <c r="AE78" s="1576"/>
      <c r="AF78" s="4"/>
    </row>
    <row r="79" spans="1:32" ht="4.5" hidden="1" customHeight="1">
      <c r="A79" s="4"/>
      <c r="B79" s="367"/>
      <c r="C79" s="32"/>
      <c r="D79" s="18"/>
      <c r="E79" s="1579"/>
      <c r="F79" s="219"/>
      <c r="G79" s="1415"/>
      <c r="H79" s="219"/>
      <c r="I79" s="1415"/>
      <c r="J79" s="219"/>
      <c r="K79" s="1415"/>
      <c r="L79" s="240"/>
      <c r="M79" s="1415"/>
      <c r="N79" s="240"/>
      <c r="O79" s="1415"/>
      <c r="P79" s="240"/>
      <c r="Q79" s="1415"/>
      <c r="R79" s="240"/>
      <c r="S79" s="1415"/>
      <c r="T79" s="240"/>
      <c r="U79" s="1415"/>
      <c r="V79" s="240"/>
      <c r="W79" s="1415"/>
      <c r="X79" s="240"/>
      <c r="Y79" s="1415"/>
      <c r="Z79" s="240"/>
      <c r="AA79" s="1415"/>
      <c r="AB79" s="240"/>
      <c r="AC79" s="1415"/>
      <c r="AD79" s="240"/>
      <c r="AE79" s="1576"/>
      <c r="AF79" s="4"/>
    </row>
    <row r="80" spans="1:32" ht="12" customHeight="1">
      <c r="A80" s="4"/>
      <c r="B80" s="367"/>
      <c r="C80" s="1620" t="s">
        <v>272</v>
      </c>
      <c r="D80" s="1620"/>
      <c r="E80" s="386"/>
      <c r="F80" s="1036">
        <v>56.9</v>
      </c>
      <c r="G80" s="1425"/>
      <c r="H80" s="1036">
        <v>67.7</v>
      </c>
      <c r="I80" s="1425"/>
      <c r="J80" s="1036">
        <v>66.2</v>
      </c>
      <c r="K80" s="1425"/>
      <c r="L80" s="1037">
        <f>+L66/L38*100</f>
        <v>63</v>
      </c>
      <c r="M80" s="1425"/>
      <c r="N80" s="1037">
        <f>+N66/N38*100</f>
        <v>63.6</v>
      </c>
      <c r="O80" s="1425"/>
      <c r="P80" s="1037">
        <f>+P66/P38*100</f>
        <v>67.099999999999994</v>
      </c>
      <c r="Q80" s="1425"/>
      <c r="R80" s="1037">
        <f>+R66/R38*100</f>
        <v>59.6</v>
      </c>
      <c r="S80" s="1425"/>
      <c r="T80" s="1037">
        <f>+T66/T38*100</f>
        <v>60.4</v>
      </c>
      <c r="U80" s="1425"/>
      <c r="V80" s="1037">
        <f>+V66/V38*100</f>
        <v>56.6</v>
      </c>
      <c r="W80" s="1425"/>
      <c r="X80" s="1037">
        <f>+X66/X38*100</f>
        <v>60.2</v>
      </c>
      <c r="Y80" s="1425"/>
      <c r="Z80" s="1037">
        <f>+Z66/Z38*100</f>
        <v>62.2</v>
      </c>
      <c r="AA80" s="1425"/>
      <c r="AB80" s="1037">
        <f>+AB66/AB38*100</f>
        <v>62.5</v>
      </c>
      <c r="AC80" s="1425"/>
      <c r="AD80" s="1037">
        <f>+AD66/AD38*100</f>
        <v>64.2</v>
      </c>
      <c r="AE80" s="1576"/>
      <c r="AF80" s="4"/>
    </row>
    <row r="81" spans="1:32" ht="11.25" customHeight="1">
      <c r="A81" s="4"/>
      <c r="B81" s="367"/>
      <c r="C81" s="1039"/>
      <c r="D81" s="1024" t="s">
        <v>236</v>
      </c>
      <c r="E81" s="223"/>
      <c r="F81" s="224">
        <v>57.4</v>
      </c>
      <c r="G81" s="1415"/>
      <c r="H81" s="224">
        <v>60.8</v>
      </c>
      <c r="I81" s="1415"/>
      <c r="J81" s="224">
        <v>53.2</v>
      </c>
      <c r="K81" s="1415"/>
      <c r="L81" s="271">
        <f t="shared" ref="L81:L87" si="0">+L72/L39*100</f>
        <v>53.2</v>
      </c>
      <c r="M81" s="1415"/>
      <c r="N81" s="271">
        <f t="shared" ref="N81:N87" si="1">+N72/N39*100</f>
        <v>48.6</v>
      </c>
      <c r="O81" s="1415"/>
      <c r="P81" s="271">
        <f t="shared" ref="P81:P87" si="2">+P72/P39*100</f>
        <v>61.9</v>
      </c>
      <c r="Q81" s="1415"/>
      <c r="R81" s="271">
        <f t="shared" ref="R81:R87" si="3">+R72/R39*100</f>
        <v>54</v>
      </c>
      <c r="S81" s="1415"/>
      <c r="T81" s="271">
        <f t="shared" ref="T81:T87" si="4">+T72/T39*100</f>
        <v>50.5</v>
      </c>
      <c r="U81" s="1415"/>
      <c r="V81" s="271">
        <f t="shared" ref="V81:V87" si="5">+V72/V39*100</f>
        <v>49.1</v>
      </c>
      <c r="W81" s="1415"/>
      <c r="X81" s="271">
        <f t="shared" ref="X81:X87" si="6">+X72/X39*100</f>
        <v>54.5</v>
      </c>
      <c r="Y81" s="1415"/>
      <c r="Z81" s="271">
        <f t="shared" ref="Z81:Z87" si="7">+Z72/Z39*100</f>
        <v>52.8</v>
      </c>
      <c r="AA81" s="1415"/>
      <c r="AB81" s="271">
        <f t="shared" ref="AB81:AD87" si="8">+AB72/AB39*100</f>
        <v>51.2</v>
      </c>
      <c r="AC81" s="1415"/>
      <c r="AD81" s="271">
        <f t="shared" si="8"/>
        <v>58.5</v>
      </c>
      <c r="AE81" s="1576"/>
      <c r="AF81" s="223"/>
    </row>
    <row r="82" spans="1:32" ht="11.25" customHeight="1">
      <c r="A82" s="4"/>
      <c r="B82" s="367"/>
      <c r="C82" s="1039"/>
      <c r="D82" s="1024" t="s">
        <v>237</v>
      </c>
      <c r="E82" s="223"/>
      <c r="F82" s="224">
        <v>57.6</v>
      </c>
      <c r="G82" s="1415"/>
      <c r="H82" s="224">
        <v>76.099999999999994</v>
      </c>
      <c r="I82" s="1415"/>
      <c r="J82" s="224">
        <v>76</v>
      </c>
      <c r="K82" s="1415"/>
      <c r="L82" s="271">
        <f t="shared" si="0"/>
        <v>72</v>
      </c>
      <c r="M82" s="1415"/>
      <c r="N82" s="271">
        <f t="shared" si="1"/>
        <v>80.8</v>
      </c>
      <c r="O82" s="1415"/>
      <c r="P82" s="271">
        <f t="shared" si="2"/>
        <v>77.099999999999994</v>
      </c>
      <c r="Q82" s="1415"/>
      <c r="R82" s="271">
        <f t="shared" si="3"/>
        <v>66.8</v>
      </c>
      <c r="S82" s="1415"/>
      <c r="T82" s="271">
        <f t="shared" si="4"/>
        <v>67.900000000000006</v>
      </c>
      <c r="U82" s="1415"/>
      <c r="V82" s="271">
        <f t="shared" si="5"/>
        <v>59.9</v>
      </c>
      <c r="W82" s="1415"/>
      <c r="X82" s="271">
        <f t="shared" si="6"/>
        <v>75.5</v>
      </c>
      <c r="Y82" s="1415"/>
      <c r="Z82" s="271">
        <f t="shared" si="7"/>
        <v>78.900000000000006</v>
      </c>
      <c r="AA82" s="1415"/>
      <c r="AB82" s="271">
        <f t="shared" si="8"/>
        <v>73.099999999999994</v>
      </c>
      <c r="AC82" s="1415"/>
      <c r="AD82" s="271">
        <f t="shared" si="8"/>
        <v>67.400000000000006</v>
      </c>
      <c r="AE82" s="1576"/>
      <c r="AF82" s="223"/>
    </row>
    <row r="83" spans="1:32" ht="11.25" customHeight="1">
      <c r="A83" s="4"/>
      <c r="B83" s="367"/>
      <c r="C83" s="1039"/>
      <c r="D83" s="1024" t="s">
        <v>68</v>
      </c>
      <c r="E83" s="223"/>
      <c r="F83" s="224">
        <v>42.7</v>
      </c>
      <c r="G83" s="1415"/>
      <c r="H83" s="224">
        <v>55.9</v>
      </c>
      <c r="I83" s="1415"/>
      <c r="J83" s="224">
        <v>52.9</v>
      </c>
      <c r="K83" s="1415"/>
      <c r="L83" s="271">
        <f t="shared" si="0"/>
        <v>49.1</v>
      </c>
      <c r="M83" s="1415"/>
      <c r="N83" s="271">
        <f t="shared" si="1"/>
        <v>37.9</v>
      </c>
      <c r="O83" s="1415"/>
      <c r="P83" s="271">
        <f t="shared" si="2"/>
        <v>43.5</v>
      </c>
      <c r="Q83" s="1415"/>
      <c r="R83" s="271">
        <f t="shared" si="3"/>
        <v>55.9</v>
      </c>
      <c r="S83" s="1415"/>
      <c r="T83" s="271">
        <f t="shared" si="4"/>
        <v>68.8</v>
      </c>
      <c r="U83" s="1415"/>
      <c r="V83" s="271">
        <f t="shared" si="5"/>
        <v>61.3</v>
      </c>
      <c r="W83" s="1415"/>
      <c r="X83" s="271">
        <f t="shared" si="6"/>
        <v>45</v>
      </c>
      <c r="Y83" s="1415"/>
      <c r="Z83" s="271">
        <f t="shared" si="7"/>
        <v>46.4</v>
      </c>
      <c r="AA83" s="1415"/>
      <c r="AB83" s="271">
        <f t="shared" si="8"/>
        <v>52.8</v>
      </c>
      <c r="AC83" s="1415"/>
      <c r="AD83" s="271">
        <f t="shared" si="8"/>
        <v>56.6</v>
      </c>
      <c r="AE83" s="1576"/>
      <c r="AF83" s="223"/>
    </row>
    <row r="84" spans="1:32" ht="11.25" customHeight="1">
      <c r="A84" s="4"/>
      <c r="B84" s="367"/>
      <c r="C84" s="1039"/>
      <c r="D84" s="1024" t="s">
        <v>239</v>
      </c>
      <c r="E84" s="223"/>
      <c r="F84" s="224">
        <v>48.9</v>
      </c>
      <c r="G84" s="1415"/>
      <c r="H84" s="224">
        <v>76.5</v>
      </c>
      <c r="I84" s="1415"/>
      <c r="J84" s="224">
        <v>79.8</v>
      </c>
      <c r="K84" s="1415"/>
      <c r="L84" s="271">
        <f t="shared" si="0"/>
        <v>63</v>
      </c>
      <c r="M84" s="1415"/>
      <c r="N84" s="271">
        <f t="shared" si="1"/>
        <v>76.099999999999994</v>
      </c>
      <c r="O84" s="1415"/>
      <c r="P84" s="271">
        <f t="shared" si="2"/>
        <v>70.599999999999994</v>
      </c>
      <c r="Q84" s="1415"/>
      <c r="R84" s="271">
        <f t="shared" si="3"/>
        <v>72.099999999999994</v>
      </c>
      <c r="S84" s="1415"/>
      <c r="T84" s="271">
        <f t="shared" si="4"/>
        <v>64.400000000000006</v>
      </c>
      <c r="U84" s="1415"/>
      <c r="V84" s="271">
        <f t="shared" si="5"/>
        <v>59.6</v>
      </c>
      <c r="W84" s="1415"/>
      <c r="X84" s="271">
        <f t="shared" si="6"/>
        <v>52.8</v>
      </c>
      <c r="Y84" s="1415"/>
      <c r="Z84" s="271">
        <f t="shared" si="7"/>
        <v>64.3</v>
      </c>
      <c r="AA84" s="1415"/>
      <c r="AB84" s="271">
        <f t="shared" si="8"/>
        <v>68.900000000000006</v>
      </c>
      <c r="AC84" s="1415"/>
      <c r="AD84" s="271">
        <f t="shared" si="8"/>
        <v>81.400000000000006</v>
      </c>
      <c r="AE84" s="1576"/>
      <c r="AF84" s="223"/>
    </row>
    <row r="85" spans="1:32" ht="11.25" customHeight="1">
      <c r="A85" s="4"/>
      <c r="B85" s="367"/>
      <c r="C85" s="1039"/>
      <c r="D85" s="1024" t="s">
        <v>240</v>
      </c>
      <c r="E85" s="223"/>
      <c r="F85" s="224">
        <v>79.7</v>
      </c>
      <c r="G85" s="1415"/>
      <c r="H85" s="224">
        <v>72.7</v>
      </c>
      <c r="I85" s="1415"/>
      <c r="J85" s="224">
        <v>78.8</v>
      </c>
      <c r="K85" s="1415"/>
      <c r="L85" s="271">
        <f t="shared" si="0"/>
        <v>87.6</v>
      </c>
      <c r="M85" s="1415"/>
      <c r="N85" s="271">
        <f t="shared" si="1"/>
        <v>78.3</v>
      </c>
      <c r="O85" s="1415"/>
      <c r="P85" s="271">
        <f t="shared" si="2"/>
        <v>78.900000000000006</v>
      </c>
      <c r="Q85" s="1415"/>
      <c r="R85" s="271">
        <f t="shared" si="3"/>
        <v>32.200000000000003</v>
      </c>
      <c r="S85" s="1415"/>
      <c r="T85" s="271">
        <f t="shared" si="4"/>
        <v>81.8</v>
      </c>
      <c r="U85" s="1415"/>
      <c r="V85" s="271">
        <f t="shared" si="5"/>
        <v>73</v>
      </c>
      <c r="W85" s="1415"/>
      <c r="X85" s="271">
        <f t="shared" si="6"/>
        <v>56.8</v>
      </c>
      <c r="Y85" s="1415"/>
      <c r="Z85" s="271">
        <f t="shared" si="7"/>
        <v>59.2</v>
      </c>
      <c r="AA85" s="1415"/>
      <c r="AB85" s="271">
        <f t="shared" si="8"/>
        <v>82</v>
      </c>
      <c r="AC85" s="1415"/>
      <c r="AD85" s="271">
        <f t="shared" si="8"/>
        <v>64.900000000000006</v>
      </c>
      <c r="AE85" s="1576"/>
      <c r="AF85" s="223"/>
    </row>
    <row r="86" spans="1:32" ht="11.25" customHeight="1">
      <c r="A86" s="4"/>
      <c r="B86" s="367"/>
      <c r="C86" s="1039"/>
      <c r="D86" s="1024" t="s">
        <v>166</v>
      </c>
      <c r="E86" s="223"/>
      <c r="F86" s="224">
        <v>117.7</v>
      </c>
      <c r="G86" s="1415"/>
      <c r="H86" s="224">
        <v>65.8</v>
      </c>
      <c r="I86" s="1415"/>
      <c r="J86" s="224">
        <v>73.7</v>
      </c>
      <c r="K86" s="1415"/>
      <c r="L86" s="271">
        <f t="shared" si="0"/>
        <v>93.3</v>
      </c>
      <c r="M86" s="1415"/>
      <c r="N86" s="271">
        <f t="shared" si="1"/>
        <v>66.3</v>
      </c>
      <c r="O86" s="1415"/>
      <c r="P86" s="271">
        <f t="shared" si="2"/>
        <v>86.5</v>
      </c>
      <c r="Q86" s="1415"/>
      <c r="R86" s="271">
        <f t="shared" si="3"/>
        <v>70.7</v>
      </c>
      <c r="S86" s="1415"/>
      <c r="T86" s="271">
        <f t="shared" si="4"/>
        <v>59.6</v>
      </c>
      <c r="U86" s="1415"/>
      <c r="V86" s="271">
        <f t="shared" si="5"/>
        <v>104.3</v>
      </c>
      <c r="W86" s="1415"/>
      <c r="X86" s="271">
        <f t="shared" si="6"/>
        <v>37</v>
      </c>
      <c r="Y86" s="1415"/>
      <c r="Z86" s="271">
        <f t="shared" si="7"/>
        <v>66.7</v>
      </c>
      <c r="AA86" s="1415"/>
      <c r="AB86" s="271">
        <f t="shared" si="8"/>
        <v>58.2</v>
      </c>
      <c r="AC86" s="1415"/>
      <c r="AD86" s="271">
        <f t="shared" si="8"/>
        <v>69.5</v>
      </c>
      <c r="AE86" s="1576"/>
      <c r="AF86" s="223"/>
    </row>
    <row r="87" spans="1:32" ht="11.25" customHeight="1">
      <c r="A87" s="4"/>
      <c r="B87" s="367"/>
      <c r="C87" s="1039"/>
      <c r="D87" s="1024" t="s">
        <v>167</v>
      </c>
      <c r="E87" s="223"/>
      <c r="F87" s="224">
        <v>75.7</v>
      </c>
      <c r="G87" s="1415"/>
      <c r="H87" s="224">
        <v>51.7</v>
      </c>
      <c r="I87" s="1415"/>
      <c r="J87" s="224">
        <v>75.900000000000006</v>
      </c>
      <c r="K87" s="1415"/>
      <c r="L87" s="271">
        <f t="shared" si="0"/>
        <v>68.900000000000006</v>
      </c>
      <c r="M87" s="1415"/>
      <c r="N87" s="271">
        <f t="shared" si="1"/>
        <v>77.599999999999994</v>
      </c>
      <c r="O87" s="1415"/>
      <c r="P87" s="271">
        <f t="shared" si="2"/>
        <v>79.8</v>
      </c>
      <c r="Q87" s="1415"/>
      <c r="R87" s="271">
        <f t="shared" si="3"/>
        <v>88.7</v>
      </c>
      <c r="S87" s="1415"/>
      <c r="T87" s="271">
        <f t="shared" si="4"/>
        <v>90.8</v>
      </c>
      <c r="U87" s="1415"/>
      <c r="V87" s="271">
        <f t="shared" si="5"/>
        <v>123</v>
      </c>
      <c r="W87" s="1415"/>
      <c r="X87" s="271">
        <f t="shared" si="6"/>
        <v>61.8</v>
      </c>
      <c r="Y87" s="1415"/>
      <c r="Z87" s="271">
        <f t="shared" si="7"/>
        <v>82.3</v>
      </c>
      <c r="AA87" s="1415"/>
      <c r="AB87" s="271">
        <f t="shared" si="8"/>
        <v>48.4</v>
      </c>
      <c r="AC87" s="1415"/>
      <c r="AD87" s="271">
        <f t="shared" si="8"/>
        <v>85.3</v>
      </c>
      <c r="AE87" s="1576"/>
      <c r="AF87" s="223"/>
    </row>
    <row r="88" spans="1:32" ht="23.25" customHeight="1">
      <c r="A88" s="4"/>
      <c r="B88" s="367"/>
      <c r="C88" s="1700" t="s">
        <v>429</v>
      </c>
      <c r="D88" s="1701"/>
      <c r="E88" s="1701"/>
      <c r="F88" s="1701"/>
      <c r="G88" s="1701"/>
      <c r="H88" s="1701"/>
      <c r="I88" s="1701"/>
      <c r="J88" s="1701"/>
      <c r="K88" s="1701"/>
      <c r="L88" s="1701"/>
      <c r="M88" s="1701"/>
      <c r="N88" s="1701"/>
      <c r="O88" s="1701"/>
      <c r="P88" s="1701"/>
      <c r="Q88" s="1701"/>
      <c r="R88" s="1701"/>
      <c r="S88" s="1701"/>
      <c r="T88" s="1701"/>
      <c r="U88" s="1701"/>
      <c r="V88" s="1701"/>
      <c r="W88" s="1701"/>
      <c r="X88" s="1701"/>
      <c r="Y88" s="1701"/>
      <c r="Z88" s="1701"/>
      <c r="AA88" s="1701"/>
      <c r="AB88" s="1701"/>
      <c r="AC88" s="1701"/>
      <c r="AD88" s="1701"/>
      <c r="AE88" s="1576"/>
      <c r="AF88" s="223"/>
    </row>
    <row r="89" spans="1:32" ht="13.5" customHeight="1">
      <c r="A89" s="4"/>
      <c r="B89" s="367"/>
      <c r="C89" s="54" t="s">
        <v>273</v>
      </c>
      <c r="D89" s="8"/>
      <c r="E89" s="8"/>
      <c r="F89" s="1"/>
      <c r="G89" s="8"/>
      <c r="H89" s="1"/>
      <c r="I89" s="8"/>
      <c r="J89" s="8"/>
      <c r="K89" s="8"/>
      <c r="L89" s="1"/>
      <c r="M89" s="8"/>
      <c r="N89" s="1221" t="s">
        <v>274</v>
      </c>
      <c r="O89" s="8"/>
      <c r="P89" s="8"/>
      <c r="Q89" s="8"/>
      <c r="R89" s="1"/>
      <c r="S89" s="8"/>
      <c r="T89" s="8"/>
      <c r="U89" s="8"/>
      <c r="V89" s="8"/>
      <c r="W89" s="8"/>
      <c r="X89" s="8"/>
      <c r="Y89" s="8"/>
      <c r="Z89" s="8"/>
      <c r="AA89" s="8"/>
      <c r="AB89" s="8"/>
      <c r="AC89" s="8"/>
      <c r="AD89" s="8"/>
      <c r="AE89" s="1576"/>
      <c r="AF89" s="4"/>
    </row>
    <row r="90" spans="1:32" ht="10.5" customHeight="1">
      <c r="A90" s="4"/>
      <c r="B90" s="367"/>
      <c r="C90" s="1702" t="s">
        <v>332</v>
      </c>
      <c r="D90" s="1702"/>
      <c r="E90" s="1702"/>
      <c r="F90" s="1702"/>
      <c r="G90" s="1702"/>
      <c r="H90" s="1702"/>
      <c r="I90" s="1702"/>
      <c r="J90" s="1702"/>
      <c r="K90" s="1702"/>
      <c r="L90" s="1702"/>
      <c r="M90" s="1702"/>
      <c r="N90" s="1702"/>
      <c r="O90" s="1702"/>
      <c r="P90" s="1702"/>
      <c r="Q90" s="1702"/>
      <c r="R90" s="1702"/>
      <c r="S90" s="1702"/>
      <c r="T90" s="1702"/>
      <c r="U90" s="1702"/>
      <c r="V90" s="1702"/>
      <c r="W90" s="1702"/>
      <c r="X90" s="1702"/>
      <c r="Y90" s="1702"/>
      <c r="Z90" s="1702"/>
      <c r="AA90" s="1702"/>
      <c r="AB90" s="1702"/>
      <c r="AC90" s="1702"/>
      <c r="AD90" s="1702"/>
      <c r="AE90" s="1576"/>
      <c r="AF90" s="4"/>
    </row>
    <row r="91" spans="1:32">
      <c r="A91" s="4"/>
      <c r="B91" s="357">
        <v>10</v>
      </c>
      <c r="C91" s="1703" t="s">
        <v>585</v>
      </c>
      <c r="D91" s="1703"/>
      <c r="E91" s="8"/>
      <c r="F91" s="1427"/>
      <c r="G91" s="1427"/>
      <c r="H91" s="1427"/>
      <c r="I91" s="1427"/>
      <c r="J91" s="1427"/>
      <c r="K91" s="1427"/>
      <c r="L91" s="1427"/>
      <c r="M91" s="1427"/>
      <c r="N91" s="1427"/>
      <c r="O91" s="1427"/>
      <c r="P91" s="223"/>
      <c r="Q91" s="223"/>
      <c r="R91" s="223"/>
      <c r="S91" s="223"/>
      <c r="T91" s="90"/>
      <c r="U91" s="90"/>
      <c r="V91" s="276"/>
      <c r="W91" s="276"/>
      <c r="X91" s="276"/>
      <c r="Y91" s="276"/>
      <c r="Z91" s="276"/>
      <c r="AA91" s="276"/>
      <c r="AB91" s="90"/>
      <c r="AC91" s="90"/>
      <c r="AD91" s="1"/>
      <c r="AE91" s="8"/>
      <c r="AF91" s="4"/>
    </row>
    <row r="92" spans="1:32">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row>
    <row r="93" spans="1:32">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row>
    <row r="94" spans="1:32">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row>
    <row r="95" spans="1:32">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row>
    <row r="96" spans="1:32">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row>
    <row r="97" spans="6:31">
      <c r="F97" s="25"/>
      <c r="G97" s="25"/>
      <c r="H97" s="25"/>
      <c r="I97" s="25"/>
      <c r="J97" s="25"/>
      <c r="K97" s="25"/>
      <c r="L97" s="25"/>
      <c r="M97" s="25"/>
      <c r="N97" s="25"/>
      <c r="O97" s="25"/>
      <c r="P97" s="25"/>
      <c r="Q97" s="25"/>
      <c r="R97" s="25"/>
      <c r="S97" s="25"/>
      <c r="T97" s="25"/>
      <c r="U97" s="25"/>
      <c r="V97" s="25"/>
      <c r="W97" s="25"/>
      <c r="Y97" s="25"/>
      <c r="Z97" s="25"/>
      <c r="AA97" s="25"/>
      <c r="AB97" s="25"/>
      <c r="AC97" s="25"/>
      <c r="AD97" s="25"/>
    </row>
    <row r="102" spans="6:31" ht="8.25" customHeight="1"/>
    <row r="104" spans="6:31" ht="9" customHeight="1">
      <c r="AE104" s="9"/>
    </row>
    <row r="105" spans="6:31" ht="8.25" customHeight="1">
      <c r="F105" s="1594"/>
      <c r="G105" s="1594"/>
      <c r="H105" s="1594"/>
      <c r="I105" s="1594"/>
      <c r="J105" s="1594"/>
      <c r="K105" s="1594"/>
      <c r="L105" s="1594"/>
      <c r="M105" s="1594"/>
      <c r="N105" s="1594"/>
      <c r="O105" s="1594"/>
      <c r="P105" s="1594"/>
      <c r="Q105" s="1594"/>
      <c r="R105" s="1594"/>
      <c r="S105" s="1594"/>
      <c r="T105" s="1594"/>
      <c r="U105" s="1594"/>
      <c r="V105" s="1594"/>
      <c r="W105" s="1594"/>
      <c r="X105" s="1594"/>
      <c r="Y105" s="1594"/>
      <c r="Z105" s="1594"/>
      <c r="AA105" s="1594"/>
      <c r="AB105" s="1594"/>
      <c r="AC105" s="1594"/>
      <c r="AD105" s="1594"/>
      <c r="AE105" s="1594"/>
    </row>
    <row r="106" spans="6:31" ht="9.75" customHeight="1"/>
  </sheetData>
  <mergeCells count="18">
    <mergeCell ref="C88:AD88"/>
    <mergeCell ref="C90:AD90"/>
    <mergeCell ref="C91:D91"/>
    <mergeCell ref="F105:AE105"/>
    <mergeCell ref="C62:D62"/>
    <mergeCell ref="C66:D66"/>
    <mergeCell ref="C80:D80"/>
    <mergeCell ref="C9:D9"/>
    <mergeCell ref="C18:D18"/>
    <mergeCell ref="C29:D29"/>
    <mergeCell ref="C30:D30"/>
    <mergeCell ref="C38:D38"/>
    <mergeCell ref="D1:AE1"/>
    <mergeCell ref="B2:D2"/>
    <mergeCell ref="C5:D6"/>
    <mergeCell ref="F5:X5"/>
    <mergeCell ref="F6:V6"/>
    <mergeCell ref="X6:A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AN80"/>
  <sheetViews>
    <sheetView workbookViewId="0"/>
  </sheetViews>
  <sheetFormatPr defaultRowHeight="12.75"/>
  <cols>
    <col min="1" max="1" width="1" style="125" customWidth="1"/>
    <col min="2" max="2" width="2.5703125" style="125" customWidth="1"/>
    <col min="3" max="3" width="1" style="125" customWidth="1"/>
    <col min="4" max="4" width="23" style="125" customWidth="1"/>
    <col min="5" max="5" width="0.28515625" style="125" customWidth="1"/>
    <col min="6" max="6" width="5.28515625" style="125" customWidth="1"/>
    <col min="7" max="7" width="0.28515625" style="125" customWidth="1"/>
    <col min="8" max="8" width="5.28515625" style="4" customWidth="1"/>
    <col min="9" max="9" width="0.28515625" style="125" customWidth="1"/>
    <col min="10" max="10" width="5.28515625" style="125" customWidth="1"/>
    <col min="11" max="11" width="0.28515625" style="4" customWidth="1"/>
    <col min="12" max="12" width="5.28515625" style="125" customWidth="1"/>
    <col min="13" max="13" width="0.28515625" style="125" customWidth="1"/>
    <col min="14" max="14" width="5.28515625" style="125" customWidth="1"/>
    <col min="15" max="15" width="0.28515625" style="125" customWidth="1"/>
    <col min="16" max="16" width="5.28515625" style="125" customWidth="1"/>
    <col min="17" max="17" width="0.28515625" style="125" customWidth="1"/>
    <col min="18" max="18" width="5.28515625" style="125" customWidth="1"/>
    <col min="19" max="19" width="0.28515625" style="125" customWidth="1"/>
    <col min="20" max="20" width="5.28515625" style="125" customWidth="1"/>
    <col min="21" max="21" width="0.28515625" style="125" customWidth="1"/>
    <col min="22" max="22" width="5.28515625" style="125" customWidth="1"/>
    <col min="23" max="23" width="0.28515625" style="125" customWidth="1"/>
    <col min="24" max="24" width="5.28515625" style="125" customWidth="1"/>
    <col min="25" max="25" width="0.28515625" style="125" customWidth="1"/>
    <col min="26" max="26" width="5.28515625" style="125" customWidth="1"/>
    <col min="27" max="27" width="0.28515625" style="125" customWidth="1"/>
    <col min="28" max="28" width="5.28515625" style="125" customWidth="1"/>
    <col min="29" max="29" width="0.28515625" style="125" customWidth="1"/>
    <col min="30" max="30" width="5.28515625" style="125" customWidth="1"/>
    <col min="31" max="31" width="2.5703125" style="125" customWidth="1"/>
    <col min="32" max="32" width="1" style="125" customWidth="1"/>
    <col min="33" max="16384" width="9.140625" style="125"/>
  </cols>
  <sheetData>
    <row r="1" spans="1:40" ht="13.5" customHeight="1">
      <c r="A1" s="4"/>
      <c r="B1" s="1704" t="s">
        <v>500</v>
      </c>
      <c r="C1" s="1705"/>
      <c r="D1" s="1705"/>
      <c r="E1" s="1705"/>
      <c r="F1" s="1705"/>
      <c r="G1" s="1705"/>
      <c r="H1" s="1705"/>
      <c r="I1" s="1705"/>
      <c r="J1" s="1705"/>
      <c r="K1" s="1705"/>
      <c r="L1" s="1705"/>
      <c r="M1" s="1428"/>
      <c r="N1" s="1428"/>
      <c r="O1" s="1428"/>
      <c r="P1" s="1428"/>
      <c r="Q1" s="1428"/>
      <c r="R1" s="1428"/>
      <c r="S1" s="1428"/>
      <c r="T1" s="1428"/>
      <c r="U1" s="1428"/>
      <c r="V1" s="1428"/>
      <c r="W1" s="1428"/>
      <c r="X1" s="1428"/>
      <c r="Y1" s="1428"/>
      <c r="Z1" s="1428"/>
      <c r="AA1" s="1428"/>
      <c r="AB1" s="1428"/>
      <c r="AC1" s="1428"/>
      <c r="AD1" s="8"/>
      <c r="AE1" s="8"/>
      <c r="AF1" s="4"/>
    </row>
    <row r="2" spans="1:40" ht="6" customHeight="1">
      <c r="A2" s="4"/>
      <c r="B2" s="1575"/>
      <c r="C2" s="1574"/>
      <c r="D2" s="1574"/>
      <c r="E2" s="1225"/>
      <c r="F2" s="1226"/>
      <c r="G2" s="1226"/>
      <c r="H2" s="1226"/>
      <c r="I2" s="1226"/>
      <c r="J2" s="1226"/>
      <c r="K2" s="1226"/>
      <c r="L2" s="1226"/>
      <c r="M2" s="1226"/>
      <c r="N2" s="1226"/>
      <c r="O2" s="1226"/>
      <c r="P2" s="1226"/>
      <c r="Q2" s="1226"/>
      <c r="R2" s="1226"/>
      <c r="S2" s="1226"/>
      <c r="T2" s="1226"/>
      <c r="U2" s="1226"/>
      <c r="V2" s="1226"/>
      <c r="W2" s="1226"/>
      <c r="X2" s="1226"/>
      <c r="Y2" s="1226"/>
      <c r="Z2" s="1226"/>
      <c r="AA2" s="1226"/>
      <c r="AB2" s="1226"/>
      <c r="AC2" s="1226"/>
      <c r="AD2" s="1226"/>
      <c r="AE2" s="1227"/>
      <c r="AF2" s="4"/>
    </row>
    <row r="3" spans="1:40" ht="13.5" customHeight="1" thickBot="1">
      <c r="A3" s="4"/>
      <c r="B3" s="8"/>
      <c r="C3" s="8"/>
      <c r="D3" s="8"/>
      <c r="E3" s="8"/>
      <c r="F3" s="1573"/>
      <c r="G3" s="1573"/>
      <c r="H3" s="1573"/>
      <c r="I3" s="1573"/>
      <c r="J3" s="1573"/>
      <c r="K3" s="1573"/>
      <c r="L3" s="1573"/>
      <c r="M3" s="1573"/>
      <c r="N3" s="1573"/>
      <c r="O3" s="1573"/>
      <c r="P3" s="1573"/>
      <c r="Q3" s="1573"/>
      <c r="R3" s="1573"/>
      <c r="S3" s="1573"/>
      <c r="T3" s="1573"/>
      <c r="U3" s="1573"/>
      <c r="V3" s="1573"/>
      <c r="W3" s="1573"/>
      <c r="X3" s="1573"/>
      <c r="Y3" s="1573"/>
      <c r="Z3" s="1573"/>
      <c r="AA3" s="1573"/>
      <c r="AB3" s="1573"/>
      <c r="AC3" s="1573"/>
      <c r="AD3" s="1573" t="s">
        <v>82</v>
      </c>
      <c r="AE3" s="355"/>
      <c r="AF3" s="4"/>
    </row>
    <row r="4" spans="1:40" s="12" customFormat="1" ht="13.5" customHeight="1" thickBot="1">
      <c r="A4" s="11"/>
      <c r="B4" s="19"/>
      <c r="C4" s="659" t="s">
        <v>275</v>
      </c>
      <c r="D4" s="1389"/>
      <c r="E4" s="1389"/>
      <c r="F4" s="1389"/>
      <c r="G4" s="1389"/>
      <c r="H4" s="1389"/>
      <c r="I4" s="1389"/>
      <c r="J4" s="1389"/>
      <c r="K4" s="1389"/>
      <c r="L4" s="1389"/>
      <c r="M4" s="1389"/>
      <c r="N4" s="1389"/>
      <c r="O4" s="1389"/>
      <c r="P4" s="1389"/>
      <c r="Q4" s="1389"/>
      <c r="R4" s="1389"/>
      <c r="S4" s="1389"/>
      <c r="T4" s="1389"/>
      <c r="U4" s="1389"/>
      <c r="V4" s="1389"/>
      <c r="W4" s="1389"/>
      <c r="X4" s="1389"/>
      <c r="Y4" s="1389"/>
      <c r="Z4" s="1389"/>
      <c r="AA4" s="1389"/>
      <c r="AB4" s="1389"/>
      <c r="AC4" s="1389"/>
      <c r="AD4" s="1390"/>
      <c r="AE4" s="355"/>
      <c r="AF4" s="11"/>
    </row>
    <row r="5" spans="1:40" ht="4.5" customHeight="1">
      <c r="A5" s="4"/>
      <c r="B5" s="8"/>
      <c r="C5" s="1697" t="s">
        <v>87</v>
      </c>
      <c r="D5" s="1697"/>
      <c r="E5" s="1579"/>
      <c r="F5" s="1576"/>
      <c r="G5" s="1576"/>
      <c r="H5" s="1576"/>
      <c r="I5" s="1576"/>
      <c r="J5" s="1576"/>
      <c r="K5" s="1576"/>
      <c r="L5" s="1576"/>
      <c r="M5" s="1576"/>
      <c r="N5" s="1576"/>
      <c r="O5" s="1576"/>
      <c r="P5" s="1576"/>
      <c r="Q5" s="1576"/>
      <c r="R5" s="1576"/>
      <c r="S5" s="1576"/>
      <c r="T5" s="1576"/>
      <c r="U5" s="1576"/>
      <c r="V5" s="1576"/>
      <c r="W5" s="1576"/>
      <c r="X5" s="1576"/>
      <c r="Y5" s="1576"/>
      <c r="Z5" s="1576"/>
      <c r="AA5" s="1576"/>
      <c r="AB5" s="1576"/>
      <c r="AC5" s="1576"/>
      <c r="AD5" s="1576"/>
      <c r="AE5" s="355"/>
      <c r="AF5" s="4"/>
    </row>
    <row r="6" spans="1:40" ht="13.5" customHeight="1">
      <c r="A6" s="4"/>
      <c r="B6" s="8"/>
      <c r="C6" s="1697"/>
      <c r="D6" s="1697"/>
      <c r="E6" s="1579"/>
      <c r="F6" s="1631">
        <v>2012</v>
      </c>
      <c r="G6" s="1631"/>
      <c r="H6" s="1631"/>
      <c r="I6" s="1631"/>
      <c r="J6" s="1631"/>
      <c r="K6" s="1631"/>
      <c r="L6" s="1631"/>
      <c r="M6" s="1631"/>
      <c r="N6" s="1631"/>
      <c r="O6" s="1631"/>
      <c r="P6" s="1631"/>
      <c r="Q6" s="1631"/>
      <c r="R6" s="1631"/>
      <c r="S6" s="1631"/>
      <c r="T6" s="1631"/>
      <c r="U6" s="1631"/>
      <c r="V6" s="1631"/>
      <c r="W6" s="1569"/>
      <c r="X6" s="1631">
        <v>2013</v>
      </c>
      <c r="Y6" s="1631"/>
      <c r="Z6" s="1631"/>
      <c r="AA6" s="1631"/>
      <c r="AB6" s="1631"/>
      <c r="AC6" s="1631"/>
      <c r="AD6" s="1631"/>
      <c r="AE6" s="355"/>
      <c r="AF6" s="4"/>
    </row>
    <row r="7" spans="1:40">
      <c r="A7" s="4"/>
      <c r="B7" s="8"/>
      <c r="C7" s="1579"/>
      <c r="D7" s="1579"/>
      <c r="E7" s="1579"/>
      <c r="F7" s="1572" t="s">
        <v>126</v>
      </c>
      <c r="G7" s="1578"/>
      <c r="H7" s="1572" t="s">
        <v>125</v>
      </c>
      <c r="I7" s="1578"/>
      <c r="J7" s="1572" t="s">
        <v>124</v>
      </c>
      <c r="K7" s="1578"/>
      <c r="L7" s="1393" t="s">
        <v>123</v>
      </c>
      <c r="M7" s="1578"/>
      <c r="N7" s="1393" t="s">
        <v>122</v>
      </c>
      <c r="O7" s="1578"/>
      <c r="P7" s="1393" t="s">
        <v>121</v>
      </c>
      <c r="Q7" s="1578"/>
      <c r="R7" s="1393" t="s">
        <v>120</v>
      </c>
      <c r="S7" s="1578"/>
      <c r="T7" s="1393" t="s">
        <v>119</v>
      </c>
      <c r="U7" s="1578"/>
      <c r="V7" s="1393" t="s">
        <v>118</v>
      </c>
      <c r="W7" s="1578"/>
      <c r="X7" s="1393" t="s">
        <v>117</v>
      </c>
      <c r="Y7" s="1578"/>
      <c r="Z7" s="1393" t="s">
        <v>128</v>
      </c>
      <c r="AA7" s="1578"/>
      <c r="AB7" s="1393" t="s">
        <v>127</v>
      </c>
      <c r="AC7" s="1578"/>
      <c r="AD7" s="1393" t="s">
        <v>126</v>
      </c>
      <c r="AE7" s="1231"/>
      <c r="AF7" s="4"/>
    </row>
    <row r="8" spans="1:40" ht="8.25" customHeight="1">
      <c r="A8" s="4"/>
      <c r="B8" s="8"/>
      <c r="C8" s="1579"/>
      <c r="D8" s="1579"/>
      <c r="E8" s="1579"/>
      <c r="F8" s="8"/>
      <c r="G8" s="8"/>
      <c r="H8" s="8"/>
      <c r="I8" s="8"/>
      <c r="J8" s="8"/>
      <c r="K8" s="8"/>
      <c r="L8" s="1181"/>
      <c r="M8" s="8"/>
      <c r="N8" s="1181"/>
      <c r="O8" s="8"/>
      <c r="P8" s="1181"/>
      <c r="Q8" s="8"/>
      <c r="R8" s="1181"/>
      <c r="S8" s="8"/>
      <c r="T8" s="1181"/>
      <c r="U8" s="8"/>
      <c r="V8" s="1181"/>
      <c r="W8" s="8"/>
      <c r="X8" s="1181"/>
      <c r="Y8" s="8"/>
      <c r="Z8" s="1181"/>
      <c r="AA8" s="8"/>
      <c r="AB8" s="1181"/>
      <c r="AC8" s="8"/>
      <c r="AD8" s="1181"/>
      <c r="AE8" s="1231"/>
      <c r="AF8" s="4"/>
    </row>
    <row r="9" spans="1:40" s="1188" customFormat="1" ht="14.25" customHeight="1">
      <c r="A9" s="124"/>
      <c r="B9" s="1186"/>
      <c r="C9" s="1620" t="s">
        <v>77</v>
      </c>
      <c r="D9" s="1620"/>
      <c r="E9" s="1205"/>
      <c r="F9" s="671">
        <v>784292</v>
      </c>
      <c r="G9" s="671"/>
      <c r="H9" s="671">
        <v>785260</v>
      </c>
      <c r="I9" s="671"/>
      <c r="J9" s="671">
        <v>790199</v>
      </c>
      <c r="K9" s="671"/>
      <c r="L9" s="672">
        <v>801674</v>
      </c>
      <c r="M9" s="671"/>
      <c r="N9" s="672">
        <v>809157</v>
      </c>
      <c r="O9" s="671"/>
      <c r="P9" s="672">
        <v>824864</v>
      </c>
      <c r="Q9" s="671"/>
      <c r="R9" s="672">
        <v>845145</v>
      </c>
      <c r="S9" s="671"/>
      <c r="T9" s="672">
        <v>862715</v>
      </c>
      <c r="U9" s="671"/>
      <c r="V9" s="672">
        <v>868637</v>
      </c>
      <c r="W9" s="671"/>
      <c r="X9" s="672">
        <v>894294</v>
      </c>
      <c r="Y9" s="671"/>
      <c r="Z9" s="672">
        <v>902394</v>
      </c>
      <c r="AA9" s="671"/>
      <c r="AB9" s="672">
        <v>902912</v>
      </c>
      <c r="AC9" s="671"/>
      <c r="AD9" s="672">
        <v>901441</v>
      </c>
      <c r="AE9" s="1238"/>
      <c r="AF9" s="124"/>
      <c r="AG9" s="125"/>
      <c r="AH9" s="125"/>
      <c r="AI9" s="125"/>
      <c r="AJ9" s="125"/>
      <c r="AK9" s="125"/>
      <c r="AL9" s="125"/>
      <c r="AM9" s="125"/>
      <c r="AN9" s="125"/>
    </row>
    <row r="10" spans="1:40" ht="5.25" customHeight="1">
      <c r="A10" s="4"/>
      <c r="B10" s="8"/>
      <c r="C10" s="669"/>
      <c r="D10" s="669"/>
      <c r="E10" s="1579"/>
      <c r="F10" s="1429"/>
      <c r="G10" s="8"/>
      <c r="H10" s="1429"/>
      <c r="I10" s="8"/>
      <c r="J10" s="1429"/>
      <c r="K10" s="8"/>
      <c r="L10" s="1430"/>
      <c r="M10" s="8"/>
      <c r="N10" s="1430"/>
      <c r="O10" s="8"/>
      <c r="P10" s="1430"/>
      <c r="Q10" s="8"/>
      <c r="R10" s="1430"/>
      <c r="S10" s="8"/>
      <c r="T10" s="1430"/>
      <c r="U10" s="8"/>
      <c r="V10" s="1430"/>
      <c r="W10" s="8"/>
      <c r="X10" s="1430"/>
      <c r="Y10" s="8"/>
      <c r="Z10" s="1430"/>
      <c r="AA10" s="8"/>
      <c r="AB10" s="1430"/>
      <c r="AC10" s="8"/>
      <c r="AD10" s="1430"/>
      <c r="AE10" s="1231"/>
      <c r="AF10" s="4"/>
    </row>
    <row r="11" spans="1:40" s="12" customFormat="1" ht="19.5" customHeight="1">
      <c r="A11" s="11"/>
      <c r="B11" s="19"/>
      <c r="C11" s="1431"/>
      <c r="D11" s="1016" t="s">
        <v>555</v>
      </c>
      <c r="E11" s="1431"/>
      <c r="F11" s="1017">
        <v>655898</v>
      </c>
      <c r="G11" s="19"/>
      <c r="H11" s="1017">
        <v>641222</v>
      </c>
      <c r="I11" s="19"/>
      <c r="J11" s="1017">
        <v>645955</v>
      </c>
      <c r="K11" s="19"/>
      <c r="L11" s="1018">
        <v>655342</v>
      </c>
      <c r="M11" s="19"/>
      <c r="N11" s="1018">
        <v>673421</v>
      </c>
      <c r="O11" s="19"/>
      <c r="P11" s="1018">
        <v>683557</v>
      </c>
      <c r="Q11" s="19"/>
      <c r="R11" s="1018">
        <v>695000</v>
      </c>
      <c r="S11" s="19"/>
      <c r="T11" s="1018">
        <v>697789</v>
      </c>
      <c r="U11" s="19"/>
      <c r="V11" s="1018">
        <v>710652</v>
      </c>
      <c r="W11" s="19"/>
      <c r="X11" s="1018">
        <v>740062</v>
      </c>
      <c r="Y11" s="19"/>
      <c r="Z11" s="1018">
        <v>739611</v>
      </c>
      <c r="AA11" s="19"/>
      <c r="AB11" s="1018">
        <v>734448</v>
      </c>
      <c r="AC11" s="19"/>
      <c r="AD11" s="1018">
        <v>728512</v>
      </c>
      <c r="AE11" s="1432"/>
      <c r="AF11" s="11"/>
    </row>
    <row r="12" spans="1:40" s="12" customFormat="1" ht="19.5" customHeight="1">
      <c r="A12" s="11"/>
      <c r="B12" s="19"/>
      <c r="C12" s="1431"/>
      <c r="D12" s="1016" t="s">
        <v>276</v>
      </c>
      <c r="E12" s="1431"/>
      <c r="F12" s="1017">
        <v>55598</v>
      </c>
      <c r="G12" s="19"/>
      <c r="H12" s="1017">
        <v>56624</v>
      </c>
      <c r="I12" s="19"/>
      <c r="J12" s="1017">
        <v>50779</v>
      </c>
      <c r="K12" s="19"/>
      <c r="L12" s="1018">
        <v>56917</v>
      </c>
      <c r="M12" s="19"/>
      <c r="N12" s="1018">
        <v>55880</v>
      </c>
      <c r="O12" s="19"/>
      <c r="P12" s="1018">
        <v>56581</v>
      </c>
      <c r="Q12" s="19"/>
      <c r="R12" s="1018">
        <v>58294</v>
      </c>
      <c r="S12" s="19"/>
      <c r="T12" s="1018">
        <v>58471</v>
      </c>
      <c r="U12" s="19"/>
      <c r="V12" s="1018">
        <v>58058</v>
      </c>
      <c r="W12" s="19"/>
      <c r="X12" s="1018">
        <v>57433</v>
      </c>
      <c r="Y12" s="19"/>
      <c r="Z12" s="1018">
        <v>59018</v>
      </c>
      <c r="AA12" s="19"/>
      <c r="AB12" s="1018">
        <v>57724</v>
      </c>
      <c r="AC12" s="19"/>
      <c r="AD12" s="1018">
        <v>57560</v>
      </c>
      <c r="AE12" s="1432"/>
      <c r="AF12" s="11"/>
    </row>
    <row r="13" spans="1:40" s="12" customFormat="1" ht="19.5" customHeight="1">
      <c r="A13" s="11"/>
      <c r="B13" s="19"/>
      <c r="C13" s="1431"/>
      <c r="D13" s="1016" t="s">
        <v>277</v>
      </c>
      <c r="E13" s="1431"/>
      <c r="F13" s="1017">
        <v>55777</v>
      </c>
      <c r="G13" s="19"/>
      <c r="H13" s="1017">
        <v>68797</v>
      </c>
      <c r="I13" s="19"/>
      <c r="J13" s="1017">
        <v>75121</v>
      </c>
      <c r="K13" s="19"/>
      <c r="L13" s="1018">
        <v>70983</v>
      </c>
      <c r="M13" s="19"/>
      <c r="N13" s="1018">
        <v>61088</v>
      </c>
      <c r="O13" s="19"/>
      <c r="P13" s="1018">
        <v>66837</v>
      </c>
      <c r="Q13" s="19"/>
      <c r="R13" s="1018">
        <v>72412</v>
      </c>
      <c r="S13" s="19"/>
      <c r="T13" s="1018">
        <v>86460</v>
      </c>
      <c r="U13" s="19"/>
      <c r="V13" s="1018">
        <v>82679</v>
      </c>
      <c r="W13" s="19"/>
      <c r="X13" s="1018">
        <v>78679</v>
      </c>
      <c r="Y13" s="19"/>
      <c r="Z13" s="1018">
        <v>85192</v>
      </c>
      <c r="AA13" s="19"/>
      <c r="AB13" s="1018">
        <v>93653</v>
      </c>
      <c r="AC13" s="19"/>
      <c r="AD13" s="1018">
        <v>96743</v>
      </c>
      <c r="AE13" s="1432"/>
      <c r="AF13" s="11"/>
    </row>
    <row r="14" spans="1:40" s="12" customFormat="1" ht="22.5" customHeight="1">
      <c r="A14" s="11"/>
      <c r="B14" s="19"/>
      <c r="C14" s="1431"/>
      <c r="D14" s="1020" t="s">
        <v>556</v>
      </c>
      <c r="E14" s="1431"/>
      <c r="F14" s="1017">
        <v>17019</v>
      </c>
      <c r="G14" s="19"/>
      <c r="H14" s="1017">
        <v>18617</v>
      </c>
      <c r="I14" s="19"/>
      <c r="J14" s="1017">
        <v>18344</v>
      </c>
      <c r="K14" s="19"/>
      <c r="L14" s="1018">
        <v>18432</v>
      </c>
      <c r="M14" s="19"/>
      <c r="N14" s="1018">
        <v>18768</v>
      </c>
      <c r="O14" s="19"/>
      <c r="P14" s="1018">
        <v>17889</v>
      </c>
      <c r="Q14" s="19"/>
      <c r="R14" s="1018">
        <v>19439</v>
      </c>
      <c r="S14" s="19"/>
      <c r="T14" s="1018">
        <v>19995</v>
      </c>
      <c r="U14" s="19"/>
      <c r="V14" s="1018">
        <v>17248</v>
      </c>
      <c r="W14" s="19"/>
      <c r="X14" s="1018">
        <v>18120</v>
      </c>
      <c r="Y14" s="19"/>
      <c r="Z14" s="1018">
        <v>18573</v>
      </c>
      <c r="AA14" s="19"/>
      <c r="AB14" s="1018">
        <v>17087</v>
      </c>
      <c r="AC14" s="19"/>
      <c r="AD14" s="1018">
        <v>18626</v>
      </c>
      <c r="AE14" s="1432"/>
      <c r="AF14" s="11"/>
    </row>
    <row r="15" spans="1:40" ht="13.5" customHeight="1" thickBot="1">
      <c r="A15" s="4"/>
      <c r="B15" s="8"/>
      <c r="C15" s="1579"/>
      <c r="D15" s="1579"/>
      <c r="E15" s="1579"/>
      <c r="F15" s="1573"/>
      <c r="G15" s="1573"/>
      <c r="H15" s="1573"/>
      <c r="I15" s="1573"/>
      <c r="J15" s="1573"/>
      <c r="K15" s="1573"/>
      <c r="L15" s="1573"/>
      <c r="M15" s="1573"/>
      <c r="N15" s="1573"/>
      <c r="O15" s="1573"/>
      <c r="P15" s="1573"/>
      <c r="Q15" s="1573"/>
      <c r="R15" s="1573"/>
      <c r="S15" s="1573"/>
      <c r="T15" s="1573"/>
      <c r="U15" s="1573"/>
      <c r="V15" s="1573"/>
      <c r="W15" s="1573"/>
      <c r="X15" s="1573"/>
      <c r="Y15" s="1573"/>
      <c r="Z15" s="1573"/>
      <c r="AA15" s="1573"/>
      <c r="AB15" s="1573"/>
      <c r="AC15" s="1573"/>
      <c r="AD15" s="1573"/>
      <c r="AE15" s="1231"/>
      <c r="AF15" s="4"/>
    </row>
    <row r="16" spans="1:40" ht="13.5" customHeight="1" thickBot="1">
      <c r="A16" s="4"/>
      <c r="B16" s="8"/>
      <c r="C16" s="659" t="s">
        <v>26</v>
      </c>
      <c r="D16" s="1389"/>
      <c r="E16" s="1389"/>
      <c r="F16" s="1389"/>
      <c r="G16" s="1389"/>
      <c r="H16" s="1389"/>
      <c r="I16" s="1389"/>
      <c r="J16" s="1389"/>
      <c r="K16" s="1389"/>
      <c r="L16" s="1389"/>
      <c r="M16" s="1389"/>
      <c r="N16" s="1389"/>
      <c r="O16" s="1389"/>
      <c r="P16" s="1389"/>
      <c r="Q16" s="1389"/>
      <c r="R16" s="1389"/>
      <c r="S16" s="1389"/>
      <c r="T16" s="1389"/>
      <c r="U16" s="1389"/>
      <c r="V16" s="1389"/>
      <c r="W16" s="1389"/>
      <c r="X16" s="1389"/>
      <c r="Y16" s="1389"/>
      <c r="Z16" s="1389"/>
      <c r="AA16" s="1389"/>
      <c r="AB16" s="1389"/>
      <c r="AC16" s="1389"/>
      <c r="AD16" s="1390"/>
      <c r="AE16" s="1231"/>
      <c r="AF16" s="4"/>
    </row>
    <row r="17" spans="1:35" ht="9.75" customHeight="1">
      <c r="A17" s="4"/>
      <c r="B17" s="8"/>
      <c r="C17" s="1697" t="s">
        <v>87</v>
      </c>
      <c r="D17" s="1697"/>
      <c r="E17" s="1579"/>
      <c r="F17" s="1578"/>
      <c r="G17" s="1578"/>
      <c r="H17" s="1578"/>
      <c r="I17" s="1578"/>
      <c r="J17" s="1578"/>
      <c r="K17" s="1578"/>
      <c r="L17" s="1578"/>
      <c r="M17" s="1578"/>
      <c r="N17" s="1578"/>
      <c r="O17" s="1578"/>
      <c r="P17" s="1578"/>
      <c r="Q17" s="1578"/>
      <c r="R17" s="1578"/>
      <c r="S17" s="1578"/>
      <c r="T17" s="1578"/>
      <c r="U17" s="1578"/>
      <c r="V17" s="1578"/>
      <c r="W17" s="1578"/>
      <c r="X17" s="1578"/>
      <c r="Y17" s="1578"/>
      <c r="Z17" s="1578"/>
      <c r="AA17" s="1578"/>
      <c r="AB17" s="1578"/>
      <c r="AC17" s="1578"/>
      <c r="AD17" s="1578"/>
      <c r="AE17" s="1231"/>
      <c r="AF17" s="4"/>
    </row>
    <row r="18" spans="1:35" ht="3.75" customHeight="1">
      <c r="A18" s="4"/>
      <c r="B18" s="8"/>
      <c r="C18" s="1697"/>
      <c r="D18" s="1697"/>
      <c r="E18" s="1579"/>
      <c r="F18" s="1578"/>
      <c r="G18" s="1578"/>
      <c r="H18" s="1578"/>
      <c r="I18" s="1578"/>
      <c r="J18" s="1578"/>
      <c r="K18" s="1578"/>
      <c r="L18" s="1578"/>
      <c r="M18" s="1578"/>
      <c r="N18" s="1578"/>
      <c r="O18" s="1578"/>
      <c r="P18" s="1578"/>
      <c r="Q18" s="1578"/>
      <c r="R18" s="1578"/>
      <c r="S18" s="1578"/>
      <c r="T18" s="1578"/>
      <c r="U18" s="1578"/>
      <c r="V18" s="1578"/>
      <c r="W18" s="1578"/>
      <c r="X18" s="1578"/>
      <c r="Y18" s="1578"/>
      <c r="Z18" s="1578"/>
      <c r="AA18" s="1578"/>
      <c r="AB18" s="1578"/>
      <c r="AC18" s="1578"/>
      <c r="AD18" s="1578"/>
      <c r="AE18" s="1231"/>
      <c r="AF18" s="4"/>
    </row>
    <row r="19" spans="1:35" s="1188" customFormat="1" ht="12.75" customHeight="1">
      <c r="A19" s="124"/>
      <c r="B19" s="1186"/>
      <c r="C19" s="1620" t="s">
        <v>77</v>
      </c>
      <c r="D19" s="1620"/>
      <c r="E19" s="1433"/>
      <c r="F19" s="671">
        <v>655898</v>
      </c>
      <c r="G19" s="352"/>
      <c r="H19" s="671">
        <v>641222</v>
      </c>
      <c r="I19" s="352"/>
      <c r="J19" s="671">
        <v>645955</v>
      </c>
      <c r="K19" s="671"/>
      <c r="L19" s="672">
        <v>655342</v>
      </c>
      <c r="M19" s="671"/>
      <c r="N19" s="672">
        <v>673421</v>
      </c>
      <c r="O19" s="671"/>
      <c r="P19" s="672">
        <v>683557</v>
      </c>
      <c r="Q19" s="671"/>
      <c r="R19" s="672">
        <v>695000</v>
      </c>
      <c r="S19" s="671"/>
      <c r="T19" s="672">
        <v>697789</v>
      </c>
      <c r="U19" s="671"/>
      <c r="V19" s="672">
        <v>710652</v>
      </c>
      <c r="W19" s="671"/>
      <c r="X19" s="672">
        <v>740062</v>
      </c>
      <c r="Y19" s="671"/>
      <c r="Z19" s="672">
        <v>739611</v>
      </c>
      <c r="AA19" s="671"/>
      <c r="AB19" s="672">
        <v>734448</v>
      </c>
      <c r="AC19" s="671"/>
      <c r="AD19" s="672">
        <v>728512</v>
      </c>
      <c r="AE19" s="1238"/>
      <c r="AF19" s="124"/>
    </row>
    <row r="20" spans="1:35" ht="5.25" customHeight="1">
      <c r="A20" s="4"/>
      <c r="B20" s="8"/>
      <c r="C20" s="669"/>
      <c r="D20" s="669"/>
      <c r="E20" s="1579"/>
      <c r="F20" s="1429"/>
      <c r="G20" s="8"/>
      <c r="H20" s="1429"/>
      <c r="I20" s="8"/>
      <c r="J20" s="1429"/>
      <c r="K20" s="8"/>
      <c r="L20" s="1430"/>
      <c r="M20" s="8"/>
      <c r="N20" s="1430"/>
      <c r="O20" s="8"/>
      <c r="P20" s="1430"/>
      <c r="Q20" s="8"/>
      <c r="R20" s="1430"/>
      <c r="S20" s="8"/>
      <c r="T20" s="1430"/>
      <c r="U20" s="8"/>
      <c r="V20" s="1430"/>
      <c r="W20" s="8"/>
      <c r="X20" s="1430"/>
      <c r="Y20" s="8"/>
      <c r="Z20" s="1430"/>
      <c r="AA20" s="8"/>
      <c r="AB20" s="1430"/>
      <c r="AC20" s="8"/>
      <c r="AD20" s="1430"/>
      <c r="AE20" s="1231"/>
      <c r="AF20" s="4"/>
    </row>
    <row r="21" spans="1:35" ht="15.75" customHeight="1">
      <c r="A21" s="4"/>
      <c r="B21" s="8"/>
      <c r="C21" s="1039"/>
      <c r="D21" s="1024" t="s">
        <v>81</v>
      </c>
      <c r="E21" s="1579"/>
      <c r="F21" s="219">
        <v>320705</v>
      </c>
      <c r="G21" s="8"/>
      <c r="H21" s="219">
        <v>314742</v>
      </c>
      <c r="I21" s="8"/>
      <c r="J21" s="219">
        <v>315832</v>
      </c>
      <c r="K21" s="8"/>
      <c r="L21" s="240">
        <v>380421</v>
      </c>
      <c r="M21" s="8"/>
      <c r="N21" s="240">
        <v>325933</v>
      </c>
      <c r="O21" s="8"/>
      <c r="P21" s="240">
        <v>329797</v>
      </c>
      <c r="Q21" s="8"/>
      <c r="R21" s="240">
        <v>338548</v>
      </c>
      <c r="S21" s="8"/>
      <c r="T21" s="240">
        <v>343259</v>
      </c>
      <c r="U21" s="8"/>
      <c r="V21" s="240">
        <v>352424</v>
      </c>
      <c r="W21" s="8"/>
      <c r="X21" s="240">
        <v>368092</v>
      </c>
      <c r="Y21" s="8"/>
      <c r="Z21" s="240">
        <v>368906</v>
      </c>
      <c r="AA21" s="8"/>
      <c r="AB21" s="240">
        <v>366274</v>
      </c>
      <c r="AC21" s="8"/>
      <c r="AD21" s="240">
        <v>363004</v>
      </c>
      <c r="AE21" s="1231"/>
      <c r="AF21" s="4"/>
    </row>
    <row r="22" spans="1:35" ht="15.75" customHeight="1">
      <c r="A22" s="4"/>
      <c r="B22" s="8"/>
      <c r="C22" s="1039"/>
      <c r="D22" s="1024" t="s">
        <v>80</v>
      </c>
      <c r="E22" s="1579"/>
      <c r="F22" s="219">
        <v>335193</v>
      </c>
      <c r="G22" s="8"/>
      <c r="H22" s="219">
        <v>326480</v>
      </c>
      <c r="I22" s="8"/>
      <c r="J22" s="219">
        <v>330123</v>
      </c>
      <c r="K22" s="8"/>
      <c r="L22" s="240">
        <v>274921</v>
      </c>
      <c r="M22" s="8"/>
      <c r="N22" s="240">
        <v>347488</v>
      </c>
      <c r="O22" s="8"/>
      <c r="P22" s="240">
        <v>353760</v>
      </c>
      <c r="Q22" s="8"/>
      <c r="R22" s="240">
        <v>356452</v>
      </c>
      <c r="S22" s="8"/>
      <c r="T22" s="240">
        <v>354530</v>
      </c>
      <c r="U22" s="8"/>
      <c r="V22" s="240">
        <v>358228</v>
      </c>
      <c r="W22" s="8"/>
      <c r="X22" s="240">
        <v>371970</v>
      </c>
      <c r="Y22" s="8"/>
      <c r="Z22" s="240">
        <v>370705</v>
      </c>
      <c r="AA22" s="8"/>
      <c r="AB22" s="240">
        <v>368174</v>
      </c>
      <c r="AC22" s="8"/>
      <c r="AD22" s="240">
        <v>365508</v>
      </c>
      <c r="AE22" s="1231"/>
      <c r="AF22" s="4"/>
    </row>
    <row r="23" spans="1:35" ht="8.25" customHeight="1">
      <c r="A23" s="4"/>
      <c r="B23" s="8"/>
      <c r="C23" s="1039"/>
      <c r="D23" s="1025"/>
      <c r="E23" s="18"/>
      <c r="F23" s="219"/>
      <c r="G23" s="8"/>
      <c r="H23" s="219"/>
      <c r="I23" s="8"/>
      <c r="J23" s="219"/>
      <c r="K23" s="8"/>
      <c r="L23" s="240"/>
      <c r="M23" s="8"/>
      <c r="N23" s="240"/>
      <c r="O23" s="8"/>
      <c r="P23" s="240"/>
      <c r="Q23" s="8"/>
      <c r="R23" s="240"/>
      <c r="S23" s="8"/>
      <c r="T23" s="240"/>
      <c r="U23" s="8"/>
      <c r="V23" s="240"/>
      <c r="W23" s="8"/>
      <c r="X23" s="240"/>
      <c r="Y23" s="8"/>
      <c r="Z23" s="240"/>
      <c r="AA23" s="8"/>
      <c r="AB23" s="240"/>
      <c r="AC23" s="8"/>
      <c r="AD23" s="240"/>
      <c r="AE23" s="1231"/>
      <c r="AF23" s="4"/>
    </row>
    <row r="24" spans="1:35" ht="15.75" customHeight="1">
      <c r="A24" s="4"/>
      <c r="B24" s="8"/>
      <c r="C24" s="1039"/>
      <c r="D24" s="1024" t="s">
        <v>278</v>
      </c>
      <c r="E24" s="1579"/>
      <c r="F24" s="219">
        <v>81685</v>
      </c>
      <c r="G24" s="8"/>
      <c r="H24" s="219">
        <v>78888</v>
      </c>
      <c r="I24" s="8"/>
      <c r="J24" s="219">
        <v>78497</v>
      </c>
      <c r="K24" s="8"/>
      <c r="L24" s="240">
        <v>78831</v>
      </c>
      <c r="M24" s="8"/>
      <c r="N24" s="240">
        <v>81768</v>
      </c>
      <c r="O24" s="8"/>
      <c r="P24" s="240">
        <v>86196</v>
      </c>
      <c r="Q24" s="8"/>
      <c r="R24" s="240">
        <v>90651</v>
      </c>
      <c r="S24" s="8"/>
      <c r="T24" s="240">
        <v>91372</v>
      </c>
      <c r="U24" s="8"/>
      <c r="V24" s="240">
        <v>87966</v>
      </c>
      <c r="W24" s="8"/>
      <c r="X24" s="240">
        <v>93224</v>
      </c>
      <c r="Y24" s="8"/>
      <c r="Z24" s="240">
        <v>91800</v>
      </c>
      <c r="AA24" s="8"/>
      <c r="AB24" s="240">
        <v>89504</v>
      </c>
      <c r="AC24" s="8"/>
      <c r="AD24" s="240">
        <v>89086</v>
      </c>
      <c r="AE24" s="1231"/>
      <c r="AF24" s="4"/>
    </row>
    <row r="25" spans="1:35" ht="15.75" customHeight="1">
      <c r="A25" s="4"/>
      <c r="B25" s="8"/>
      <c r="C25" s="1039"/>
      <c r="D25" s="1024" t="s">
        <v>279</v>
      </c>
      <c r="E25" s="1579"/>
      <c r="F25" s="219">
        <v>574213</v>
      </c>
      <c r="G25" s="8"/>
      <c r="H25" s="219">
        <v>562334</v>
      </c>
      <c r="I25" s="8"/>
      <c r="J25" s="219">
        <v>567458</v>
      </c>
      <c r="K25" s="8"/>
      <c r="L25" s="240">
        <v>576511</v>
      </c>
      <c r="M25" s="8"/>
      <c r="N25" s="240">
        <v>591653</v>
      </c>
      <c r="O25" s="8"/>
      <c r="P25" s="240">
        <v>597361</v>
      </c>
      <c r="Q25" s="8"/>
      <c r="R25" s="240">
        <v>604349</v>
      </c>
      <c r="S25" s="8"/>
      <c r="T25" s="240">
        <v>606417</v>
      </c>
      <c r="U25" s="8"/>
      <c r="V25" s="240">
        <v>622686</v>
      </c>
      <c r="W25" s="8"/>
      <c r="X25" s="240">
        <v>646838</v>
      </c>
      <c r="Y25" s="8"/>
      <c r="Z25" s="240">
        <v>647811</v>
      </c>
      <c r="AA25" s="8"/>
      <c r="AB25" s="240">
        <v>644944</v>
      </c>
      <c r="AC25" s="8"/>
      <c r="AD25" s="240">
        <v>639426</v>
      </c>
      <c r="AE25" s="1231"/>
      <c r="AF25" s="4"/>
    </row>
    <row r="26" spans="1:35" ht="8.25" customHeight="1">
      <c r="A26" s="4"/>
      <c r="B26" s="8"/>
      <c r="C26" s="1039"/>
      <c r="D26" s="1434"/>
      <c r="E26" s="20"/>
      <c r="F26" s="219"/>
      <c r="G26" s="8"/>
      <c r="H26" s="219"/>
      <c r="I26" s="8"/>
      <c r="J26" s="219"/>
      <c r="K26" s="8"/>
      <c r="L26" s="240"/>
      <c r="M26" s="8"/>
      <c r="N26" s="240"/>
      <c r="O26" s="8"/>
      <c r="P26" s="240"/>
      <c r="Q26" s="8"/>
      <c r="R26" s="240"/>
      <c r="S26" s="8"/>
      <c r="T26" s="240"/>
      <c r="U26" s="8"/>
      <c r="V26" s="240"/>
      <c r="W26" s="8"/>
      <c r="X26" s="240"/>
      <c r="Y26" s="8"/>
      <c r="Z26" s="240"/>
      <c r="AA26" s="8"/>
      <c r="AB26" s="240"/>
      <c r="AC26" s="8"/>
      <c r="AD26" s="240"/>
      <c r="AE26" s="1231"/>
      <c r="AF26" s="4"/>
    </row>
    <row r="27" spans="1:35" ht="15.75" customHeight="1">
      <c r="A27" s="4"/>
      <c r="B27" s="8"/>
      <c r="C27" s="1039"/>
      <c r="D27" s="1024" t="s">
        <v>266</v>
      </c>
      <c r="E27" s="1579"/>
      <c r="F27" s="219">
        <v>48594</v>
      </c>
      <c r="G27" s="8"/>
      <c r="H27" s="219">
        <v>47560</v>
      </c>
      <c r="I27" s="8"/>
      <c r="J27" s="219">
        <v>47841</v>
      </c>
      <c r="K27" s="8"/>
      <c r="L27" s="240">
        <v>49988</v>
      </c>
      <c r="M27" s="8"/>
      <c r="N27" s="240">
        <v>53730</v>
      </c>
      <c r="O27" s="8"/>
      <c r="P27" s="240">
        <v>58068</v>
      </c>
      <c r="Q27" s="8"/>
      <c r="R27" s="240">
        <v>61345</v>
      </c>
      <c r="S27" s="8"/>
      <c r="T27" s="240">
        <v>61593</v>
      </c>
      <c r="U27" s="8"/>
      <c r="V27" s="240">
        <v>58425</v>
      </c>
      <c r="W27" s="8"/>
      <c r="X27" s="240">
        <v>60766</v>
      </c>
      <c r="Y27" s="8"/>
      <c r="Z27" s="240">
        <v>60298</v>
      </c>
      <c r="AA27" s="8"/>
      <c r="AB27" s="240">
        <v>60662</v>
      </c>
      <c r="AC27" s="8"/>
      <c r="AD27" s="240">
        <v>60631</v>
      </c>
      <c r="AE27" s="1231"/>
      <c r="AF27" s="4"/>
    </row>
    <row r="28" spans="1:35" ht="15.75" customHeight="1">
      <c r="A28" s="4"/>
      <c r="B28" s="8"/>
      <c r="C28" s="1039"/>
      <c r="D28" s="1024" t="s">
        <v>280</v>
      </c>
      <c r="E28" s="1579"/>
      <c r="F28" s="219">
        <v>607304</v>
      </c>
      <c r="G28" s="8"/>
      <c r="H28" s="219">
        <v>593662</v>
      </c>
      <c r="I28" s="8"/>
      <c r="J28" s="219">
        <v>598114</v>
      </c>
      <c r="K28" s="8"/>
      <c r="L28" s="240">
        <v>605354</v>
      </c>
      <c r="M28" s="8"/>
      <c r="N28" s="240">
        <v>619691</v>
      </c>
      <c r="O28" s="8"/>
      <c r="P28" s="240">
        <v>625489</v>
      </c>
      <c r="Q28" s="8"/>
      <c r="R28" s="240">
        <v>633655</v>
      </c>
      <c r="S28" s="8"/>
      <c r="T28" s="240">
        <v>636196</v>
      </c>
      <c r="U28" s="8"/>
      <c r="V28" s="240">
        <v>652227</v>
      </c>
      <c r="W28" s="8"/>
      <c r="X28" s="240">
        <v>679296</v>
      </c>
      <c r="Y28" s="8"/>
      <c r="Z28" s="240">
        <v>679313</v>
      </c>
      <c r="AA28" s="8"/>
      <c r="AB28" s="240">
        <v>673786</v>
      </c>
      <c r="AC28" s="8"/>
      <c r="AD28" s="240">
        <v>667881</v>
      </c>
      <c r="AE28" s="1231"/>
      <c r="AF28" s="4"/>
    </row>
    <row r="29" spans="1:35" ht="15" customHeight="1">
      <c r="A29" s="4"/>
      <c r="B29" s="8"/>
      <c r="C29" s="1024"/>
      <c r="D29" s="1027" t="s">
        <v>575</v>
      </c>
      <c r="E29" s="1579"/>
      <c r="F29" s="219">
        <v>19596</v>
      </c>
      <c r="G29" s="8"/>
      <c r="H29" s="219">
        <v>18203</v>
      </c>
      <c r="I29" s="8"/>
      <c r="J29" s="219">
        <v>18087</v>
      </c>
      <c r="K29" s="8"/>
      <c r="L29" s="240">
        <v>18736</v>
      </c>
      <c r="M29" s="8"/>
      <c r="N29" s="240">
        <v>18739</v>
      </c>
      <c r="O29" s="8"/>
      <c r="P29" s="240">
        <v>18444</v>
      </c>
      <c r="Q29" s="8"/>
      <c r="R29" s="240">
        <v>19736</v>
      </c>
      <c r="S29" s="8"/>
      <c r="T29" s="240">
        <v>20237</v>
      </c>
      <c r="U29" s="8"/>
      <c r="V29" s="240">
        <v>20476</v>
      </c>
      <c r="W29" s="8"/>
      <c r="X29" s="240">
        <v>21550</v>
      </c>
      <c r="Y29" s="8"/>
      <c r="Z29" s="240">
        <v>22350</v>
      </c>
      <c r="AA29" s="8"/>
      <c r="AB29" s="240">
        <v>22570</v>
      </c>
      <c r="AC29" s="8"/>
      <c r="AD29" s="240">
        <v>21353</v>
      </c>
      <c r="AE29" s="1231"/>
      <c r="AF29" s="4"/>
      <c r="AG29" s="4"/>
    </row>
    <row r="30" spans="1:35" ht="15" customHeight="1">
      <c r="A30" s="4"/>
      <c r="B30" s="8"/>
      <c r="C30" s="325"/>
      <c r="D30" s="142" t="s">
        <v>267</v>
      </c>
      <c r="E30" s="1579"/>
      <c r="F30" s="219">
        <v>212438</v>
      </c>
      <c r="G30" s="8"/>
      <c r="H30" s="219">
        <v>208831</v>
      </c>
      <c r="I30" s="8"/>
      <c r="J30" s="219">
        <v>209089</v>
      </c>
      <c r="K30" s="8"/>
      <c r="L30" s="240">
        <v>210289</v>
      </c>
      <c r="M30" s="8"/>
      <c r="N30" s="240">
        <v>213978</v>
      </c>
      <c r="O30" s="8"/>
      <c r="P30" s="240">
        <v>213575</v>
      </c>
      <c r="Q30" s="8"/>
      <c r="R30" s="240">
        <v>216630</v>
      </c>
      <c r="S30" s="8"/>
      <c r="T30" s="240">
        <v>216458</v>
      </c>
      <c r="U30" s="8"/>
      <c r="V30" s="240">
        <v>223198</v>
      </c>
      <c r="W30" s="8"/>
      <c r="X30" s="240">
        <v>231012</v>
      </c>
      <c r="Y30" s="8"/>
      <c r="Z30" s="240">
        <v>230964</v>
      </c>
      <c r="AA30" s="8"/>
      <c r="AB30" s="240">
        <v>228978</v>
      </c>
      <c r="AC30" s="8"/>
      <c r="AD30" s="240">
        <v>226436</v>
      </c>
      <c r="AE30" s="1231"/>
      <c r="AF30" s="4"/>
      <c r="AG30" s="4"/>
      <c r="AI30" s="4"/>
    </row>
    <row r="31" spans="1:35" ht="15" customHeight="1">
      <c r="A31" s="4"/>
      <c r="B31" s="8"/>
      <c r="C31" s="325"/>
      <c r="D31" s="142" t="s">
        <v>208</v>
      </c>
      <c r="E31" s="1579"/>
      <c r="F31" s="219">
        <v>372219</v>
      </c>
      <c r="G31" s="8"/>
      <c r="H31" s="219">
        <v>363429</v>
      </c>
      <c r="I31" s="8"/>
      <c r="J31" s="219">
        <v>367607</v>
      </c>
      <c r="K31" s="8"/>
      <c r="L31" s="240">
        <v>372787</v>
      </c>
      <c r="M31" s="8"/>
      <c r="N31" s="240">
        <v>383193</v>
      </c>
      <c r="O31" s="8"/>
      <c r="P31" s="240">
        <v>389529</v>
      </c>
      <c r="Q31" s="8"/>
      <c r="R31" s="240">
        <v>393135</v>
      </c>
      <c r="S31" s="8"/>
      <c r="T31" s="240">
        <v>395099</v>
      </c>
      <c r="U31" s="8"/>
      <c r="V31" s="240">
        <v>403480</v>
      </c>
      <c r="W31" s="8"/>
      <c r="X31" s="240">
        <v>421158</v>
      </c>
      <c r="Y31" s="8"/>
      <c r="Z31" s="240">
        <v>420311</v>
      </c>
      <c r="AA31" s="8"/>
      <c r="AB31" s="240">
        <v>416469</v>
      </c>
      <c r="AC31" s="8"/>
      <c r="AD31" s="240">
        <v>413790</v>
      </c>
      <c r="AE31" s="1231"/>
      <c r="AF31" s="4"/>
      <c r="AG31" s="4"/>
      <c r="AI31" s="4"/>
    </row>
    <row r="32" spans="1:35" ht="15" customHeight="1">
      <c r="A32" s="4"/>
      <c r="B32" s="8"/>
      <c r="C32" s="325"/>
      <c r="D32" s="142" t="s">
        <v>268</v>
      </c>
      <c r="E32" s="1579"/>
      <c r="F32" s="219">
        <v>3051</v>
      </c>
      <c r="G32" s="8"/>
      <c r="H32" s="219">
        <v>3199</v>
      </c>
      <c r="I32" s="8"/>
      <c r="J32" s="219">
        <v>3331</v>
      </c>
      <c r="K32" s="8"/>
      <c r="L32" s="240">
        <v>3542</v>
      </c>
      <c r="M32" s="8"/>
      <c r="N32" s="240">
        <v>3781</v>
      </c>
      <c r="O32" s="8"/>
      <c r="P32" s="240">
        <v>3941</v>
      </c>
      <c r="Q32" s="8"/>
      <c r="R32" s="240">
        <v>4154</v>
      </c>
      <c r="S32" s="8"/>
      <c r="T32" s="240">
        <v>4402</v>
      </c>
      <c r="U32" s="8"/>
      <c r="V32" s="240">
        <v>5073</v>
      </c>
      <c r="W32" s="8"/>
      <c r="X32" s="240">
        <v>5576</v>
      </c>
      <c r="Y32" s="8"/>
      <c r="Z32" s="240">
        <v>5688</v>
      </c>
      <c r="AA32" s="8"/>
      <c r="AB32" s="240">
        <v>5769</v>
      </c>
      <c r="AC32" s="8"/>
      <c r="AD32" s="240">
        <v>6302</v>
      </c>
      <c r="AE32" s="1231"/>
      <c r="AF32" s="4"/>
    </row>
    <row r="33" spans="1:32" ht="8.25" customHeight="1">
      <c r="A33" s="4"/>
      <c r="B33" s="8"/>
      <c r="C33" s="325"/>
      <c r="D33" s="18"/>
      <c r="E33" s="1579"/>
      <c r="F33" s="219"/>
      <c r="G33" s="8"/>
      <c r="H33" s="219"/>
      <c r="I33" s="8"/>
      <c r="J33" s="219"/>
      <c r="K33" s="8"/>
      <c r="L33" s="240"/>
      <c r="M33" s="8"/>
      <c r="N33" s="240"/>
      <c r="O33" s="8"/>
      <c r="P33" s="240"/>
      <c r="Q33" s="8"/>
      <c r="R33" s="240"/>
      <c r="S33" s="8"/>
      <c r="T33" s="240"/>
      <c r="U33" s="8"/>
      <c r="V33" s="240"/>
      <c r="W33" s="8"/>
      <c r="X33" s="240"/>
      <c r="Y33" s="8"/>
      <c r="Z33" s="240"/>
      <c r="AA33" s="8"/>
      <c r="AB33" s="240"/>
      <c r="AC33" s="8"/>
      <c r="AD33" s="240"/>
      <c r="AE33" s="1231"/>
      <c r="AF33" s="4"/>
    </row>
    <row r="34" spans="1:32" ht="15.75" customHeight="1">
      <c r="A34" s="4"/>
      <c r="B34" s="8"/>
      <c r="C34" s="1039"/>
      <c r="D34" s="1024" t="s">
        <v>281</v>
      </c>
      <c r="E34" s="1579"/>
      <c r="F34" s="219">
        <v>412708</v>
      </c>
      <c r="G34" s="8"/>
      <c r="H34" s="219">
        <v>401047</v>
      </c>
      <c r="I34" s="8"/>
      <c r="J34" s="219">
        <v>403677</v>
      </c>
      <c r="K34" s="8"/>
      <c r="L34" s="240">
        <v>405560</v>
      </c>
      <c r="M34" s="8"/>
      <c r="N34" s="240">
        <v>413759</v>
      </c>
      <c r="O34" s="8"/>
      <c r="P34" s="240">
        <v>419277</v>
      </c>
      <c r="Q34" s="8"/>
      <c r="R34" s="240">
        <v>421086</v>
      </c>
      <c r="S34" s="8"/>
      <c r="T34" s="240">
        <v>421965</v>
      </c>
      <c r="U34" s="8"/>
      <c r="V34" s="240">
        <v>417897</v>
      </c>
      <c r="W34" s="8"/>
      <c r="X34" s="240">
        <v>433070</v>
      </c>
      <c r="Y34" s="8"/>
      <c r="Z34" s="240">
        <v>426483</v>
      </c>
      <c r="AA34" s="8"/>
      <c r="AB34" s="240">
        <v>417936</v>
      </c>
      <c r="AC34" s="8"/>
      <c r="AD34" s="240">
        <v>408971</v>
      </c>
      <c r="AE34" s="1231"/>
      <c r="AF34" s="4"/>
    </row>
    <row r="35" spans="1:32" ht="15.75" customHeight="1">
      <c r="A35" s="4"/>
      <c r="B35" s="8"/>
      <c r="C35" s="1039"/>
      <c r="D35" s="1024" t="s">
        <v>282</v>
      </c>
      <c r="E35" s="1579"/>
      <c r="F35" s="219">
        <v>243190</v>
      </c>
      <c r="G35" s="8"/>
      <c r="H35" s="219">
        <v>240175</v>
      </c>
      <c r="I35" s="8"/>
      <c r="J35" s="219">
        <v>242278</v>
      </c>
      <c r="K35" s="8"/>
      <c r="L35" s="240">
        <v>249782</v>
      </c>
      <c r="M35" s="8"/>
      <c r="N35" s="240">
        <v>259662</v>
      </c>
      <c r="O35" s="8"/>
      <c r="P35" s="240">
        <v>264280</v>
      </c>
      <c r="Q35" s="8"/>
      <c r="R35" s="240">
        <v>273914</v>
      </c>
      <c r="S35" s="8"/>
      <c r="T35" s="240">
        <v>275824</v>
      </c>
      <c r="U35" s="8"/>
      <c r="V35" s="240">
        <v>292755</v>
      </c>
      <c r="W35" s="8"/>
      <c r="X35" s="240">
        <v>306992</v>
      </c>
      <c r="Y35" s="8"/>
      <c r="Z35" s="240">
        <v>313128</v>
      </c>
      <c r="AA35" s="8"/>
      <c r="AB35" s="240">
        <v>316512</v>
      </c>
      <c r="AC35" s="8"/>
      <c r="AD35" s="240">
        <v>319541</v>
      </c>
      <c r="AE35" s="1231"/>
      <c r="AF35" s="4"/>
    </row>
    <row r="36" spans="1:32" ht="8.25" customHeight="1">
      <c r="A36" s="4"/>
      <c r="B36" s="8"/>
      <c r="C36" s="1039"/>
      <c r="D36" s="1434"/>
      <c r="E36" s="20"/>
      <c r="F36" s="219"/>
      <c r="G36" s="8"/>
      <c r="H36" s="219"/>
      <c r="I36" s="8"/>
      <c r="J36" s="219"/>
      <c r="K36" s="8"/>
      <c r="L36" s="240"/>
      <c r="M36" s="8"/>
      <c r="N36" s="240"/>
      <c r="O36" s="8"/>
      <c r="P36" s="240"/>
      <c r="Q36" s="8"/>
      <c r="R36" s="240"/>
      <c r="S36" s="8"/>
      <c r="T36" s="240"/>
      <c r="U36" s="8"/>
      <c r="V36" s="240"/>
      <c r="W36" s="8"/>
      <c r="X36" s="240"/>
      <c r="Y36" s="8"/>
      <c r="Z36" s="240"/>
      <c r="AA36" s="8"/>
      <c r="AB36" s="240"/>
      <c r="AC36" s="8"/>
      <c r="AD36" s="240"/>
      <c r="AE36" s="1231"/>
      <c r="AF36" s="4"/>
    </row>
    <row r="37" spans="1:32" ht="15.75" customHeight="1">
      <c r="A37" s="4"/>
      <c r="B37" s="8"/>
      <c r="C37" s="1039"/>
      <c r="D37" s="1024" t="s">
        <v>283</v>
      </c>
      <c r="E37" s="1579"/>
      <c r="F37" s="219">
        <v>33606</v>
      </c>
      <c r="G37" s="8"/>
      <c r="H37" s="219">
        <v>33134</v>
      </c>
      <c r="I37" s="8"/>
      <c r="J37" s="219">
        <v>32972</v>
      </c>
      <c r="K37" s="8"/>
      <c r="L37" s="240">
        <v>33316</v>
      </c>
      <c r="M37" s="8"/>
      <c r="N37" s="240">
        <v>33447</v>
      </c>
      <c r="O37" s="8"/>
      <c r="P37" s="240">
        <v>33412</v>
      </c>
      <c r="Q37" s="8"/>
      <c r="R37" s="240">
        <v>34186</v>
      </c>
      <c r="S37" s="8"/>
      <c r="T37" s="240">
        <v>35401</v>
      </c>
      <c r="U37" s="8"/>
      <c r="V37" s="240">
        <v>35945</v>
      </c>
      <c r="W37" s="8"/>
      <c r="X37" s="240">
        <v>37249</v>
      </c>
      <c r="Y37" s="8"/>
      <c r="Z37" s="240">
        <v>38648</v>
      </c>
      <c r="AA37" s="8"/>
      <c r="AB37" s="240">
        <v>39874</v>
      </c>
      <c r="AC37" s="8"/>
      <c r="AD37" s="240">
        <v>39179</v>
      </c>
      <c r="AE37" s="1231"/>
      <c r="AF37" s="4"/>
    </row>
    <row r="38" spans="1:32" ht="15.75" customHeight="1">
      <c r="A38" s="4"/>
      <c r="B38" s="8"/>
      <c r="C38" s="1039"/>
      <c r="D38" s="1024" t="s">
        <v>284</v>
      </c>
      <c r="E38" s="1579"/>
      <c r="F38" s="219">
        <v>149066</v>
      </c>
      <c r="G38" s="8"/>
      <c r="H38" s="219">
        <v>144955</v>
      </c>
      <c r="I38" s="8"/>
      <c r="J38" s="219">
        <v>145516</v>
      </c>
      <c r="K38" s="8"/>
      <c r="L38" s="240">
        <v>147342</v>
      </c>
      <c r="M38" s="8"/>
      <c r="N38" s="240">
        <v>148577</v>
      </c>
      <c r="O38" s="8"/>
      <c r="P38" s="240">
        <v>147197</v>
      </c>
      <c r="Q38" s="8"/>
      <c r="R38" s="240">
        <v>149588</v>
      </c>
      <c r="S38" s="8"/>
      <c r="T38" s="240">
        <v>150647</v>
      </c>
      <c r="U38" s="8"/>
      <c r="V38" s="240">
        <v>154750</v>
      </c>
      <c r="W38" s="8"/>
      <c r="X38" s="240">
        <v>158314</v>
      </c>
      <c r="Y38" s="8"/>
      <c r="Z38" s="240">
        <v>160409</v>
      </c>
      <c r="AA38" s="8"/>
      <c r="AB38" s="240">
        <v>161538</v>
      </c>
      <c r="AC38" s="8"/>
      <c r="AD38" s="240">
        <v>159971</v>
      </c>
      <c r="AE38" s="1231"/>
      <c r="AF38" s="4"/>
    </row>
    <row r="39" spans="1:32" ht="15.75" customHeight="1">
      <c r="A39" s="4"/>
      <c r="B39" s="8"/>
      <c r="C39" s="1039"/>
      <c r="D39" s="1024" t="s">
        <v>285</v>
      </c>
      <c r="E39" s="1579"/>
      <c r="F39" s="219">
        <v>113865</v>
      </c>
      <c r="G39" s="8"/>
      <c r="H39" s="219">
        <v>111764</v>
      </c>
      <c r="I39" s="8"/>
      <c r="J39" s="219">
        <v>112631</v>
      </c>
      <c r="K39" s="8"/>
      <c r="L39" s="240">
        <v>112774</v>
      </c>
      <c r="M39" s="8"/>
      <c r="N39" s="240">
        <v>114003</v>
      </c>
      <c r="O39" s="8"/>
      <c r="P39" s="240">
        <v>112340</v>
      </c>
      <c r="Q39" s="8"/>
      <c r="R39" s="240">
        <v>114862</v>
      </c>
      <c r="S39" s="8"/>
      <c r="T39" s="240">
        <v>115590</v>
      </c>
      <c r="U39" s="8"/>
      <c r="V39" s="240">
        <v>118483</v>
      </c>
      <c r="W39" s="8"/>
      <c r="X39" s="240">
        <v>123161</v>
      </c>
      <c r="Y39" s="8"/>
      <c r="Z39" s="240">
        <v>123339</v>
      </c>
      <c r="AA39" s="8"/>
      <c r="AB39" s="240">
        <v>122920</v>
      </c>
      <c r="AC39" s="8"/>
      <c r="AD39" s="240">
        <v>121335</v>
      </c>
      <c r="AE39" s="1231"/>
      <c r="AF39" s="4"/>
    </row>
    <row r="40" spans="1:32" ht="15.75" customHeight="1">
      <c r="A40" s="4"/>
      <c r="B40" s="8"/>
      <c r="C40" s="1039"/>
      <c r="D40" s="1024" t="s">
        <v>286</v>
      </c>
      <c r="E40" s="1579"/>
      <c r="F40" s="219">
        <v>146625</v>
      </c>
      <c r="G40" s="8"/>
      <c r="H40" s="219">
        <v>142478</v>
      </c>
      <c r="I40" s="8"/>
      <c r="J40" s="219">
        <v>142720</v>
      </c>
      <c r="K40" s="8"/>
      <c r="L40" s="240">
        <v>142744</v>
      </c>
      <c r="M40" s="8"/>
      <c r="N40" s="240">
        <v>144416</v>
      </c>
      <c r="O40" s="8"/>
      <c r="P40" s="240">
        <v>143909</v>
      </c>
      <c r="Q40" s="8"/>
      <c r="R40" s="240">
        <v>146333</v>
      </c>
      <c r="S40" s="8"/>
      <c r="T40" s="240">
        <v>146276</v>
      </c>
      <c r="U40" s="8"/>
      <c r="V40" s="240">
        <v>148308</v>
      </c>
      <c r="W40" s="8"/>
      <c r="X40" s="240">
        <v>155361</v>
      </c>
      <c r="Y40" s="8"/>
      <c r="Z40" s="240">
        <v>154289</v>
      </c>
      <c r="AA40" s="8"/>
      <c r="AB40" s="240">
        <v>152833</v>
      </c>
      <c r="AC40" s="8"/>
      <c r="AD40" s="240">
        <v>151261</v>
      </c>
      <c r="AE40" s="1231"/>
      <c r="AF40" s="4"/>
    </row>
    <row r="41" spans="1:32" ht="15.75" customHeight="1">
      <c r="A41" s="4"/>
      <c r="B41" s="8"/>
      <c r="C41" s="1039"/>
      <c r="D41" s="1024" t="s">
        <v>287</v>
      </c>
      <c r="E41" s="1579"/>
      <c r="F41" s="219">
        <v>146140</v>
      </c>
      <c r="G41" s="8"/>
      <c r="H41" s="219">
        <v>143416</v>
      </c>
      <c r="I41" s="8"/>
      <c r="J41" s="219">
        <v>143956</v>
      </c>
      <c r="K41" s="8"/>
      <c r="L41" s="240">
        <v>144750</v>
      </c>
      <c r="M41" s="8"/>
      <c r="N41" s="240">
        <v>149481</v>
      </c>
      <c r="O41" s="8"/>
      <c r="P41" s="240">
        <v>153269</v>
      </c>
      <c r="Q41" s="8"/>
      <c r="R41" s="240">
        <v>159322</v>
      </c>
      <c r="S41" s="8"/>
      <c r="T41" s="240">
        <v>160760</v>
      </c>
      <c r="U41" s="8"/>
      <c r="V41" s="240">
        <v>164425</v>
      </c>
      <c r="W41" s="8"/>
      <c r="X41" s="240">
        <v>173603</v>
      </c>
      <c r="Y41" s="8"/>
      <c r="Z41" s="240">
        <v>172063</v>
      </c>
      <c r="AA41" s="8"/>
      <c r="AB41" s="240">
        <v>168907</v>
      </c>
      <c r="AC41" s="8"/>
      <c r="AD41" s="240">
        <v>168808</v>
      </c>
      <c r="AE41" s="1231"/>
      <c r="AF41" s="4"/>
    </row>
    <row r="42" spans="1:32" ht="15.75" customHeight="1">
      <c r="A42" s="4"/>
      <c r="B42" s="8"/>
      <c r="C42" s="1039"/>
      <c r="D42" s="1024" t="s">
        <v>288</v>
      </c>
      <c r="E42" s="1579"/>
      <c r="F42" s="219">
        <v>66596</v>
      </c>
      <c r="G42" s="8"/>
      <c r="H42" s="219">
        <v>65475</v>
      </c>
      <c r="I42" s="8"/>
      <c r="J42" s="219">
        <v>68160</v>
      </c>
      <c r="K42" s="8"/>
      <c r="L42" s="240">
        <v>74416</v>
      </c>
      <c r="M42" s="8"/>
      <c r="N42" s="240">
        <v>83497</v>
      </c>
      <c r="O42" s="8"/>
      <c r="P42" s="240">
        <v>93430</v>
      </c>
      <c r="Q42" s="8"/>
      <c r="R42" s="240">
        <v>90709</v>
      </c>
      <c r="S42" s="8"/>
      <c r="T42" s="240">
        <v>89115</v>
      </c>
      <c r="U42" s="8"/>
      <c r="V42" s="240">
        <v>88741</v>
      </c>
      <c r="W42" s="8"/>
      <c r="X42" s="240">
        <v>92374</v>
      </c>
      <c r="Y42" s="8"/>
      <c r="Z42" s="240">
        <v>90863</v>
      </c>
      <c r="AA42" s="8"/>
      <c r="AB42" s="240">
        <v>88376</v>
      </c>
      <c r="AC42" s="8"/>
      <c r="AD42" s="240">
        <v>87958</v>
      </c>
      <c r="AE42" s="1231"/>
      <c r="AF42" s="4"/>
    </row>
    <row r="43" spans="1:32" ht="8.25" customHeight="1">
      <c r="A43" s="4"/>
      <c r="B43" s="8"/>
      <c r="C43" s="1039"/>
      <c r="D43" s="1028"/>
      <c r="E43" s="1579"/>
      <c r="F43" s="219"/>
      <c r="G43" s="8"/>
      <c r="H43" s="219"/>
      <c r="I43" s="8"/>
      <c r="J43" s="219"/>
      <c r="K43" s="8"/>
      <c r="L43" s="240"/>
      <c r="M43" s="8"/>
      <c r="N43" s="240"/>
      <c r="O43" s="8"/>
      <c r="P43" s="240"/>
      <c r="Q43" s="8"/>
      <c r="R43" s="240"/>
      <c r="S43" s="8"/>
      <c r="T43" s="240"/>
      <c r="U43" s="8"/>
      <c r="V43" s="240"/>
      <c r="W43" s="8"/>
      <c r="X43" s="240"/>
      <c r="Y43" s="8"/>
      <c r="Z43" s="240"/>
      <c r="AA43" s="8"/>
      <c r="AB43" s="240"/>
      <c r="AC43" s="8"/>
      <c r="AD43" s="240"/>
      <c r="AE43" s="1231"/>
      <c r="AF43" s="4"/>
    </row>
    <row r="44" spans="1:32" ht="15.75" customHeight="1">
      <c r="A44" s="4"/>
      <c r="B44" s="8"/>
      <c r="C44" s="1039"/>
      <c r="D44" s="1024" t="s">
        <v>236</v>
      </c>
      <c r="E44" s="1579"/>
      <c r="F44" s="219">
        <v>273047</v>
      </c>
      <c r="G44" s="8"/>
      <c r="H44" s="219">
        <v>269917</v>
      </c>
      <c r="I44" s="8"/>
      <c r="J44" s="219">
        <v>273863</v>
      </c>
      <c r="K44" s="8"/>
      <c r="L44" s="240">
        <v>279012</v>
      </c>
      <c r="M44" s="8"/>
      <c r="N44" s="240">
        <v>288435</v>
      </c>
      <c r="O44" s="8"/>
      <c r="P44" s="240">
        <v>290737</v>
      </c>
      <c r="Q44" s="8"/>
      <c r="R44" s="240">
        <v>292804</v>
      </c>
      <c r="S44" s="8"/>
      <c r="T44" s="240">
        <v>292051</v>
      </c>
      <c r="U44" s="8"/>
      <c r="V44" s="240">
        <v>295598</v>
      </c>
      <c r="W44" s="8"/>
      <c r="X44" s="240">
        <v>304100</v>
      </c>
      <c r="Y44" s="8"/>
      <c r="Z44" s="240">
        <v>302592</v>
      </c>
      <c r="AA44" s="8"/>
      <c r="AB44" s="240">
        <v>300142</v>
      </c>
      <c r="AC44" s="8"/>
      <c r="AD44" s="240">
        <v>299298</v>
      </c>
      <c r="AE44" s="1231"/>
      <c r="AF44" s="4"/>
    </row>
    <row r="45" spans="1:32" ht="15.75" customHeight="1">
      <c r="A45" s="4"/>
      <c r="B45" s="8"/>
      <c r="C45" s="1039"/>
      <c r="D45" s="1024" t="s">
        <v>237</v>
      </c>
      <c r="E45" s="1579"/>
      <c r="F45" s="219">
        <v>120362</v>
      </c>
      <c r="G45" s="8"/>
      <c r="H45" s="219">
        <v>116955</v>
      </c>
      <c r="I45" s="8"/>
      <c r="J45" s="219">
        <v>118184</v>
      </c>
      <c r="K45" s="8"/>
      <c r="L45" s="240">
        <v>119852</v>
      </c>
      <c r="M45" s="8"/>
      <c r="N45" s="240">
        <v>123676</v>
      </c>
      <c r="O45" s="8"/>
      <c r="P45" s="240">
        <v>126254</v>
      </c>
      <c r="Q45" s="8"/>
      <c r="R45" s="240">
        <v>128309</v>
      </c>
      <c r="S45" s="8"/>
      <c r="T45" s="240">
        <v>128114</v>
      </c>
      <c r="U45" s="8"/>
      <c r="V45" s="240">
        <v>132203</v>
      </c>
      <c r="W45" s="8"/>
      <c r="X45" s="240">
        <v>137092</v>
      </c>
      <c r="Y45" s="8"/>
      <c r="Z45" s="240">
        <v>135708</v>
      </c>
      <c r="AA45" s="8"/>
      <c r="AB45" s="240">
        <v>134997</v>
      </c>
      <c r="AC45" s="8"/>
      <c r="AD45" s="240">
        <v>135547</v>
      </c>
      <c r="AE45" s="1231"/>
      <c r="AF45" s="4"/>
    </row>
    <row r="46" spans="1:32" ht="15.75" customHeight="1">
      <c r="A46" s="4"/>
      <c r="B46" s="8"/>
      <c r="C46" s="1039"/>
      <c r="D46" s="1024" t="s">
        <v>68</v>
      </c>
      <c r="E46" s="1579"/>
      <c r="F46" s="219">
        <v>155146</v>
      </c>
      <c r="G46" s="8"/>
      <c r="H46" s="219">
        <v>151797</v>
      </c>
      <c r="I46" s="8"/>
      <c r="J46" s="219">
        <v>152560</v>
      </c>
      <c r="K46" s="8"/>
      <c r="L46" s="240">
        <v>154468</v>
      </c>
      <c r="M46" s="8"/>
      <c r="N46" s="240">
        <v>157709</v>
      </c>
      <c r="O46" s="8"/>
      <c r="P46" s="240">
        <v>160678</v>
      </c>
      <c r="Q46" s="8"/>
      <c r="R46" s="240">
        <v>162615</v>
      </c>
      <c r="S46" s="8"/>
      <c r="T46" s="240">
        <v>161806</v>
      </c>
      <c r="U46" s="8"/>
      <c r="V46" s="240">
        <v>164650</v>
      </c>
      <c r="W46" s="8"/>
      <c r="X46" s="240">
        <v>173880</v>
      </c>
      <c r="Y46" s="8"/>
      <c r="Z46" s="240">
        <v>175343</v>
      </c>
      <c r="AA46" s="8"/>
      <c r="AB46" s="240">
        <v>175298</v>
      </c>
      <c r="AC46" s="8"/>
      <c r="AD46" s="240">
        <v>172784</v>
      </c>
      <c r="AE46" s="1231"/>
      <c r="AF46" s="4"/>
    </row>
    <row r="47" spans="1:32" ht="15.75" customHeight="1">
      <c r="A47" s="4"/>
      <c r="B47" s="8"/>
      <c r="C47" s="1039"/>
      <c r="D47" s="1024" t="s">
        <v>239</v>
      </c>
      <c r="E47" s="1579"/>
      <c r="F47" s="219">
        <v>43319</v>
      </c>
      <c r="G47" s="8"/>
      <c r="H47" s="219">
        <v>41555</v>
      </c>
      <c r="I47" s="8"/>
      <c r="J47" s="219">
        <v>41842</v>
      </c>
      <c r="K47" s="8"/>
      <c r="L47" s="240">
        <v>43377</v>
      </c>
      <c r="M47" s="8"/>
      <c r="N47" s="240">
        <v>44924</v>
      </c>
      <c r="O47" s="8"/>
      <c r="P47" s="240">
        <v>45497</v>
      </c>
      <c r="Q47" s="8"/>
      <c r="R47" s="240">
        <v>46863</v>
      </c>
      <c r="S47" s="8"/>
      <c r="T47" s="240">
        <v>46611</v>
      </c>
      <c r="U47" s="8"/>
      <c r="V47" s="240">
        <v>47375</v>
      </c>
      <c r="W47" s="8"/>
      <c r="X47" s="240">
        <v>50190</v>
      </c>
      <c r="Y47" s="8"/>
      <c r="Z47" s="240">
        <v>50257</v>
      </c>
      <c r="AA47" s="8"/>
      <c r="AB47" s="240">
        <v>50312</v>
      </c>
      <c r="AC47" s="8"/>
      <c r="AD47" s="240">
        <v>49473</v>
      </c>
      <c r="AE47" s="1231"/>
      <c r="AF47" s="4"/>
    </row>
    <row r="48" spans="1:32" ht="15.75" customHeight="1">
      <c r="A48" s="4"/>
      <c r="B48" s="8"/>
      <c r="C48" s="1039"/>
      <c r="D48" s="1024" t="s">
        <v>240</v>
      </c>
      <c r="E48" s="1579"/>
      <c r="F48" s="219">
        <v>31521</v>
      </c>
      <c r="G48" s="8"/>
      <c r="H48" s="219">
        <v>29049</v>
      </c>
      <c r="I48" s="8"/>
      <c r="J48" s="219">
        <v>27833</v>
      </c>
      <c r="K48" s="8"/>
      <c r="L48" s="240">
        <v>26288</v>
      </c>
      <c r="M48" s="8"/>
      <c r="N48" s="240">
        <v>26474</v>
      </c>
      <c r="O48" s="8"/>
      <c r="P48" s="240">
        <v>27661</v>
      </c>
      <c r="Q48" s="8"/>
      <c r="R48" s="240">
        <v>30189</v>
      </c>
      <c r="S48" s="8"/>
      <c r="T48" s="240">
        <v>34355</v>
      </c>
      <c r="U48" s="8"/>
      <c r="V48" s="240">
        <v>35640</v>
      </c>
      <c r="W48" s="8"/>
      <c r="X48" s="240">
        <v>37768</v>
      </c>
      <c r="Y48" s="8"/>
      <c r="Z48" s="240">
        <v>38059</v>
      </c>
      <c r="AA48" s="8"/>
      <c r="AB48" s="240">
        <v>36148</v>
      </c>
      <c r="AC48" s="8"/>
      <c r="AD48" s="240">
        <v>34026</v>
      </c>
      <c r="AE48" s="1231"/>
      <c r="AF48" s="4"/>
    </row>
    <row r="49" spans="1:32" ht="15.75" customHeight="1">
      <c r="A49" s="4"/>
      <c r="B49" s="8"/>
      <c r="C49" s="1039"/>
      <c r="D49" s="1024" t="s">
        <v>166</v>
      </c>
      <c r="E49" s="1579"/>
      <c r="F49" s="219">
        <v>10927</v>
      </c>
      <c r="G49" s="8"/>
      <c r="H49" s="219">
        <v>10443</v>
      </c>
      <c r="I49" s="8"/>
      <c r="J49" s="219">
        <v>10232</v>
      </c>
      <c r="K49" s="8"/>
      <c r="L49" s="240">
        <v>10003</v>
      </c>
      <c r="M49" s="8"/>
      <c r="N49" s="240">
        <v>9882</v>
      </c>
      <c r="O49" s="8"/>
      <c r="P49" s="240">
        <v>9859</v>
      </c>
      <c r="Q49" s="8"/>
      <c r="R49" s="240">
        <v>10638</v>
      </c>
      <c r="S49" s="8"/>
      <c r="T49" s="240">
        <v>11111</v>
      </c>
      <c r="U49" s="8"/>
      <c r="V49" s="240">
        <v>11445</v>
      </c>
      <c r="W49" s="8"/>
      <c r="X49" s="240">
        <v>12560</v>
      </c>
      <c r="Y49" s="8"/>
      <c r="Z49" s="240">
        <v>12676</v>
      </c>
      <c r="AA49" s="8"/>
      <c r="AB49" s="240">
        <v>12782</v>
      </c>
      <c r="AC49" s="8"/>
      <c r="AD49" s="240">
        <v>13029</v>
      </c>
      <c r="AE49" s="1231"/>
      <c r="AF49" s="4"/>
    </row>
    <row r="50" spans="1:32" ht="17.25" customHeight="1">
      <c r="A50" s="4"/>
      <c r="B50" s="8"/>
      <c r="C50" s="1039"/>
      <c r="D50" s="1024" t="s">
        <v>167</v>
      </c>
      <c r="E50" s="1579"/>
      <c r="F50" s="219">
        <v>21576</v>
      </c>
      <c r="G50" s="8"/>
      <c r="H50" s="219">
        <v>21506</v>
      </c>
      <c r="I50" s="8"/>
      <c r="J50" s="219">
        <v>21441</v>
      </c>
      <c r="K50" s="8"/>
      <c r="L50" s="240">
        <v>22342</v>
      </c>
      <c r="M50" s="8"/>
      <c r="N50" s="240">
        <v>22321</v>
      </c>
      <c r="O50" s="8"/>
      <c r="P50" s="240">
        <v>22871</v>
      </c>
      <c r="Q50" s="8"/>
      <c r="R50" s="240">
        <v>23582</v>
      </c>
      <c r="S50" s="8"/>
      <c r="T50" s="240">
        <v>23741</v>
      </c>
      <c r="U50" s="8"/>
      <c r="V50" s="240">
        <v>23741</v>
      </c>
      <c r="W50" s="8"/>
      <c r="X50" s="240">
        <v>24472</v>
      </c>
      <c r="Y50" s="8"/>
      <c r="Z50" s="240">
        <v>24976</v>
      </c>
      <c r="AA50" s="8"/>
      <c r="AB50" s="240">
        <v>24769</v>
      </c>
      <c r="AC50" s="8"/>
      <c r="AD50" s="240">
        <v>24355</v>
      </c>
      <c r="AE50" s="1231"/>
      <c r="AF50" s="4"/>
    </row>
    <row r="51" spans="1:32" ht="6.75" customHeight="1">
      <c r="A51" s="4"/>
      <c r="B51" s="8"/>
      <c r="C51" s="32"/>
      <c r="D51" s="32"/>
      <c r="E51" s="1576"/>
      <c r="F51" s="219"/>
      <c r="G51" s="8"/>
      <c r="H51" s="219"/>
      <c r="I51" s="8"/>
      <c r="J51" s="219"/>
      <c r="K51" s="8"/>
      <c r="L51" s="240"/>
      <c r="M51" s="8"/>
      <c r="N51" s="240"/>
      <c r="O51" s="8"/>
      <c r="P51" s="240"/>
      <c r="Q51" s="8"/>
      <c r="R51" s="240"/>
      <c r="S51" s="8"/>
      <c r="T51" s="240"/>
      <c r="U51" s="8"/>
      <c r="V51" s="240"/>
      <c r="W51" s="8"/>
      <c r="X51" s="240"/>
      <c r="Y51" s="8"/>
      <c r="Z51" s="240"/>
      <c r="AA51" s="8"/>
      <c r="AB51" s="240"/>
      <c r="AC51" s="8"/>
      <c r="AD51" s="240"/>
      <c r="AE51" s="1231"/>
      <c r="AF51" s="4"/>
    </row>
    <row r="52" spans="1:32" s="1196" customFormat="1" ht="17.25" customHeight="1">
      <c r="A52" s="1195"/>
      <c r="B52" s="1192"/>
      <c r="C52" s="1620" t="s">
        <v>466</v>
      </c>
      <c r="D52" s="1620"/>
      <c r="E52" s="1435"/>
      <c r="F52" s="671"/>
      <c r="G52" s="352"/>
      <c r="H52" s="671"/>
      <c r="I52" s="352"/>
      <c r="J52" s="671"/>
      <c r="K52" s="352"/>
      <c r="L52" s="672"/>
      <c r="M52" s="352"/>
      <c r="N52" s="672"/>
      <c r="O52" s="352"/>
      <c r="P52" s="672"/>
      <c r="Q52" s="352"/>
      <c r="R52" s="672"/>
      <c r="S52" s="352"/>
      <c r="T52" s="672"/>
      <c r="U52" s="352"/>
      <c r="V52" s="672"/>
      <c r="W52" s="352"/>
      <c r="X52" s="672"/>
      <c r="Y52" s="352"/>
      <c r="Z52" s="672"/>
      <c r="AA52" s="352"/>
      <c r="AB52" s="672"/>
      <c r="AC52" s="352"/>
      <c r="AD52" s="672"/>
      <c r="AE52" s="1436"/>
      <c r="AF52" s="1195"/>
    </row>
    <row r="53" spans="1:32" ht="15.75" customHeight="1">
      <c r="A53" s="4"/>
      <c r="B53" s="8"/>
      <c r="C53" s="1039"/>
      <c r="D53" s="891" t="s">
        <v>289</v>
      </c>
      <c r="E53" s="1579"/>
      <c r="F53" s="219">
        <v>77797</v>
      </c>
      <c r="G53" s="8"/>
      <c r="H53" s="219">
        <v>75379</v>
      </c>
      <c r="I53" s="8"/>
      <c r="J53" s="219">
        <v>78065</v>
      </c>
      <c r="K53" s="8"/>
      <c r="L53" s="240">
        <v>78359</v>
      </c>
      <c r="M53" s="8"/>
      <c r="N53" s="240">
        <v>80271</v>
      </c>
      <c r="O53" s="8"/>
      <c r="P53" s="240">
        <v>79441</v>
      </c>
      <c r="Q53" s="8"/>
      <c r="R53" s="240">
        <v>81797</v>
      </c>
      <c r="S53" s="8"/>
      <c r="T53" s="240">
        <v>83594</v>
      </c>
      <c r="U53" s="8"/>
      <c r="V53" s="240">
        <v>84810</v>
      </c>
      <c r="W53" s="8"/>
      <c r="X53" s="240">
        <v>89237</v>
      </c>
      <c r="Y53" s="8"/>
      <c r="Z53" s="240">
        <v>89263</v>
      </c>
      <c r="AA53" s="8"/>
      <c r="AB53" s="240">
        <v>88789</v>
      </c>
      <c r="AC53" s="8"/>
      <c r="AD53" s="240">
        <v>87382</v>
      </c>
      <c r="AE53" s="1231"/>
      <c r="AF53" s="4"/>
    </row>
    <row r="54" spans="1:32" s="1196" customFormat="1" ht="15.75" customHeight="1">
      <c r="A54" s="1195"/>
      <c r="B54" s="1192"/>
      <c r="C54" s="1437"/>
      <c r="D54" s="891" t="s">
        <v>706</v>
      </c>
      <c r="E54" s="1579"/>
      <c r="F54" s="219">
        <v>72887</v>
      </c>
      <c r="G54" s="8"/>
      <c r="H54" s="219">
        <v>71218</v>
      </c>
      <c r="I54" s="8"/>
      <c r="J54" s="221">
        <v>71045</v>
      </c>
      <c r="K54" s="8"/>
      <c r="L54" s="270">
        <v>70771</v>
      </c>
      <c r="M54" s="8"/>
      <c r="N54" s="270">
        <v>71319</v>
      </c>
      <c r="O54" s="8"/>
      <c r="P54" s="270">
        <v>71059</v>
      </c>
      <c r="Q54" s="8"/>
      <c r="R54" s="240">
        <v>73127</v>
      </c>
      <c r="S54" s="8"/>
      <c r="T54" s="240">
        <v>74665</v>
      </c>
      <c r="U54" s="8"/>
      <c r="V54" s="240">
        <v>75058</v>
      </c>
      <c r="W54" s="8"/>
      <c r="X54" s="240">
        <v>77888</v>
      </c>
      <c r="Y54" s="8"/>
      <c r="Z54" s="240">
        <v>79020</v>
      </c>
      <c r="AA54" s="8"/>
      <c r="AB54" s="240">
        <v>80132</v>
      </c>
      <c r="AC54" s="8"/>
      <c r="AD54" s="240">
        <v>79798</v>
      </c>
      <c r="AE54" s="1436"/>
      <c r="AF54" s="1195"/>
    </row>
    <row r="55" spans="1:32" ht="15.75" customHeight="1">
      <c r="A55" s="4"/>
      <c r="B55" s="19"/>
      <c r="C55" s="1039"/>
      <c r="D55" s="891" t="s">
        <v>290</v>
      </c>
      <c r="E55" s="1579"/>
      <c r="F55" s="219">
        <v>64279</v>
      </c>
      <c r="G55" s="8"/>
      <c r="H55" s="219">
        <v>62748</v>
      </c>
      <c r="I55" s="8"/>
      <c r="J55" s="219">
        <v>62519</v>
      </c>
      <c r="K55" s="8"/>
      <c r="L55" s="240">
        <v>62852</v>
      </c>
      <c r="M55" s="8"/>
      <c r="N55" s="240">
        <v>64230</v>
      </c>
      <c r="O55" s="8"/>
      <c r="P55" s="240">
        <v>64703</v>
      </c>
      <c r="Q55" s="8"/>
      <c r="R55" s="240">
        <v>66000</v>
      </c>
      <c r="S55" s="8"/>
      <c r="T55" s="240">
        <v>65746</v>
      </c>
      <c r="U55" s="8"/>
      <c r="V55" s="240">
        <v>67623</v>
      </c>
      <c r="W55" s="8"/>
      <c r="X55" s="240">
        <v>70737</v>
      </c>
      <c r="Y55" s="8"/>
      <c r="Z55" s="240">
        <v>69811</v>
      </c>
      <c r="AA55" s="8"/>
      <c r="AB55" s="240">
        <v>68453</v>
      </c>
      <c r="AC55" s="8"/>
      <c r="AD55" s="240">
        <v>68337</v>
      </c>
      <c r="AE55" s="1231"/>
      <c r="AF55" s="4"/>
    </row>
    <row r="56" spans="1:32" ht="15.75" customHeight="1">
      <c r="A56" s="4"/>
      <c r="B56" s="8"/>
      <c r="C56" s="1039"/>
      <c r="D56" s="891" t="s">
        <v>707</v>
      </c>
      <c r="E56" s="1579"/>
      <c r="F56" s="219">
        <v>59268</v>
      </c>
      <c r="G56" s="8"/>
      <c r="H56" s="219">
        <v>58847</v>
      </c>
      <c r="I56" s="8"/>
      <c r="J56" s="219">
        <v>59053</v>
      </c>
      <c r="K56" s="8"/>
      <c r="L56" s="240">
        <v>59444</v>
      </c>
      <c r="M56" s="8"/>
      <c r="N56" s="240">
        <v>60408</v>
      </c>
      <c r="O56" s="8"/>
      <c r="P56" s="240">
        <v>60466</v>
      </c>
      <c r="Q56" s="8"/>
      <c r="R56" s="240">
        <v>61885</v>
      </c>
      <c r="S56" s="8"/>
      <c r="T56" s="240">
        <v>62741</v>
      </c>
      <c r="U56" s="8"/>
      <c r="V56" s="240">
        <v>65568</v>
      </c>
      <c r="W56" s="8"/>
      <c r="X56" s="240">
        <v>68689</v>
      </c>
      <c r="Y56" s="8"/>
      <c r="Z56" s="240">
        <v>69258</v>
      </c>
      <c r="AA56" s="8"/>
      <c r="AB56" s="240">
        <v>68959</v>
      </c>
      <c r="AC56" s="8"/>
      <c r="AD56" s="240">
        <v>67529</v>
      </c>
      <c r="AE56" s="1231"/>
      <c r="AF56" s="4"/>
    </row>
    <row r="57" spans="1:32" ht="15.75" customHeight="1">
      <c r="A57" s="4"/>
      <c r="B57" s="8"/>
      <c r="C57" s="1039"/>
      <c r="D57" s="891" t="s">
        <v>708</v>
      </c>
      <c r="E57" s="1579"/>
      <c r="F57" s="219">
        <v>55535</v>
      </c>
      <c r="G57" s="8"/>
      <c r="H57" s="219">
        <v>54860</v>
      </c>
      <c r="I57" s="8"/>
      <c r="J57" s="219">
        <v>54770</v>
      </c>
      <c r="K57" s="8"/>
      <c r="L57" s="240">
        <v>54813</v>
      </c>
      <c r="M57" s="8"/>
      <c r="N57" s="240">
        <v>54680</v>
      </c>
      <c r="O57" s="8"/>
      <c r="P57" s="240">
        <v>54510</v>
      </c>
      <c r="Q57" s="8"/>
      <c r="R57" s="240">
        <v>55244</v>
      </c>
      <c r="S57" s="8"/>
      <c r="T57" s="240">
        <v>55408</v>
      </c>
      <c r="U57" s="8"/>
      <c r="V57" s="240">
        <v>56656</v>
      </c>
      <c r="W57" s="8"/>
      <c r="X57" s="240">
        <v>58431</v>
      </c>
      <c r="Y57" s="8"/>
      <c r="Z57" s="240">
        <v>58599</v>
      </c>
      <c r="AA57" s="8"/>
      <c r="AB57" s="240">
        <v>59065</v>
      </c>
      <c r="AC57" s="8"/>
      <c r="AD57" s="240">
        <v>58671</v>
      </c>
      <c r="AE57" s="1231"/>
      <c r="AF57" s="4"/>
    </row>
    <row r="58" spans="1:32" ht="15.75" hidden="1" customHeight="1">
      <c r="A58" s="4"/>
      <c r="B58" s="8"/>
      <c r="C58" s="1039"/>
      <c r="D58" s="891" t="s">
        <v>291</v>
      </c>
      <c r="E58" s="1579"/>
      <c r="F58" s="219">
        <v>46373</v>
      </c>
      <c r="G58" s="8"/>
      <c r="H58" s="219">
        <v>46019</v>
      </c>
      <c r="I58" s="8"/>
      <c r="J58" s="219">
        <v>44912</v>
      </c>
      <c r="K58" s="8"/>
      <c r="L58" s="240">
        <v>44039</v>
      </c>
      <c r="M58" s="8"/>
      <c r="N58" s="240">
        <v>44569</v>
      </c>
      <c r="O58" s="8"/>
      <c r="P58" s="240">
        <v>45205</v>
      </c>
      <c r="Q58" s="8"/>
      <c r="R58" s="240">
        <v>46280</v>
      </c>
      <c r="S58" s="8"/>
      <c r="T58" s="240">
        <v>45642</v>
      </c>
      <c r="U58" s="8"/>
      <c r="V58" s="240">
        <v>45504</v>
      </c>
      <c r="W58" s="8"/>
      <c r="X58" s="240">
        <v>48245</v>
      </c>
      <c r="Y58" s="8"/>
      <c r="Z58" s="240">
        <v>48397</v>
      </c>
      <c r="AA58" s="8"/>
      <c r="AB58" s="240">
        <v>47820</v>
      </c>
      <c r="AC58" s="8"/>
      <c r="AD58" s="240">
        <v>47883</v>
      </c>
      <c r="AE58" s="1231"/>
      <c r="AF58" s="4"/>
    </row>
    <row r="59" spans="1:32" ht="15" hidden="1" customHeight="1">
      <c r="A59" s="4"/>
      <c r="B59" s="8"/>
      <c r="C59" s="1039"/>
      <c r="D59" s="1028" t="s">
        <v>292</v>
      </c>
      <c r="E59" s="1579"/>
      <c r="F59" s="219">
        <v>34020</v>
      </c>
      <c r="G59" s="1"/>
      <c r="H59" s="219">
        <v>33834</v>
      </c>
      <c r="I59" s="1"/>
      <c r="J59" s="219">
        <v>33066</v>
      </c>
      <c r="K59" s="1"/>
      <c r="L59" s="240">
        <v>33145</v>
      </c>
      <c r="M59" s="1"/>
      <c r="N59" s="240">
        <v>34381</v>
      </c>
      <c r="O59" s="1"/>
      <c r="P59" s="240">
        <v>34103</v>
      </c>
      <c r="Q59" s="1"/>
      <c r="R59" s="240">
        <v>33985</v>
      </c>
      <c r="S59" s="1"/>
      <c r="T59" s="240">
        <v>33407</v>
      </c>
      <c r="U59" s="1"/>
      <c r="V59" s="240">
        <v>34093</v>
      </c>
      <c r="W59" s="1"/>
      <c r="X59" s="240">
        <v>34419</v>
      </c>
      <c r="Y59" s="1"/>
      <c r="Z59" s="240">
        <v>34256</v>
      </c>
      <c r="AA59" s="1"/>
      <c r="AB59" s="240">
        <v>34145</v>
      </c>
      <c r="AC59" s="1"/>
      <c r="AD59" s="240">
        <v>34073</v>
      </c>
      <c r="AE59" s="1231"/>
      <c r="AF59" s="4"/>
    </row>
    <row r="60" spans="1:32" ht="12.75" hidden="1" customHeight="1">
      <c r="A60" s="4"/>
      <c r="B60" s="8"/>
      <c r="C60" s="1039"/>
      <c r="D60" s="1024" t="s">
        <v>557</v>
      </c>
      <c r="E60" s="1579"/>
      <c r="F60" s="219">
        <v>17204</v>
      </c>
      <c r="G60" s="1"/>
      <c r="H60" s="219">
        <v>16776</v>
      </c>
      <c r="I60" s="1"/>
      <c r="J60" s="219">
        <v>16179</v>
      </c>
      <c r="K60" s="1"/>
      <c r="L60" s="240">
        <v>16621</v>
      </c>
      <c r="M60" s="1"/>
      <c r="N60" s="240">
        <v>16671</v>
      </c>
      <c r="O60" s="1"/>
      <c r="P60" s="240">
        <v>16675</v>
      </c>
      <c r="Q60" s="1"/>
      <c r="R60" s="240">
        <v>16686</v>
      </c>
      <c r="S60" s="1"/>
      <c r="T60" s="240">
        <v>16431</v>
      </c>
      <c r="U60" s="1"/>
      <c r="V60" s="240">
        <v>17296</v>
      </c>
      <c r="W60" s="1"/>
      <c r="X60" s="240">
        <v>18153</v>
      </c>
      <c r="Y60" s="1"/>
      <c r="Z60" s="240">
        <v>16862</v>
      </c>
      <c r="AA60" s="1"/>
      <c r="AB60" s="240">
        <v>16562</v>
      </c>
      <c r="AC60" s="1"/>
      <c r="AD60" s="240">
        <v>16385</v>
      </c>
      <c r="AE60" s="1231"/>
      <c r="AF60" s="4"/>
    </row>
    <row r="61" spans="1:32" ht="1.5" customHeight="1">
      <c r="A61" s="4"/>
      <c r="B61" s="8"/>
      <c r="C61" s="143"/>
      <c r="D61" s="1576"/>
      <c r="E61" s="1579"/>
      <c r="F61" s="219"/>
      <c r="G61" s="1"/>
      <c r="H61" s="219"/>
      <c r="I61" s="1"/>
      <c r="J61" s="219"/>
      <c r="K61" s="1"/>
      <c r="L61" s="219"/>
      <c r="M61" s="1"/>
      <c r="N61" s="219"/>
      <c r="O61" s="1"/>
      <c r="P61" s="219"/>
      <c r="Q61" s="1"/>
      <c r="R61" s="219"/>
      <c r="S61" s="1"/>
      <c r="T61" s="219"/>
      <c r="U61" s="1"/>
      <c r="V61" s="219"/>
      <c r="W61" s="1"/>
      <c r="X61" s="219"/>
      <c r="Y61" s="1"/>
      <c r="Z61" s="219"/>
      <c r="AA61" s="1"/>
      <c r="AB61" s="219"/>
      <c r="AC61" s="1"/>
      <c r="AD61" s="219"/>
      <c r="AE61" s="1231"/>
      <c r="AF61" s="4"/>
    </row>
    <row r="62" spans="1:32" s="12" customFormat="1" ht="21.75" customHeight="1">
      <c r="A62" s="11"/>
      <c r="B62" s="19"/>
      <c r="C62" s="1706" t="s">
        <v>333</v>
      </c>
      <c r="D62" s="1707"/>
      <c r="E62" s="1707"/>
      <c r="F62" s="1707"/>
      <c r="G62" s="1707"/>
      <c r="H62" s="1707"/>
      <c r="I62" s="1707"/>
      <c r="J62" s="1707"/>
      <c r="K62" s="1707"/>
      <c r="L62" s="1707"/>
      <c r="M62" s="1707"/>
      <c r="N62" s="1707"/>
      <c r="O62" s="1707"/>
      <c r="P62" s="1707"/>
      <c r="Q62" s="1707"/>
      <c r="R62" s="1707"/>
      <c r="S62" s="1707"/>
      <c r="T62" s="1707"/>
      <c r="U62" s="1707"/>
      <c r="V62" s="1707"/>
      <c r="W62" s="1707"/>
      <c r="X62" s="1707"/>
      <c r="Y62" s="1707"/>
      <c r="Z62" s="1707"/>
      <c r="AA62" s="1707"/>
      <c r="AB62" s="1707"/>
      <c r="AC62" s="1707"/>
      <c r="AD62" s="1707"/>
      <c r="AE62" s="1432"/>
      <c r="AF62" s="11"/>
    </row>
    <row r="63" spans="1:32" s="12" customFormat="1" ht="13.5" customHeight="1">
      <c r="A63" s="11"/>
      <c r="B63" s="19"/>
      <c r="C63" s="1438" t="s">
        <v>273</v>
      </c>
      <c r="D63" s="1439"/>
      <c r="E63" s="1439"/>
      <c r="F63" s="1338"/>
      <c r="G63" s="1439"/>
      <c r="H63" s="19"/>
      <c r="I63" s="1439"/>
      <c r="J63" s="1338"/>
      <c r="K63" s="1439"/>
      <c r="L63" s="1439"/>
      <c r="M63" s="1439"/>
      <c r="N63" s="1338"/>
      <c r="O63" s="1439"/>
      <c r="P63" s="1221" t="s">
        <v>274</v>
      </c>
      <c r="Q63" s="1439"/>
      <c r="R63" s="1338"/>
      <c r="S63" s="1439"/>
      <c r="T63" s="1439"/>
      <c r="U63" s="1439"/>
      <c r="V63" s="1439"/>
      <c r="W63" s="1439"/>
      <c r="X63" s="1439"/>
      <c r="Y63" s="1439"/>
      <c r="Z63" s="1439"/>
      <c r="AA63" s="1439"/>
      <c r="AB63" s="1439"/>
      <c r="AC63" s="1439"/>
      <c r="AD63" s="1439"/>
      <c r="AE63" s="1432"/>
      <c r="AF63" s="11"/>
    </row>
    <row r="64" spans="1:32" s="12" customFormat="1" ht="10.5" customHeight="1">
      <c r="A64" s="11"/>
      <c r="B64" s="19"/>
      <c r="C64" s="1702" t="s">
        <v>462</v>
      </c>
      <c r="D64" s="1702"/>
      <c r="E64" s="1702"/>
      <c r="F64" s="1702"/>
      <c r="G64" s="1702"/>
      <c r="H64" s="1702"/>
      <c r="I64" s="1702"/>
      <c r="J64" s="1702"/>
      <c r="K64" s="1702"/>
      <c r="L64" s="1702"/>
      <c r="M64" s="1702"/>
      <c r="N64" s="1702"/>
      <c r="O64" s="1702"/>
      <c r="P64" s="1702"/>
      <c r="Q64" s="1702"/>
      <c r="R64" s="1702"/>
      <c r="S64" s="1702"/>
      <c r="T64" s="1702"/>
      <c r="U64" s="1702"/>
      <c r="V64" s="1702"/>
      <c r="W64" s="1702"/>
      <c r="X64" s="1702"/>
      <c r="Y64" s="1702"/>
      <c r="Z64" s="1702"/>
      <c r="AA64" s="1702"/>
      <c r="AB64" s="1702"/>
      <c r="AC64" s="1702"/>
      <c r="AD64" s="1702"/>
      <c r="AE64" s="1432"/>
      <c r="AF64" s="11"/>
    </row>
    <row r="65" spans="1:32">
      <c r="A65" s="4"/>
      <c r="B65" s="8"/>
      <c r="C65" s="8"/>
      <c r="D65" s="8"/>
      <c r="E65" s="8"/>
      <c r="F65" s="8"/>
      <c r="G65" s="8"/>
      <c r="H65" s="8"/>
      <c r="I65" s="8"/>
      <c r="J65" s="8"/>
      <c r="K65" s="8"/>
      <c r="L65" s="1"/>
      <c r="M65" s="1"/>
      <c r="N65" s="1"/>
      <c r="O65" s="1"/>
      <c r="P65" s="1"/>
      <c r="Q65" s="1"/>
      <c r="R65" s="1"/>
      <c r="S65" s="8"/>
      <c r="T65" s="1592"/>
      <c r="U65" s="1703"/>
      <c r="V65" s="8"/>
      <c r="W65" s="8"/>
      <c r="X65" s="1617" t="s">
        <v>585</v>
      </c>
      <c r="Y65" s="1617"/>
      <c r="Z65" s="1617"/>
      <c r="AA65" s="1617"/>
      <c r="AB65" s="1617"/>
      <c r="AC65" s="1617"/>
      <c r="AD65" s="1617"/>
      <c r="AE65" s="1263">
        <v>11</v>
      </c>
      <c r="AF65" s="4"/>
    </row>
    <row r="66" spans="1:32">
      <c r="A66" s="69"/>
      <c r="B66" s="69"/>
      <c r="C66" s="69"/>
      <c r="D66" s="69"/>
      <c r="E66" s="69"/>
      <c r="F66" s="69"/>
      <c r="G66" s="69"/>
      <c r="I66" s="69"/>
      <c r="J66" s="69"/>
      <c r="K66" s="69"/>
      <c r="L66" s="69"/>
      <c r="M66" s="69"/>
      <c r="N66" s="69"/>
      <c r="O66" s="69"/>
      <c r="P66" s="69"/>
      <c r="Q66" s="69"/>
      <c r="R66" s="69"/>
      <c r="S66" s="69"/>
      <c r="T66" s="69"/>
      <c r="U66" s="69"/>
      <c r="V66" s="69"/>
      <c r="W66" s="69"/>
      <c r="X66" s="69"/>
      <c r="Y66" s="69"/>
      <c r="Z66" s="69"/>
      <c r="AA66" s="69"/>
      <c r="AB66" s="69"/>
      <c r="AC66" s="69"/>
      <c r="AD66" s="69"/>
      <c r="AE66" s="69"/>
      <c r="AF66" s="69"/>
    </row>
    <row r="67" spans="1:32">
      <c r="A67" s="69"/>
      <c r="B67" s="69"/>
      <c r="C67" s="69"/>
      <c r="D67" s="69"/>
      <c r="E67" s="69"/>
      <c r="F67" s="69"/>
      <c r="G67" s="69"/>
      <c r="I67" s="69"/>
      <c r="J67" s="69"/>
      <c r="K67" s="69"/>
      <c r="L67" s="69"/>
      <c r="M67" s="69"/>
      <c r="N67" s="69"/>
      <c r="O67" s="69"/>
      <c r="P67" s="69"/>
      <c r="Q67" s="69"/>
      <c r="R67" s="69"/>
      <c r="S67" s="69"/>
      <c r="T67" s="69"/>
      <c r="U67" s="69"/>
      <c r="V67" s="69"/>
      <c r="W67" s="69"/>
      <c r="X67" s="69"/>
      <c r="Y67" s="69"/>
      <c r="Z67" s="69"/>
      <c r="AA67" s="69"/>
      <c r="AB67" s="69"/>
      <c r="AC67" s="69"/>
      <c r="AD67" s="69"/>
      <c r="AE67" s="69"/>
      <c r="AF67" s="69"/>
    </row>
    <row r="76" spans="1:32" ht="8.25" customHeight="1"/>
    <row r="78" spans="1:32" ht="9" customHeight="1">
      <c r="AE78" s="9"/>
    </row>
    <row r="79" spans="1:32" ht="8.25" customHeight="1">
      <c r="F79" s="1594"/>
      <c r="G79" s="1594"/>
      <c r="H79" s="1594"/>
      <c r="I79" s="1594"/>
      <c r="J79" s="1594"/>
      <c r="K79" s="1594"/>
      <c r="L79" s="1594"/>
      <c r="M79" s="1594"/>
      <c r="N79" s="1594"/>
      <c r="O79" s="1594"/>
      <c r="P79" s="1594"/>
      <c r="Q79" s="1594"/>
      <c r="R79" s="1594"/>
      <c r="S79" s="1594"/>
      <c r="T79" s="1594"/>
      <c r="U79" s="1594"/>
      <c r="V79" s="1594"/>
      <c r="W79" s="1594"/>
      <c r="X79" s="1594"/>
      <c r="Y79" s="1594"/>
      <c r="Z79" s="1594"/>
      <c r="AA79" s="1594"/>
      <c r="AB79" s="1594"/>
      <c r="AC79" s="1594"/>
      <c r="AD79" s="1594"/>
      <c r="AE79" s="1594"/>
    </row>
    <row r="80" spans="1:32" ht="9.75" customHeight="1"/>
  </sheetData>
  <mergeCells count="13">
    <mergeCell ref="F79:AE79"/>
    <mergeCell ref="C19:D19"/>
    <mergeCell ref="C52:D52"/>
    <mergeCell ref="C62:AD62"/>
    <mergeCell ref="C64:AD64"/>
    <mergeCell ref="T65:U65"/>
    <mergeCell ref="X65:AD65"/>
    <mergeCell ref="C17:D18"/>
    <mergeCell ref="B1:L1"/>
    <mergeCell ref="C5:D6"/>
    <mergeCell ref="F6:V6"/>
    <mergeCell ref="X6:AD6"/>
    <mergeCell ref="C9:D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vt:lpstr>
      <vt:lpstr>7empregoINE1</vt:lpstr>
      <vt:lpstr>8desemprego_INE1</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2013-05-31T09:25:06Z</cp:lastPrinted>
  <dcterms:created xsi:type="dcterms:W3CDTF">2004-03-02T09:49:36Z</dcterms:created>
  <dcterms:modified xsi:type="dcterms:W3CDTF">2013-05-31T09:45:09Z</dcterms:modified>
</cp:coreProperties>
</file>